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市县幼儿园" sheetId="28" r:id="rId1"/>
  </sheets>
  <definedNames>
    <definedName name="_xlnm._FilterDatabase" localSheetId="0" hidden="1">市县幼儿园!$A$6:$U$181</definedName>
    <definedName name="_xlnm.Print_Titles" localSheetId="0">市县幼儿园!$4:$5</definedName>
  </definedNames>
  <calcPr calcId="144525"/>
</workbook>
</file>

<file path=xl/sharedStrings.xml><?xml version="1.0" encoding="utf-8"?>
<sst xmlns="http://schemas.openxmlformats.org/spreadsheetml/2006/main" count="223" uniqueCount="202">
  <si>
    <t>附件</t>
  </si>
  <si>
    <t>2024年市县幼儿园学前教育生均公用经费省级资金分配表</t>
  </si>
  <si>
    <t xml:space="preserve">                                                                                                                                                         单位：万元</t>
  </si>
  <si>
    <t>市州</t>
  </si>
  <si>
    <t>县市区/单位</t>
  </si>
  <si>
    <t>省级分担比例</t>
  </si>
  <si>
    <t>市县分担比例</t>
  </si>
  <si>
    <t>2023年公办和民办普惠园幼儿数(人）</t>
  </si>
  <si>
    <t>公办园资金额度(600元）</t>
  </si>
  <si>
    <t>普惠性民办园资金额度(600元）</t>
  </si>
  <si>
    <t>全年应下达</t>
  </si>
  <si>
    <t xml:space="preserve"> 湘财预〔2023〕390号、湘财预〔2024〕106号已下达资金</t>
  </si>
  <si>
    <t>此次下达省级资金</t>
  </si>
  <si>
    <t>备注</t>
  </si>
  <si>
    <t>小计</t>
  </si>
  <si>
    <t>公办园</t>
  </si>
  <si>
    <t>达标民办普惠园</t>
  </si>
  <si>
    <t>省级</t>
  </si>
  <si>
    <t>市县</t>
  </si>
  <si>
    <t>中央</t>
  </si>
  <si>
    <t>市州合计</t>
  </si>
  <si>
    <t>长沙市</t>
  </si>
  <si>
    <t>长沙市小计</t>
  </si>
  <si>
    <t>市本级及所辖区小计</t>
  </si>
  <si>
    <t>芙蓉区</t>
  </si>
  <si>
    <t>天心区</t>
  </si>
  <si>
    <t>岳麓区</t>
  </si>
  <si>
    <t>全年下达资金含长沙高新区提前下达中央资金27万元，省级资金54万元。</t>
  </si>
  <si>
    <t>开福区</t>
  </si>
  <si>
    <t>雨花区</t>
  </si>
  <si>
    <t>望城区</t>
  </si>
  <si>
    <t>长沙县</t>
  </si>
  <si>
    <t>长沙高新区</t>
  </si>
  <si>
    <t>宁乡市</t>
  </si>
  <si>
    <t>浏阳市</t>
  </si>
  <si>
    <t>株洲市</t>
  </si>
  <si>
    <t>株洲市小计</t>
  </si>
  <si>
    <t>荷塘区</t>
  </si>
  <si>
    <t>芦淞区</t>
  </si>
  <si>
    <t>石峰区</t>
  </si>
  <si>
    <t>全年下达资金含云龙示范区提前下达中央资金10万元，省级资金21万元。</t>
  </si>
  <si>
    <t>天元区</t>
  </si>
  <si>
    <t>云龙示范区</t>
  </si>
  <si>
    <t>渌口区</t>
  </si>
  <si>
    <t>攸县</t>
  </si>
  <si>
    <t>茶陵县</t>
  </si>
  <si>
    <t>炎陵县</t>
  </si>
  <si>
    <t>醴陵市</t>
  </si>
  <si>
    <t>湘潭市</t>
  </si>
  <si>
    <t>湘潭市小计</t>
  </si>
  <si>
    <t>湘潭市本级</t>
  </si>
  <si>
    <t>雨湖区</t>
  </si>
  <si>
    <t>全年下达资金含九华经开区提前下达中央资金36万元，省级资金72万元。</t>
  </si>
  <si>
    <t>岳塘区</t>
  </si>
  <si>
    <t>全年下达资金含湘潭高新区提前下达中央资金8万元，省级资金16万元。</t>
  </si>
  <si>
    <t>九华经开区</t>
  </si>
  <si>
    <t>湘潭高新区</t>
  </si>
  <si>
    <t>湘潭县</t>
  </si>
  <si>
    <t>湘乡市</t>
  </si>
  <si>
    <t>韶山市</t>
  </si>
  <si>
    <t>衡阳市</t>
  </si>
  <si>
    <t>衡阳市小计</t>
  </si>
  <si>
    <t>衡阳市本级</t>
  </si>
  <si>
    <t>珠晖区</t>
  </si>
  <si>
    <t>雁峰区</t>
  </si>
  <si>
    <t>石鼓区</t>
  </si>
  <si>
    <t>蒸湘区</t>
  </si>
  <si>
    <t>南岳区</t>
  </si>
  <si>
    <t>衡阳高新区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</si>
  <si>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</si>
  <si>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</si>
  <si>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</si>
  <si>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</si>
  <si>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</si>
  <si>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</si>
  <si>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</si>
  <si>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</si>
  <si>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邵阳市小计</t>
  </si>
  <si>
    <t>邵阳市本级</t>
  </si>
  <si>
    <t>双清区</t>
  </si>
  <si>
    <t>大祥区</t>
  </si>
  <si>
    <t>北塔区</t>
  </si>
  <si>
    <t>邵东市</t>
  </si>
  <si>
    <t>新邵县</t>
  </si>
  <si>
    <t>邵阳县</t>
  </si>
  <si>
    <t>隆回县</t>
  </si>
  <si>
    <t>洞口县</t>
  </si>
  <si>
    <t>绥宁县</t>
  </si>
  <si>
    <t>新宁县</t>
  </si>
  <si>
    <t>城步县</t>
  </si>
  <si>
    <t>武冈市</t>
  </si>
  <si>
    <t>岳阳市</t>
  </si>
  <si>
    <t>岳阳市小计</t>
  </si>
  <si>
    <t>岳阳楼区</t>
  </si>
  <si>
    <t>云溪区</t>
  </si>
  <si>
    <t>君山区</t>
  </si>
  <si>
    <t>屈原管理区</t>
  </si>
  <si>
    <t>岳阳经济技术开发区</t>
  </si>
  <si>
    <t>南湖新区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</si>
  <si>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</si>
  <si>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</si>
  <si>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</si>
  <si>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</si>
  <si>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</si>
  <si>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</si>
  <si>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</si>
  <si>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常德市小计</t>
  </si>
  <si>
    <t>常德市本级</t>
  </si>
  <si>
    <t>武陵区</t>
  </si>
  <si>
    <t>鼎城区</t>
  </si>
  <si>
    <t>西洞庭管理区</t>
  </si>
  <si>
    <t>西湖管理区</t>
  </si>
  <si>
    <t>常德经济技术开发区</t>
  </si>
  <si>
    <t>桃花源管理区</t>
  </si>
  <si>
    <t>柳叶湖旅游度假区</t>
  </si>
  <si>
    <t>贺家山原种场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</si>
  <si>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</si>
  <si>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</si>
  <si>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</si>
  <si>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</si>
  <si>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</si>
  <si>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</si>
  <si>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</si>
  <si>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</si>
  <si>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张家界市小计</t>
  </si>
  <si>
    <t>永定区</t>
  </si>
  <si>
    <t>武陵源区</t>
  </si>
  <si>
    <t>慈利县</t>
  </si>
  <si>
    <t>桑植县</t>
  </si>
  <si>
    <t>益阳市</t>
  </si>
  <si>
    <t>益阳市小计</t>
  </si>
  <si>
    <t>资阳区</t>
  </si>
  <si>
    <t>赫山区</t>
  </si>
  <si>
    <t>大通湖管理区</t>
  </si>
  <si>
    <t>南县</t>
  </si>
  <si>
    <t>桃江县</t>
  </si>
  <si>
    <t>安化县</t>
  </si>
  <si>
    <t>沅江市</t>
  </si>
  <si>
    <t>永州市</t>
  </si>
  <si>
    <t>永州市小计</t>
  </si>
  <si>
    <t>零陵区</t>
  </si>
  <si>
    <t>冷水滩区</t>
  </si>
  <si>
    <t>金洞管理区</t>
  </si>
  <si>
    <t>回龙圩管理区</t>
  </si>
  <si>
    <t>祁阳市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</si>
  <si>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</si>
  <si>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</si>
  <si>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</si>
  <si>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</si>
  <si>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</si>
  <si>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</si>
  <si>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</si>
  <si>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江华县</t>
  </si>
  <si>
    <t>郴州市</t>
  </si>
  <si>
    <t>郴州市小计</t>
  </si>
  <si>
    <t>郴州市本级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</si>
  <si>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</si>
  <si>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</si>
  <si>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</si>
  <si>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</si>
  <si>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</si>
  <si>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</si>
  <si>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</si>
  <si>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</si>
  <si>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</si>
  <si>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</si>
  <si>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</si>
  <si>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娄底市</t>
  </si>
  <si>
    <t>娄底市小计</t>
  </si>
  <si>
    <t>娄底市本级</t>
  </si>
  <si>
    <t>娄星区</t>
  </si>
  <si>
    <t>娄底经济开发区</t>
  </si>
  <si>
    <t>双峰县</t>
  </si>
  <si>
    <t>新化县</t>
  </si>
  <si>
    <t>冷水江市</t>
  </si>
  <si>
    <t>涟源市</t>
  </si>
  <si>
    <t>怀化市</t>
  </si>
  <si>
    <t>怀化市小计</t>
  </si>
  <si>
    <t>怀化市本级</t>
  </si>
  <si>
    <t>鹤城区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</si>
  <si>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</si>
  <si>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</si>
  <si>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</si>
  <si>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</si>
  <si>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</si>
  <si>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</si>
  <si>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</si>
  <si>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</si>
  <si>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</si>
  <si>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</si>
  <si>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洪江区</t>
  </si>
  <si>
    <t>洪江市</t>
  </si>
  <si>
    <t>湘西土家族苗族自治州</t>
  </si>
  <si>
    <t>湘西土家族苗族自治州小计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</si>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</sst>
</file>

<file path=xl/styles.xml><?xml version="1.0" encoding="utf-8"?>
<styleSheet xmlns="http://schemas.openxmlformats.org/spreadsheetml/2006/main">
  <numFmts count="8">
    <numFmt numFmtId="176" formatCode="0_ ;[Red]\-0\ "/>
    <numFmt numFmtId="43" formatCode="_ * #,##0.00_ ;_ * \-#,##0.00_ ;_ * &quot;-&quot;??_ ;_ @_ "/>
    <numFmt numFmtId="41" formatCode="_ * #,##0_ ;_ * \-#,##0_ ;_ * &quot;-&quot;_ ;_ @_ "/>
    <numFmt numFmtId="177" formatCode="0.0_ ;[Red]\-0.0\ "/>
    <numFmt numFmtId="178" formatCode="0_ "/>
    <numFmt numFmtId="44" formatCode="_ &quot;￥&quot;* #,##0.00_ ;_ &quot;￥&quot;* \-#,##0.00_ ;_ &quot;￥&quot;* &quot;-&quot;??_ ;_ @_ "/>
    <numFmt numFmtId="179" formatCode="0_);[Red]\(0\)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0"/>
      <color theme="1"/>
      <name val="黑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ajor"/>
    </font>
    <font>
      <b/>
      <sz val="10"/>
      <color theme="1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仿宋_GB2312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0" fontId="14" fillId="0" borderId="0"/>
    <xf numFmtId="0" fontId="14" fillId="0" borderId="0">
      <alignment vertical="center"/>
    </xf>
    <xf numFmtId="0" fontId="33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/>
    <xf numFmtId="0" fontId="35" fillId="0" borderId="0"/>
    <xf numFmtId="178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false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27" fillId="0" borderId="0">
      <protection locked="false"/>
    </xf>
    <xf numFmtId="0" fontId="19" fillId="0" borderId="0">
      <alignment vertical="center"/>
    </xf>
    <xf numFmtId="0" fontId="27" fillId="0" borderId="0">
      <protection locked="false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37" fillId="9" borderId="16" applyNumberFormat="false" applyAlignment="false" applyProtection="false">
      <alignment vertical="center"/>
    </xf>
    <xf numFmtId="0" fontId="38" fillId="30" borderId="17" applyNumberFormat="false" applyAlignment="false" applyProtection="false">
      <alignment vertical="center"/>
    </xf>
    <xf numFmtId="0" fontId="30" fillId="20" borderId="0" applyNumberFormat="false" applyBorder="false" applyAlignment="false" applyProtection="false">
      <alignment vertical="center"/>
    </xf>
    <xf numFmtId="0" fontId="32" fillId="0" borderId="1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9" fillId="0" borderId="15" applyNumberFormat="false" applyFill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40" fillId="0" borderId="19" applyNumberFormat="false" applyFill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4" fillId="0" borderId="0">
      <protection locked="false"/>
    </xf>
    <xf numFmtId="0" fontId="17" fillId="26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4" fillId="0" borderId="0"/>
    <xf numFmtId="0" fontId="41" fillId="0" borderId="0" applyNumberFormat="false" applyFill="false" applyBorder="false" applyAlignment="false" applyProtection="false">
      <alignment vertical="center"/>
    </xf>
    <xf numFmtId="0" fontId="14" fillId="0" borderId="0">
      <alignment vertical="center"/>
    </xf>
    <xf numFmtId="0" fontId="17" fillId="1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6" fillId="0" borderId="1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0" borderId="0">
      <protection locked="false"/>
    </xf>
    <xf numFmtId="0" fontId="17" fillId="34" borderId="0" applyNumberFormat="false" applyBorder="false" applyAlignment="false" applyProtection="false">
      <alignment vertical="center"/>
    </xf>
    <xf numFmtId="0" fontId="0" fillId="13" borderId="13" applyNumberFormat="false" applyFon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23" fillId="12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1" fillId="9" borderId="12" applyNumberFormat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4" fillId="0" borderId="0"/>
    <xf numFmtId="0" fontId="20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/>
    <xf numFmtId="0" fontId="14" fillId="0" borderId="0">
      <alignment vertical="center"/>
    </xf>
    <xf numFmtId="0" fontId="18" fillId="5" borderId="12" applyNumberFormat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</cellStyleXfs>
  <cellXfs count="59">
    <xf numFmtId="0" fontId="0" fillId="0" borderId="0" xfId="0">
      <alignment vertical="center"/>
    </xf>
    <xf numFmtId="0" fontId="1" fillId="0" borderId="0" xfId="14" applyFont="true">
      <alignment vertical="center"/>
    </xf>
    <xf numFmtId="0" fontId="2" fillId="0" borderId="0" xfId="14" applyFont="true" applyAlignment="true">
      <alignment vertical="center" wrapText="true"/>
    </xf>
    <xf numFmtId="0" fontId="3" fillId="0" borderId="0" xfId="14" applyFont="true">
      <alignment vertical="center"/>
    </xf>
    <xf numFmtId="0" fontId="4" fillId="0" borderId="0" xfId="14" applyFont="true">
      <alignment vertical="center"/>
    </xf>
    <xf numFmtId="0" fontId="5" fillId="0" borderId="0" xfId="14" applyFont="true">
      <alignment vertical="center"/>
    </xf>
    <xf numFmtId="9" fontId="5" fillId="0" borderId="0" xfId="14" applyNumberFormat="true" applyFont="true" applyAlignment="true">
      <alignment horizontal="center" vertical="center"/>
    </xf>
    <xf numFmtId="179" fontId="5" fillId="0" borderId="0" xfId="14" applyNumberFormat="true" applyFont="true" applyAlignment="true">
      <alignment horizontal="center" vertical="center"/>
    </xf>
    <xf numFmtId="0" fontId="5" fillId="0" borderId="0" xfId="14" applyFont="true" applyAlignment="true">
      <alignment horizontal="center" vertical="center"/>
    </xf>
    <xf numFmtId="176" fontId="5" fillId="0" borderId="0" xfId="14" applyNumberFormat="true" applyFont="true">
      <alignment vertical="center"/>
    </xf>
    <xf numFmtId="0" fontId="6" fillId="0" borderId="0" xfId="14" applyFont="true" applyBorder="true" applyAlignment="true">
      <alignment horizontal="left" vertical="center"/>
    </xf>
    <xf numFmtId="9" fontId="5" fillId="0" borderId="0" xfId="14" applyNumberFormat="true" applyFont="true" applyBorder="true" applyAlignment="true">
      <alignment horizontal="center" vertical="center"/>
    </xf>
    <xf numFmtId="0" fontId="7" fillId="0" borderId="0" xfId="14" applyFont="true" applyBorder="true" applyAlignment="true">
      <alignment horizontal="center" vertical="center"/>
    </xf>
    <xf numFmtId="0" fontId="8" fillId="0" borderId="1" xfId="14" applyFont="true" applyBorder="true" applyAlignment="true">
      <alignment horizontal="right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9" fontId="1" fillId="0" borderId="4" xfId="14" applyNumberFormat="true" applyFont="true" applyBorder="true" applyAlignment="true">
      <alignment horizontal="center" vertical="center" wrapText="true"/>
    </xf>
    <xf numFmtId="0" fontId="1" fillId="0" borderId="5" xfId="0" applyFont="true" applyBorder="true" applyAlignment="true">
      <alignment horizontal="center" vertical="center"/>
    </xf>
    <xf numFmtId="0" fontId="1" fillId="0" borderId="6" xfId="0" applyFont="true" applyBorder="true" applyAlignment="true">
      <alignment horizontal="center" vertical="center"/>
    </xf>
    <xf numFmtId="0" fontId="2" fillId="0" borderId="7" xfId="0" applyFont="true" applyBorder="true" applyAlignment="true">
      <alignment horizontal="center" vertical="center" wrapText="true"/>
    </xf>
    <xf numFmtId="0" fontId="2" fillId="0" borderId="8" xfId="0" applyFont="true" applyBorder="true" applyAlignment="true">
      <alignment horizontal="center" vertical="center" wrapText="true"/>
    </xf>
    <xf numFmtId="9" fontId="9" fillId="0" borderId="4" xfId="14" applyNumberFormat="true" applyFont="true" applyBorder="true" applyAlignment="true">
      <alignment horizontal="center" vertical="center"/>
    </xf>
    <xf numFmtId="0" fontId="3" fillId="0" borderId="9" xfId="0" applyFont="true" applyBorder="true" applyAlignment="true">
      <alignment horizontal="center" vertical="center"/>
    </xf>
    <xf numFmtId="0" fontId="10" fillId="0" borderId="4" xfId="0" applyFont="true" applyBorder="true" applyAlignment="true">
      <alignment horizontal="center" vertical="center"/>
    </xf>
    <xf numFmtId="9" fontId="11" fillId="0" borderId="4" xfId="14" applyNumberFormat="true" applyFont="true" applyBorder="true" applyAlignment="true">
      <alignment horizontal="center" vertical="center"/>
    </xf>
    <xf numFmtId="0" fontId="3" fillId="0" borderId="10" xfId="0" applyFont="true" applyBorder="true" applyAlignment="true">
      <alignment horizontal="center" vertical="center"/>
    </xf>
    <xf numFmtId="0" fontId="10" fillId="0" borderId="4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/>
    </xf>
    <xf numFmtId="9" fontId="12" fillId="0" borderId="4" xfId="14" applyNumberFormat="true" applyFont="true" applyBorder="true" applyAlignment="true">
      <alignment horizontal="center" vertical="center"/>
    </xf>
    <xf numFmtId="0" fontId="4" fillId="2" borderId="4" xfId="0" applyFont="true" applyFill="true" applyBorder="true" applyAlignment="true">
      <alignment horizontal="center" vertical="center"/>
    </xf>
    <xf numFmtId="0" fontId="4" fillId="0" borderId="4" xfId="0" applyFont="true" applyBorder="true" applyAlignment="true">
      <alignment horizontal="left" vertical="center"/>
    </xf>
    <xf numFmtId="0" fontId="3" fillId="0" borderId="11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13" fillId="0" borderId="4" xfId="0" applyFont="true" applyBorder="true" applyAlignment="true">
      <alignment horizontal="center" vertical="center" wrapText="true"/>
    </xf>
    <xf numFmtId="9" fontId="14" fillId="0" borderId="4" xfId="73" applyFont="true" applyFill="true" applyBorder="true" applyAlignment="true">
      <alignment horizontal="center" vertical="center" wrapText="true"/>
    </xf>
    <xf numFmtId="179" fontId="5" fillId="0" borderId="0" xfId="14" applyNumberFormat="true" applyFont="true" applyBorder="true" applyAlignment="true">
      <alignment horizontal="center" vertical="center"/>
    </xf>
    <xf numFmtId="0" fontId="5" fillId="0" borderId="0" xfId="14" applyFont="true" applyBorder="true" applyAlignment="true">
      <alignment horizontal="center" vertical="center"/>
    </xf>
    <xf numFmtId="179" fontId="1" fillId="0" borderId="4" xfId="14" applyNumberFormat="true" applyFont="true" applyBorder="true" applyAlignment="true">
      <alignment horizontal="center" vertical="center" wrapText="true"/>
    </xf>
    <xf numFmtId="0" fontId="1" fillId="0" borderId="4" xfId="14" applyFont="true" applyBorder="true" applyAlignment="true">
      <alignment horizontal="center" vertical="center" wrapText="true"/>
    </xf>
    <xf numFmtId="179" fontId="11" fillId="0" borderId="4" xfId="14" applyNumberFormat="true" applyFont="true" applyBorder="true" applyAlignment="true">
      <alignment horizontal="center" vertical="center"/>
    </xf>
    <xf numFmtId="179" fontId="12" fillId="0" borderId="4" xfId="14" applyNumberFormat="true" applyFont="true" applyBorder="true" applyAlignment="true">
      <alignment horizontal="center" vertical="center"/>
    </xf>
    <xf numFmtId="0" fontId="5" fillId="0" borderId="0" xfId="14" applyFont="true" applyBorder="true">
      <alignment vertical="center"/>
    </xf>
    <xf numFmtId="176" fontId="5" fillId="0" borderId="0" xfId="14" applyNumberFormat="true" applyFont="true" applyBorder="true">
      <alignment vertical="center"/>
    </xf>
    <xf numFmtId="176" fontId="1" fillId="0" borderId="4" xfId="14" applyNumberFormat="true" applyFont="true" applyBorder="true" applyAlignment="true">
      <alignment horizontal="center" vertical="center" wrapText="true"/>
    </xf>
    <xf numFmtId="176" fontId="12" fillId="0" borderId="4" xfId="14" applyNumberFormat="true" applyFont="true" applyBorder="true" applyAlignment="true">
      <alignment horizontal="center" vertical="center"/>
    </xf>
    <xf numFmtId="0" fontId="2" fillId="0" borderId="4" xfId="14" applyFont="true" applyBorder="true" applyAlignment="true">
      <alignment horizontal="center" vertical="center" wrapText="true"/>
    </xf>
    <xf numFmtId="0" fontId="3" fillId="0" borderId="4" xfId="14" applyFont="true" applyBorder="true" applyAlignment="true">
      <alignment horizontal="center" vertical="center" wrapText="true"/>
    </xf>
    <xf numFmtId="0" fontId="4" fillId="0" borderId="4" xfId="14" applyFont="true" applyBorder="true" applyAlignment="true">
      <alignment horizontal="center" vertical="center" wrapText="true"/>
    </xf>
    <xf numFmtId="179" fontId="4" fillId="0" borderId="4" xfId="14" applyNumberFormat="true" applyFont="true" applyBorder="true" applyAlignment="true">
      <alignment horizontal="center" vertical="center" wrapText="true"/>
    </xf>
    <xf numFmtId="0" fontId="4" fillId="0" borderId="4" xfId="14" applyFont="true" applyBorder="true" applyAlignment="true">
      <alignment horizontal="center" vertical="center"/>
    </xf>
    <xf numFmtId="0" fontId="4" fillId="2" borderId="4" xfId="14" applyFont="true" applyFill="true" applyBorder="true" applyAlignment="true">
      <alignment horizontal="center" vertical="center"/>
    </xf>
    <xf numFmtId="177" fontId="15" fillId="3" borderId="4" xfId="1" applyNumberFormat="true" applyFont="true" applyFill="true" applyBorder="true" applyAlignment="true">
      <alignment horizontal="center" vertical="center" wrapText="true"/>
    </xf>
    <xf numFmtId="177" fontId="15" fillId="2" borderId="4" xfId="1" applyNumberFormat="true" applyFont="true" applyFill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177" fontId="15" fillId="0" borderId="4" xfId="1" applyNumberFormat="true" applyFont="true" applyFill="true" applyBorder="true" applyAlignment="true">
      <alignment horizontal="center" vertical="center" wrapText="true"/>
    </xf>
    <xf numFmtId="9" fontId="16" fillId="0" borderId="4" xfId="47" applyNumberFormat="true" applyFont="true" applyBorder="true" applyAlignment="true">
      <alignment horizontal="center" vertical="center"/>
    </xf>
    <xf numFmtId="0" fontId="3" fillId="0" borderId="9" xfId="0" applyFont="true" applyBorder="true" applyAlignment="true">
      <alignment horizontal="center" vertical="center" wrapText="true"/>
    </xf>
    <xf numFmtId="0" fontId="3" fillId="0" borderId="10" xfId="0" applyFont="true" applyBorder="true" applyAlignment="true">
      <alignment horizontal="center" vertical="center" wrapText="true"/>
    </xf>
    <xf numFmtId="0" fontId="3" fillId="0" borderId="11" xfId="0" applyFont="true" applyBorder="true" applyAlignment="true">
      <alignment horizontal="center" vertical="center" wrapText="true"/>
    </xf>
  </cellXfs>
  <cellStyles count="84">
    <cellStyle name="常规" xfId="0" builtinId="0"/>
    <cellStyle name="常规_Sheet1" xfId="1"/>
    <cellStyle name="常规 9 2" xfId="2"/>
    <cellStyle name="常规 6" xfId="3"/>
    <cellStyle name="常规 5 2" xfId="4"/>
    <cellStyle name="常规 5" xfId="5"/>
    <cellStyle name="常规 4 5" xfId="6"/>
    <cellStyle name="常规 4 4" xfId="7"/>
    <cellStyle name="常规 4" xfId="8"/>
    <cellStyle name="常规 31" xfId="9"/>
    <cellStyle name="常规 3 4" xfId="10"/>
    <cellStyle name="常规 3 2" xfId="11"/>
    <cellStyle name="常规 6 2" xfId="12"/>
    <cellStyle name="常规 2 5" xfId="13"/>
    <cellStyle name="常规 2" xfId="14"/>
    <cellStyle name="常规 17" xfId="15"/>
    <cellStyle name="常规 15" xfId="16"/>
    <cellStyle name="常规 12" xfId="17"/>
    <cellStyle name="常规 52" xfId="18"/>
    <cellStyle name="常规 10 2 2 2 8" xfId="19"/>
    <cellStyle name="常规 10 2 2 2 3" xfId="20"/>
    <cellStyle name="常规 36" xfId="21"/>
    <cellStyle name="常规 10 2 2 2 2" xfId="22"/>
    <cellStyle name="常规 16 2" xfId="23"/>
    <cellStyle name="60% - 强调文字颜色 6" xfId="24" builtinId="52"/>
    <cellStyle name="20% - 强调文字颜色 6" xfId="25" builtinId="50"/>
    <cellStyle name="输出" xfId="26" builtinId="21"/>
    <cellStyle name="检查单元格" xfId="27" builtinId="23"/>
    <cellStyle name="差" xfId="28" builtinId="27"/>
    <cellStyle name="标题 1" xfId="29" builtinId="16"/>
    <cellStyle name="解释性文本" xfId="30" builtinId="53"/>
    <cellStyle name="标题 2" xfId="31" builtinId="17"/>
    <cellStyle name="40% - 强调文字颜色 5" xfId="32" builtinId="47"/>
    <cellStyle name="千位分隔[0]" xfId="33" builtinId="6"/>
    <cellStyle name="40% - 强调文字颜色 6" xfId="34" builtinId="51"/>
    <cellStyle name="超链接" xfId="35" builtinId="8"/>
    <cellStyle name="强调文字颜色 5" xfId="36" builtinId="45"/>
    <cellStyle name="标题 3" xfId="37" builtinId="18"/>
    <cellStyle name="汇总" xfId="38" builtinId="25"/>
    <cellStyle name="20% - 强调文字颜色 1" xfId="39" builtinId="30"/>
    <cellStyle name="常规 7" xfId="40"/>
    <cellStyle name="40% - 强调文字颜色 1" xfId="41" builtinId="31"/>
    <cellStyle name="强调文字颜色 6" xfId="42" builtinId="49"/>
    <cellStyle name="千位分隔" xfId="43" builtinId="3"/>
    <cellStyle name="标题" xfId="44" builtinId="15"/>
    <cellStyle name="常规 2 2 2 2 2" xfId="45"/>
    <cellStyle name="已访问的超链接" xfId="46" builtinId="9"/>
    <cellStyle name="常规 2 2" xfId="47"/>
    <cellStyle name="40% - 强调文字颜色 4" xfId="48" builtinId="43"/>
    <cellStyle name="常规 3" xfId="49"/>
    <cellStyle name="链接单元格" xfId="50" builtinId="24"/>
    <cellStyle name="标题 4" xfId="51" builtinId="19"/>
    <cellStyle name="20% - 强调文字颜色 2" xfId="52" builtinId="34"/>
    <cellStyle name="货币[0]" xfId="53" builtinId="7"/>
    <cellStyle name="常规 2 2 3" xfId="54"/>
    <cellStyle name="常规 10 2" xfId="55"/>
    <cellStyle name="警告文本" xfId="56" builtinId="11"/>
    <cellStyle name="常规 8" xfId="57"/>
    <cellStyle name="40% - 强调文字颜色 2" xfId="58" builtinId="35"/>
    <cellStyle name="注释" xfId="59" builtinId="10"/>
    <cellStyle name="60% - 强调文字颜色 3" xfId="60" builtinId="40"/>
    <cellStyle name="常规 18" xfId="61"/>
    <cellStyle name="好" xfId="62" builtinId="26"/>
    <cellStyle name="20% - 强调文字颜色 5" xfId="63" builtinId="46"/>
    <cellStyle name="适中" xfId="64" builtinId="28"/>
    <cellStyle name="计算" xfId="65" builtinId="22"/>
    <cellStyle name="强调文字颜色 1" xfId="66" builtinId="29"/>
    <cellStyle name="60% - 强调文字颜色 4" xfId="67" builtinId="44"/>
    <cellStyle name="60% - 强调文字颜色 1" xfId="68" builtinId="32"/>
    <cellStyle name="强调文字颜色 2" xfId="69" builtinId="33"/>
    <cellStyle name="常规 2 2 2 2" xfId="70"/>
    <cellStyle name="60% - 强调文字颜色 5" xfId="71" builtinId="48"/>
    <cellStyle name="常规 4 8" xfId="72"/>
    <cellStyle name="百分比" xfId="73" builtinId="5"/>
    <cellStyle name="60% - 强调文字颜色 2" xfId="74" builtinId="36"/>
    <cellStyle name="货币" xfId="75" builtinId="4"/>
    <cellStyle name="强调文字颜色 3" xfId="76" builtinId="37"/>
    <cellStyle name="20% - 强调文字颜色 3" xfId="77" builtinId="38"/>
    <cellStyle name="常规 9" xfId="78"/>
    <cellStyle name="常规 178" xfId="79"/>
    <cellStyle name="输入" xfId="80" builtinId="20"/>
    <cellStyle name="40% - 强调文字颜色 3" xfId="81" builtinId="39"/>
    <cellStyle name="强调文字颜色 4" xfId="82" builtinId="41"/>
    <cellStyle name="20% - 强调文字颜色 4" xfId="83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U181"/>
  <sheetViews>
    <sheetView tabSelected="1" workbookViewId="0">
      <pane xSplit="2" ySplit="5" topLeftCell="C40" activePane="bottomRight" state="frozen"/>
      <selection/>
      <selection pane="topRight"/>
      <selection pane="bottomLeft"/>
      <selection pane="bottomRight" activeCell="A2" sqref="A2:U2"/>
    </sheetView>
  </sheetViews>
  <sheetFormatPr defaultColWidth="9" defaultRowHeight="12"/>
  <cols>
    <col min="1" max="1" width="11.375" style="5" customWidth="true"/>
    <col min="2" max="2" width="16.75" style="5" customWidth="true"/>
    <col min="3" max="3" width="6.875" style="6" customWidth="true"/>
    <col min="4" max="4" width="6.375" style="6" customWidth="true"/>
    <col min="5" max="5" width="7.875" style="7" customWidth="true"/>
    <col min="6" max="7" width="7.875" style="8" customWidth="true"/>
    <col min="8" max="13" width="6.625" style="8" customWidth="true"/>
    <col min="14" max="14" width="8.25" style="8" customWidth="true"/>
    <col min="15" max="16" width="6.625" style="8" customWidth="true"/>
    <col min="17" max="19" width="6.625" style="5" customWidth="true"/>
    <col min="20" max="20" width="8.875" style="9" customWidth="true"/>
    <col min="21" max="21" width="27.125" style="5" customWidth="true"/>
    <col min="22" max="220" width="9" style="5"/>
    <col min="221" max="221" width="9" style="5" customWidth="true"/>
    <col min="222" max="223" width="9" style="5"/>
    <col min="224" max="224" width="9" style="5" customWidth="true"/>
    <col min="225" max="226" width="9" style="5"/>
    <col min="227" max="227" width="9" style="5" customWidth="true"/>
    <col min="228" max="476" width="9" style="5"/>
    <col min="477" max="477" width="9" style="5" customWidth="true"/>
    <col min="478" max="479" width="9" style="5"/>
    <col min="480" max="480" width="9" style="5" customWidth="true"/>
    <col min="481" max="482" width="9" style="5"/>
    <col min="483" max="483" width="9" style="5" customWidth="true"/>
    <col min="484" max="732" width="9" style="5"/>
    <col min="733" max="733" width="9" style="5" customWidth="true"/>
    <col min="734" max="735" width="9" style="5"/>
    <col min="736" max="736" width="9" style="5" customWidth="true"/>
    <col min="737" max="738" width="9" style="5"/>
    <col min="739" max="739" width="9" style="5" customWidth="true"/>
    <col min="740" max="988" width="9" style="5"/>
    <col min="989" max="989" width="9" style="5" customWidth="true"/>
    <col min="990" max="991" width="9" style="5"/>
    <col min="992" max="992" width="9" style="5" customWidth="true"/>
    <col min="993" max="994" width="9" style="5"/>
    <col min="995" max="995" width="9" style="5" customWidth="true"/>
    <col min="996" max="1244" width="9" style="5"/>
    <col min="1245" max="1245" width="9" style="5" customWidth="true"/>
    <col min="1246" max="1247" width="9" style="5"/>
    <col min="1248" max="1248" width="9" style="5" customWidth="true"/>
    <col min="1249" max="1250" width="9" style="5"/>
    <col min="1251" max="1251" width="9" style="5" customWidth="true"/>
    <col min="1252" max="1500" width="9" style="5"/>
    <col min="1501" max="1501" width="9" style="5" customWidth="true"/>
    <col min="1502" max="1503" width="9" style="5"/>
    <col min="1504" max="1504" width="9" style="5" customWidth="true"/>
    <col min="1505" max="1506" width="9" style="5"/>
    <col min="1507" max="1507" width="9" style="5" customWidth="true"/>
    <col min="1508" max="1756" width="9" style="5"/>
    <col min="1757" max="1757" width="9" style="5" customWidth="true"/>
    <col min="1758" max="1759" width="9" style="5"/>
    <col min="1760" max="1760" width="9" style="5" customWidth="true"/>
    <col min="1761" max="1762" width="9" style="5"/>
    <col min="1763" max="1763" width="9" style="5" customWidth="true"/>
    <col min="1764" max="2012" width="9" style="5"/>
    <col min="2013" max="2013" width="9" style="5" customWidth="true"/>
    <col min="2014" max="2015" width="9" style="5"/>
    <col min="2016" max="2016" width="9" style="5" customWidth="true"/>
    <col min="2017" max="2018" width="9" style="5"/>
    <col min="2019" max="2019" width="9" style="5" customWidth="true"/>
    <col min="2020" max="2268" width="9" style="5"/>
    <col min="2269" max="2269" width="9" style="5" customWidth="true"/>
    <col min="2270" max="2271" width="9" style="5"/>
    <col min="2272" max="2272" width="9" style="5" customWidth="true"/>
    <col min="2273" max="2274" width="9" style="5"/>
    <col min="2275" max="2275" width="9" style="5" customWidth="true"/>
    <col min="2276" max="2524" width="9" style="5"/>
    <col min="2525" max="2525" width="9" style="5" customWidth="true"/>
    <col min="2526" max="2527" width="9" style="5"/>
    <col min="2528" max="2528" width="9" style="5" customWidth="true"/>
    <col min="2529" max="2530" width="9" style="5"/>
    <col min="2531" max="2531" width="9" style="5" customWidth="true"/>
    <col min="2532" max="2780" width="9" style="5"/>
    <col min="2781" max="2781" width="9" style="5" customWidth="true"/>
    <col min="2782" max="2783" width="9" style="5"/>
    <col min="2784" max="2784" width="9" style="5" customWidth="true"/>
    <col min="2785" max="2786" width="9" style="5"/>
    <col min="2787" max="2787" width="9" style="5" customWidth="true"/>
    <col min="2788" max="3036" width="9" style="5"/>
    <col min="3037" max="3037" width="9" style="5" customWidth="true"/>
    <col min="3038" max="3039" width="9" style="5"/>
    <col min="3040" max="3040" width="9" style="5" customWidth="true"/>
    <col min="3041" max="3042" width="9" style="5"/>
    <col min="3043" max="3043" width="9" style="5" customWidth="true"/>
    <col min="3044" max="3292" width="9" style="5"/>
    <col min="3293" max="3293" width="9" style="5" customWidth="true"/>
    <col min="3294" max="3295" width="9" style="5"/>
    <col min="3296" max="3296" width="9" style="5" customWidth="true"/>
    <col min="3297" max="3298" width="9" style="5"/>
    <col min="3299" max="3299" width="9" style="5" customWidth="true"/>
    <col min="3300" max="3548" width="9" style="5"/>
    <col min="3549" max="3549" width="9" style="5" customWidth="true"/>
    <col min="3550" max="3551" width="9" style="5"/>
    <col min="3552" max="3552" width="9" style="5" customWidth="true"/>
    <col min="3553" max="3554" width="9" style="5"/>
    <col min="3555" max="3555" width="9" style="5" customWidth="true"/>
    <col min="3556" max="3804" width="9" style="5"/>
    <col min="3805" max="3805" width="9" style="5" customWidth="true"/>
    <col min="3806" max="3807" width="9" style="5"/>
    <col min="3808" max="3808" width="9" style="5" customWidth="true"/>
    <col min="3809" max="3810" width="9" style="5"/>
    <col min="3811" max="3811" width="9" style="5" customWidth="true"/>
    <col min="3812" max="4060" width="9" style="5"/>
    <col min="4061" max="4061" width="9" style="5" customWidth="true"/>
    <col min="4062" max="4063" width="9" style="5"/>
    <col min="4064" max="4064" width="9" style="5" customWidth="true"/>
    <col min="4065" max="4066" width="9" style="5"/>
    <col min="4067" max="4067" width="9" style="5" customWidth="true"/>
    <col min="4068" max="4316" width="9" style="5"/>
    <col min="4317" max="4317" width="9" style="5" customWidth="true"/>
    <col min="4318" max="4319" width="9" style="5"/>
    <col min="4320" max="4320" width="9" style="5" customWidth="true"/>
    <col min="4321" max="4322" width="9" style="5"/>
    <col min="4323" max="4323" width="9" style="5" customWidth="true"/>
    <col min="4324" max="4572" width="9" style="5"/>
    <col min="4573" max="4573" width="9" style="5" customWidth="true"/>
    <col min="4574" max="4575" width="9" style="5"/>
    <col min="4576" max="4576" width="9" style="5" customWidth="true"/>
    <col min="4577" max="4578" width="9" style="5"/>
    <col min="4579" max="4579" width="9" style="5" customWidth="true"/>
    <col min="4580" max="4828" width="9" style="5"/>
    <col min="4829" max="4829" width="9" style="5" customWidth="true"/>
    <col min="4830" max="4831" width="9" style="5"/>
    <col min="4832" max="4832" width="9" style="5" customWidth="true"/>
    <col min="4833" max="4834" width="9" style="5"/>
    <col min="4835" max="4835" width="9" style="5" customWidth="true"/>
    <col min="4836" max="5084" width="9" style="5"/>
    <col min="5085" max="5085" width="9" style="5" customWidth="true"/>
    <col min="5086" max="5087" width="9" style="5"/>
    <col min="5088" max="5088" width="9" style="5" customWidth="true"/>
    <col min="5089" max="5090" width="9" style="5"/>
    <col min="5091" max="5091" width="9" style="5" customWidth="true"/>
    <col min="5092" max="5340" width="9" style="5"/>
    <col min="5341" max="5341" width="9" style="5" customWidth="true"/>
    <col min="5342" max="5343" width="9" style="5"/>
    <col min="5344" max="5344" width="9" style="5" customWidth="true"/>
    <col min="5345" max="5346" width="9" style="5"/>
    <col min="5347" max="5347" width="9" style="5" customWidth="true"/>
    <col min="5348" max="5596" width="9" style="5"/>
    <col min="5597" max="5597" width="9" style="5" customWidth="true"/>
    <col min="5598" max="5599" width="9" style="5"/>
    <col min="5600" max="5600" width="9" style="5" customWidth="true"/>
    <col min="5601" max="5602" width="9" style="5"/>
    <col min="5603" max="5603" width="9" style="5" customWidth="true"/>
    <col min="5604" max="5852" width="9" style="5"/>
    <col min="5853" max="5853" width="9" style="5" customWidth="true"/>
    <col min="5854" max="5855" width="9" style="5"/>
    <col min="5856" max="5856" width="9" style="5" customWidth="true"/>
    <col min="5857" max="5858" width="9" style="5"/>
    <col min="5859" max="5859" width="9" style="5" customWidth="true"/>
    <col min="5860" max="6108" width="9" style="5"/>
    <col min="6109" max="6109" width="9" style="5" customWidth="true"/>
    <col min="6110" max="6111" width="9" style="5"/>
    <col min="6112" max="6112" width="9" style="5" customWidth="true"/>
    <col min="6113" max="6114" width="9" style="5"/>
    <col min="6115" max="6115" width="9" style="5" customWidth="true"/>
    <col min="6116" max="6364" width="9" style="5"/>
    <col min="6365" max="6365" width="9" style="5" customWidth="true"/>
    <col min="6366" max="6367" width="9" style="5"/>
    <col min="6368" max="6368" width="9" style="5" customWidth="true"/>
    <col min="6369" max="6370" width="9" style="5"/>
    <col min="6371" max="6371" width="9" style="5" customWidth="true"/>
    <col min="6372" max="6620" width="9" style="5"/>
    <col min="6621" max="6621" width="9" style="5" customWidth="true"/>
    <col min="6622" max="6623" width="9" style="5"/>
    <col min="6624" max="6624" width="9" style="5" customWidth="true"/>
    <col min="6625" max="6626" width="9" style="5"/>
    <col min="6627" max="6627" width="9" style="5" customWidth="true"/>
    <col min="6628" max="6876" width="9" style="5"/>
    <col min="6877" max="6877" width="9" style="5" customWidth="true"/>
    <col min="6878" max="6879" width="9" style="5"/>
    <col min="6880" max="6880" width="9" style="5" customWidth="true"/>
    <col min="6881" max="6882" width="9" style="5"/>
    <col min="6883" max="6883" width="9" style="5" customWidth="true"/>
    <col min="6884" max="7132" width="9" style="5"/>
    <col min="7133" max="7133" width="9" style="5" customWidth="true"/>
    <col min="7134" max="7135" width="9" style="5"/>
    <col min="7136" max="7136" width="9" style="5" customWidth="true"/>
    <col min="7137" max="7138" width="9" style="5"/>
    <col min="7139" max="7139" width="9" style="5" customWidth="true"/>
    <col min="7140" max="7388" width="9" style="5"/>
    <col min="7389" max="7389" width="9" style="5" customWidth="true"/>
    <col min="7390" max="7391" width="9" style="5"/>
    <col min="7392" max="7392" width="9" style="5" customWidth="true"/>
    <col min="7393" max="7394" width="9" style="5"/>
    <col min="7395" max="7395" width="9" style="5" customWidth="true"/>
    <col min="7396" max="7644" width="9" style="5"/>
    <col min="7645" max="7645" width="9" style="5" customWidth="true"/>
    <col min="7646" max="7647" width="9" style="5"/>
    <col min="7648" max="7648" width="9" style="5" customWidth="true"/>
    <col min="7649" max="7650" width="9" style="5"/>
    <col min="7651" max="7651" width="9" style="5" customWidth="true"/>
    <col min="7652" max="7900" width="9" style="5"/>
    <col min="7901" max="7901" width="9" style="5" customWidth="true"/>
    <col min="7902" max="7903" width="9" style="5"/>
    <col min="7904" max="7904" width="9" style="5" customWidth="true"/>
    <col min="7905" max="7906" width="9" style="5"/>
    <col min="7907" max="7907" width="9" style="5" customWidth="true"/>
    <col min="7908" max="8156" width="9" style="5"/>
    <col min="8157" max="8157" width="9" style="5" customWidth="true"/>
    <col min="8158" max="8159" width="9" style="5"/>
    <col min="8160" max="8160" width="9" style="5" customWidth="true"/>
    <col min="8161" max="8162" width="9" style="5"/>
    <col min="8163" max="8163" width="9" style="5" customWidth="true"/>
    <col min="8164" max="8412" width="9" style="5"/>
    <col min="8413" max="8413" width="9" style="5" customWidth="true"/>
    <col min="8414" max="8415" width="9" style="5"/>
    <col min="8416" max="8416" width="9" style="5" customWidth="true"/>
    <col min="8417" max="8418" width="9" style="5"/>
    <col min="8419" max="8419" width="9" style="5" customWidth="true"/>
    <col min="8420" max="8668" width="9" style="5"/>
    <col min="8669" max="8669" width="9" style="5" customWidth="true"/>
    <col min="8670" max="8671" width="9" style="5"/>
    <col min="8672" max="8672" width="9" style="5" customWidth="true"/>
    <col min="8673" max="8674" width="9" style="5"/>
    <col min="8675" max="8675" width="9" style="5" customWidth="true"/>
    <col min="8676" max="8924" width="9" style="5"/>
    <col min="8925" max="8925" width="9" style="5" customWidth="true"/>
    <col min="8926" max="8927" width="9" style="5"/>
    <col min="8928" max="8928" width="9" style="5" customWidth="true"/>
    <col min="8929" max="8930" width="9" style="5"/>
    <col min="8931" max="8931" width="9" style="5" customWidth="true"/>
    <col min="8932" max="9180" width="9" style="5"/>
    <col min="9181" max="9181" width="9" style="5" customWidth="true"/>
    <col min="9182" max="9183" width="9" style="5"/>
    <col min="9184" max="9184" width="9" style="5" customWidth="true"/>
    <col min="9185" max="9186" width="9" style="5"/>
    <col min="9187" max="9187" width="9" style="5" customWidth="true"/>
    <col min="9188" max="9436" width="9" style="5"/>
    <col min="9437" max="9437" width="9" style="5" customWidth="true"/>
    <col min="9438" max="9439" width="9" style="5"/>
    <col min="9440" max="9440" width="9" style="5" customWidth="true"/>
    <col min="9441" max="9442" width="9" style="5"/>
    <col min="9443" max="9443" width="9" style="5" customWidth="true"/>
    <col min="9444" max="9692" width="9" style="5"/>
    <col min="9693" max="9693" width="9" style="5" customWidth="true"/>
    <col min="9694" max="9695" width="9" style="5"/>
    <col min="9696" max="9696" width="9" style="5" customWidth="true"/>
    <col min="9697" max="9698" width="9" style="5"/>
    <col min="9699" max="9699" width="9" style="5" customWidth="true"/>
    <col min="9700" max="9948" width="9" style="5"/>
    <col min="9949" max="9949" width="9" style="5" customWidth="true"/>
    <col min="9950" max="9951" width="9" style="5"/>
    <col min="9952" max="9952" width="9" style="5" customWidth="true"/>
    <col min="9953" max="9954" width="9" style="5"/>
    <col min="9955" max="9955" width="9" style="5" customWidth="true"/>
    <col min="9956" max="10204" width="9" style="5"/>
    <col min="10205" max="10205" width="9" style="5" customWidth="true"/>
    <col min="10206" max="10207" width="9" style="5"/>
    <col min="10208" max="10208" width="9" style="5" customWidth="true"/>
    <col min="10209" max="10210" width="9" style="5"/>
    <col min="10211" max="10211" width="9" style="5" customWidth="true"/>
    <col min="10212" max="10460" width="9" style="5"/>
    <col min="10461" max="10461" width="9" style="5" customWidth="true"/>
    <col min="10462" max="10463" width="9" style="5"/>
    <col min="10464" max="10464" width="9" style="5" customWidth="true"/>
    <col min="10465" max="10466" width="9" style="5"/>
    <col min="10467" max="10467" width="9" style="5" customWidth="true"/>
    <col min="10468" max="10716" width="9" style="5"/>
    <col min="10717" max="10717" width="9" style="5" customWidth="true"/>
    <col min="10718" max="10719" width="9" style="5"/>
    <col min="10720" max="10720" width="9" style="5" customWidth="true"/>
    <col min="10721" max="10722" width="9" style="5"/>
    <col min="10723" max="10723" width="9" style="5" customWidth="true"/>
    <col min="10724" max="10972" width="9" style="5"/>
    <col min="10973" max="10973" width="9" style="5" customWidth="true"/>
    <col min="10974" max="10975" width="9" style="5"/>
    <col min="10976" max="10976" width="9" style="5" customWidth="true"/>
    <col min="10977" max="10978" width="9" style="5"/>
    <col min="10979" max="10979" width="9" style="5" customWidth="true"/>
    <col min="10980" max="11228" width="9" style="5"/>
    <col min="11229" max="11229" width="9" style="5" customWidth="true"/>
    <col min="11230" max="11231" width="9" style="5"/>
    <col min="11232" max="11232" width="9" style="5" customWidth="true"/>
    <col min="11233" max="11234" width="9" style="5"/>
    <col min="11235" max="11235" width="9" style="5" customWidth="true"/>
    <col min="11236" max="11484" width="9" style="5"/>
    <col min="11485" max="11485" width="9" style="5" customWidth="true"/>
    <col min="11486" max="11487" width="9" style="5"/>
    <col min="11488" max="11488" width="9" style="5" customWidth="true"/>
    <col min="11489" max="11490" width="9" style="5"/>
    <col min="11491" max="11491" width="9" style="5" customWidth="true"/>
    <col min="11492" max="11740" width="9" style="5"/>
    <col min="11741" max="11741" width="9" style="5" customWidth="true"/>
    <col min="11742" max="11743" width="9" style="5"/>
    <col min="11744" max="11744" width="9" style="5" customWidth="true"/>
    <col min="11745" max="11746" width="9" style="5"/>
    <col min="11747" max="11747" width="9" style="5" customWidth="true"/>
    <col min="11748" max="11996" width="9" style="5"/>
    <col min="11997" max="11997" width="9" style="5" customWidth="true"/>
    <col min="11998" max="11999" width="9" style="5"/>
    <col min="12000" max="12000" width="9" style="5" customWidth="true"/>
    <col min="12001" max="12002" width="9" style="5"/>
    <col min="12003" max="12003" width="9" style="5" customWidth="true"/>
    <col min="12004" max="12252" width="9" style="5"/>
    <col min="12253" max="12253" width="9" style="5" customWidth="true"/>
    <col min="12254" max="12255" width="9" style="5"/>
    <col min="12256" max="12256" width="9" style="5" customWidth="true"/>
    <col min="12257" max="12258" width="9" style="5"/>
    <col min="12259" max="12259" width="9" style="5" customWidth="true"/>
    <col min="12260" max="12508" width="9" style="5"/>
    <col min="12509" max="12509" width="9" style="5" customWidth="true"/>
    <col min="12510" max="12511" width="9" style="5"/>
    <col min="12512" max="12512" width="9" style="5" customWidth="true"/>
    <col min="12513" max="12514" width="9" style="5"/>
    <col min="12515" max="12515" width="9" style="5" customWidth="true"/>
    <col min="12516" max="12764" width="9" style="5"/>
    <col min="12765" max="12765" width="9" style="5" customWidth="true"/>
    <col min="12766" max="12767" width="9" style="5"/>
    <col min="12768" max="12768" width="9" style="5" customWidth="true"/>
    <col min="12769" max="12770" width="9" style="5"/>
    <col min="12771" max="12771" width="9" style="5" customWidth="true"/>
    <col min="12772" max="13020" width="9" style="5"/>
    <col min="13021" max="13021" width="9" style="5" customWidth="true"/>
    <col min="13022" max="13023" width="9" style="5"/>
    <col min="13024" max="13024" width="9" style="5" customWidth="true"/>
    <col min="13025" max="13026" width="9" style="5"/>
    <col min="13027" max="13027" width="9" style="5" customWidth="true"/>
    <col min="13028" max="13276" width="9" style="5"/>
    <col min="13277" max="13277" width="9" style="5" customWidth="true"/>
    <col min="13278" max="13279" width="9" style="5"/>
    <col min="13280" max="13280" width="9" style="5" customWidth="true"/>
    <col min="13281" max="13282" width="9" style="5"/>
    <col min="13283" max="13283" width="9" style="5" customWidth="true"/>
    <col min="13284" max="13532" width="9" style="5"/>
    <col min="13533" max="13533" width="9" style="5" customWidth="true"/>
    <col min="13534" max="13535" width="9" style="5"/>
    <col min="13536" max="13536" width="9" style="5" customWidth="true"/>
    <col min="13537" max="13538" width="9" style="5"/>
    <col min="13539" max="13539" width="9" style="5" customWidth="true"/>
    <col min="13540" max="13788" width="9" style="5"/>
    <col min="13789" max="13789" width="9" style="5" customWidth="true"/>
    <col min="13790" max="13791" width="9" style="5"/>
    <col min="13792" max="13792" width="9" style="5" customWidth="true"/>
    <col min="13793" max="13794" width="9" style="5"/>
    <col min="13795" max="13795" width="9" style="5" customWidth="true"/>
    <col min="13796" max="14044" width="9" style="5"/>
    <col min="14045" max="14045" width="9" style="5" customWidth="true"/>
    <col min="14046" max="14047" width="9" style="5"/>
    <col min="14048" max="14048" width="9" style="5" customWidth="true"/>
    <col min="14049" max="14050" width="9" style="5"/>
    <col min="14051" max="14051" width="9" style="5" customWidth="true"/>
    <col min="14052" max="14300" width="9" style="5"/>
    <col min="14301" max="14301" width="9" style="5" customWidth="true"/>
    <col min="14302" max="14303" width="9" style="5"/>
    <col min="14304" max="14304" width="9" style="5" customWidth="true"/>
    <col min="14305" max="14306" width="9" style="5"/>
    <col min="14307" max="14307" width="9" style="5" customWidth="true"/>
    <col min="14308" max="14556" width="9" style="5"/>
    <col min="14557" max="14557" width="9" style="5" customWidth="true"/>
    <col min="14558" max="14559" width="9" style="5"/>
    <col min="14560" max="14560" width="9" style="5" customWidth="true"/>
    <col min="14561" max="14562" width="9" style="5"/>
    <col min="14563" max="14563" width="9" style="5" customWidth="true"/>
    <col min="14564" max="14812" width="9" style="5"/>
    <col min="14813" max="14813" width="9" style="5" customWidth="true"/>
    <col min="14814" max="14815" width="9" style="5"/>
    <col min="14816" max="14816" width="9" style="5" customWidth="true"/>
    <col min="14817" max="14818" width="9" style="5"/>
    <col min="14819" max="14819" width="9" style="5" customWidth="true"/>
    <col min="14820" max="15068" width="9" style="5"/>
    <col min="15069" max="15069" width="9" style="5" customWidth="true"/>
    <col min="15070" max="15071" width="9" style="5"/>
    <col min="15072" max="15072" width="9" style="5" customWidth="true"/>
    <col min="15073" max="15074" width="9" style="5"/>
    <col min="15075" max="15075" width="9" style="5" customWidth="true"/>
    <col min="15076" max="15324" width="9" style="5"/>
    <col min="15325" max="15325" width="9" style="5" customWidth="true"/>
    <col min="15326" max="15327" width="9" style="5"/>
    <col min="15328" max="15328" width="9" style="5" customWidth="true"/>
    <col min="15329" max="15330" width="9" style="5"/>
    <col min="15331" max="15331" width="9" style="5" customWidth="true"/>
    <col min="15332" max="15580" width="9" style="5"/>
    <col min="15581" max="15581" width="9" style="5" customWidth="true"/>
    <col min="15582" max="15583" width="9" style="5"/>
    <col min="15584" max="15584" width="9" style="5" customWidth="true"/>
    <col min="15585" max="15586" width="9" style="5"/>
    <col min="15587" max="15587" width="9" style="5" customWidth="true"/>
    <col min="15588" max="15836" width="9" style="5"/>
    <col min="15837" max="15837" width="9" style="5" customWidth="true"/>
    <col min="15838" max="15839" width="9" style="5"/>
    <col min="15840" max="15840" width="9" style="5" customWidth="true"/>
    <col min="15841" max="15842" width="9" style="5"/>
    <col min="15843" max="15843" width="9" style="5" customWidth="true"/>
    <col min="15844" max="16092" width="9" style="5"/>
    <col min="16093" max="16093" width="9" style="5" customWidth="true"/>
    <col min="16094" max="16095" width="9" style="5"/>
    <col min="16096" max="16096" width="9" style="5" customWidth="true"/>
    <col min="16097" max="16098" width="9" style="5"/>
    <col min="16099" max="16099" width="9" style="5" customWidth="true"/>
    <col min="16100" max="16341" width="9" style="5"/>
    <col min="16342" max="16359" width="9" style="5" customWidth="true"/>
    <col min="16360" max="16384" width="9" style="5"/>
  </cols>
  <sheetData>
    <row r="1" ht="22.5" customHeight="true" spans="1:21">
      <c r="A1" s="10" t="s">
        <v>0</v>
      </c>
      <c r="C1" s="11"/>
      <c r="D1" s="11"/>
      <c r="E1" s="35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41"/>
      <c r="R1" s="41"/>
      <c r="S1" s="41"/>
      <c r="T1" s="42"/>
      <c r="U1" s="41"/>
    </row>
    <row r="2" ht="33" customHeight="true" spans="1:2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ht="33" customHeight="true" spans="3:21">
      <c r="C3" s="13" t="s">
        <v>2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="1" customFormat="true" ht="54.95" customHeight="true" spans="1:21">
      <c r="A4" s="14" t="s">
        <v>3</v>
      </c>
      <c r="B4" s="15" t="s">
        <v>4</v>
      </c>
      <c r="C4" s="16" t="s">
        <v>5</v>
      </c>
      <c r="D4" s="16" t="s">
        <v>6</v>
      </c>
      <c r="E4" s="37" t="s">
        <v>7</v>
      </c>
      <c r="F4" s="37"/>
      <c r="G4" s="37"/>
      <c r="H4" s="38" t="s">
        <v>8</v>
      </c>
      <c r="I4" s="38"/>
      <c r="J4" s="38"/>
      <c r="K4" s="38" t="s">
        <v>9</v>
      </c>
      <c r="L4" s="38"/>
      <c r="M4" s="38"/>
      <c r="N4" s="38" t="s">
        <v>10</v>
      </c>
      <c r="O4" s="38"/>
      <c r="P4" s="38"/>
      <c r="Q4" s="38" t="s">
        <v>11</v>
      </c>
      <c r="R4" s="38"/>
      <c r="S4" s="38"/>
      <c r="T4" s="43" t="s">
        <v>12</v>
      </c>
      <c r="U4" s="38" t="s">
        <v>13</v>
      </c>
    </row>
    <row r="5" s="1" customFormat="true" ht="29.25" customHeight="true" spans="1:21">
      <c r="A5" s="17"/>
      <c r="B5" s="18"/>
      <c r="C5" s="16"/>
      <c r="D5" s="16"/>
      <c r="E5" s="37" t="s">
        <v>14</v>
      </c>
      <c r="F5" s="38" t="s">
        <v>15</v>
      </c>
      <c r="G5" s="38" t="s">
        <v>16</v>
      </c>
      <c r="H5" s="38" t="s">
        <v>14</v>
      </c>
      <c r="I5" s="38" t="s">
        <v>17</v>
      </c>
      <c r="J5" s="38" t="s">
        <v>18</v>
      </c>
      <c r="K5" s="38" t="s">
        <v>14</v>
      </c>
      <c r="L5" s="38" t="s">
        <v>17</v>
      </c>
      <c r="M5" s="38" t="s">
        <v>18</v>
      </c>
      <c r="N5" s="38" t="s">
        <v>14</v>
      </c>
      <c r="O5" s="38" t="s">
        <v>17</v>
      </c>
      <c r="P5" s="38" t="s">
        <v>18</v>
      </c>
      <c r="Q5" s="38" t="s">
        <v>14</v>
      </c>
      <c r="R5" s="38" t="s">
        <v>19</v>
      </c>
      <c r="S5" s="38" t="s">
        <v>17</v>
      </c>
      <c r="T5" s="43"/>
      <c r="U5" s="38"/>
    </row>
    <row r="6" s="2" customFormat="true" ht="28.5" customHeight="true" spans="1:21">
      <c r="A6" s="19" t="s">
        <v>20</v>
      </c>
      <c r="B6" s="20"/>
      <c r="C6" s="21"/>
      <c r="D6" s="21"/>
      <c r="E6" s="39">
        <f t="shared" ref="E6:T6" si="0">E7+E19+E31+E41+E57+E72+E86+E104+E110+E119+E134+E148+E157+E173</f>
        <v>1666039</v>
      </c>
      <c r="F6" s="39">
        <f t="shared" si="0"/>
        <v>1051659</v>
      </c>
      <c r="G6" s="39">
        <f t="shared" si="0"/>
        <v>614380</v>
      </c>
      <c r="H6" s="39">
        <f t="shared" si="0"/>
        <v>63106</v>
      </c>
      <c r="I6" s="39">
        <f t="shared" si="0"/>
        <v>36631</v>
      </c>
      <c r="J6" s="39">
        <f t="shared" si="0"/>
        <v>26475</v>
      </c>
      <c r="K6" s="39">
        <f t="shared" si="0"/>
        <v>36867</v>
      </c>
      <c r="L6" s="39">
        <f t="shared" si="0"/>
        <v>21706</v>
      </c>
      <c r="M6" s="39">
        <f t="shared" si="0"/>
        <v>15161</v>
      </c>
      <c r="N6" s="39">
        <f t="shared" si="0"/>
        <v>99973</v>
      </c>
      <c r="O6" s="39">
        <f t="shared" si="0"/>
        <v>58337</v>
      </c>
      <c r="P6" s="39">
        <f t="shared" si="0"/>
        <v>41636</v>
      </c>
      <c r="Q6" s="39">
        <f t="shared" si="0"/>
        <v>47005</v>
      </c>
      <c r="R6" s="39">
        <f t="shared" si="0"/>
        <v>16864</v>
      </c>
      <c r="S6" s="39">
        <f t="shared" si="0"/>
        <v>30141</v>
      </c>
      <c r="T6" s="39">
        <f t="shared" si="0"/>
        <v>11332</v>
      </c>
      <c r="U6" s="45"/>
    </row>
    <row r="7" s="3" customFormat="true" ht="17.25" customHeight="true" spans="1:21">
      <c r="A7" s="22" t="s">
        <v>21</v>
      </c>
      <c r="B7" s="23" t="s">
        <v>22</v>
      </c>
      <c r="C7" s="24"/>
      <c r="D7" s="24"/>
      <c r="E7" s="39">
        <f t="shared" ref="E7:T7" si="1">SUM(E9:E18)</f>
        <v>335231</v>
      </c>
      <c r="F7" s="39">
        <f t="shared" si="1"/>
        <v>217121</v>
      </c>
      <c r="G7" s="39">
        <f t="shared" si="1"/>
        <v>118110</v>
      </c>
      <c r="H7" s="39">
        <f t="shared" si="1"/>
        <v>13028</v>
      </c>
      <c r="I7" s="39">
        <f t="shared" si="1"/>
        <v>3703</v>
      </c>
      <c r="J7" s="39">
        <f t="shared" si="1"/>
        <v>9325</v>
      </c>
      <c r="K7" s="39">
        <f t="shared" si="1"/>
        <v>7085</v>
      </c>
      <c r="L7" s="39">
        <f t="shared" si="1"/>
        <v>2052</v>
      </c>
      <c r="M7" s="39">
        <f t="shared" si="1"/>
        <v>5033</v>
      </c>
      <c r="N7" s="39">
        <f t="shared" si="1"/>
        <v>20113</v>
      </c>
      <c r="O7" s="39">
        <f t="shared" si="1"/>
        <v>5755</v>
      </c>
      <c r="P7" s="39">
        <f t="shared" si="1"/>
        <v>14358</v>
      </c>
      <c r="Q7" s="39">
        <f t="shared" si="1"/>
        <v>4635</v>
      </c>
      <c r="R7" s="39">
        <f t="shared" si="1"/>
        <v>1663</v>
      </c>
      <c r="S7" s="39">
        <f t="shared" si="1"/>
        <v>2972</v>
      </c>
      <c r="T7" s="39">
        <f t="shared" si="1"/>
        <v>1120</v>
      </c>
      <c r="U7" s="46"/>
    </row>
    <row r="8" s="3" customFormat="true" ht="30" customHeight="true" spans="1:21">
      <c r="A8" s="25"/>
      <c r="B8" s="26" t="s">
        <v>23</v>
      </c>
      <c r="C8" s="24"/>
      <c r="D8" s="24"/>
      <c r="E8" s="39">
        <f t="shared" ref="E8:T8" si="2">SUM(E9:E16)</f>
        <v>263006</v>
      </c>
      <c r="F8" s="39">
        <f t="shared" si="2"/>
        <v>171354</v>
      </c>
      <c r="G8" s="39">
        <f t="shared" si="2"/>
        <v>91652</v>
      </c>
      <c r="H8" s="39">
        <f t="shared" si="2"/>
        <v>10282</v>
      </c>
      <c r="I8" s="39">
        <f t="shared" si="2"/>
        <v>2056</v>
      </c>
      <c r="J8" s="39">
        <f t="shared" si="2"/>
        <v>8226</v>
      </c>
      <c r="K8" s="39">
        <f t="shared" si="2"/>
        <v>5498</v>
      </c>
      <c r="L8" s="39">
        <f t="shared" si="2"/>
        <v>1100</v>
      </c>
      <c r="M8" s="39">
        <f t="shared" si="2"/>
        <v>4398</v>
      </c>
      <c r="N8" s="39">
        <f t="shared" si="2"/>
        <v>15780</v>
      </c>
      <c r="O8" s="39">
        <f t="shared" si="2"/>
        <v>3156</v>
      </c>
      <c r="P8" s="39">
        <f t="shared" si="2"/>
        <v>12624</v>
      </c>
      <c r="Q8" s="39">
        <f t="shared" si="2"/>
        <v>2469</v>
      </c>
      <c r="R8" s="39">
        <f t="shared" si="2"/>
        <v>912</v>
      </c>
      <c r="S8" s="39">
        <f t="shared" si="2"/>
        <v>1557</v>
      </c>
      <c r="T8" s="39">
        <f t="shared" si="2"/>
        <v>687</v>
      </c>
      <c r="U8" s="46"/>
    </row>
    <row r="9" s="4" customFormat="true" ht="17.25" customHeight="true" spans="1:21">
      <c r="A9" s="25"/>
      <c r="B9" s="27" t="s">
        <v>24</v>
      </c>
      <c r="C9" s="28">
        <v>0.2</v>
      </c>
      <c r="D9" s="28">
        <v>0.8</v>
      </c>
      <c r="E9" s="40">
        <f t="shared" ref="E9:E18" si="3">F9+G9</f>
        <v>16638</v>
      </c>
      <c r="F9" s="40">
        <v>10150</v>
      </c>
      <c r="G9" s="40">
        <v>6488</v>
      </c>
      <c r="H9" s="40">
        <f t="shared" ref="H9:H18" si="4">I9+J9</f>
        <v>609</v>
      </c>
      <c r="I9" s="40">
        <f t="shared" ref="I9:I18" si="5">ROUND(F9*600*C9/10000,0)</f>
        <v>122</v>
      </c>
      <c r="J9" s="40">
        <f t="shared" ref="J9:J18" si="6">ROUND(F9*600*D9/10000,0)</f>
        <v>487</v>
      </c>
      <c r="K9" s="40">
        <f t="shared" ref="K9:K18" si="7">L9+M9</f>
        <v>389</v>
      </c>
      <c r="L9" s="40">
        <f t="shared" ref="L9:L18" si="8">ROUND(G9*600*C9/10000,0)</f>
        <v>78</v>
      </c>
      <c r="M9" s="40">
        <f t="shared" ref="M9:M18" si="9">ROUND(G9*600*D9/10000,0)</f>
        <v>311</v>
      </c>
      <c r="N9" s="40">
        <f t="shared" ref="N9:N18" si="10">O9+P9</f>
        <v>998</v>
      </c>
      <c r="O9" s="40">
        <f t="shared" ref="O9:O18" si="11">I9+L9</f>
        <v>200</v>
      </c>
      <c r="P9" s="40">
        <f t="shared" ref="P9:P18" si="12">J9+M9</f>
        <v>798</v>
      </c>
      <c r="Q9" s="40">
        <f t="shared" ref="Q9:Q18" si="13">R9+S9</f>
        <v>166</v>
      </c>
      <c r="R9" s="40">
        <v>58</v>
      </c>
      <c r="S9" s="40">
        <v>108</v>
      </c>
      <c r="T9" s="44">
        <v>34</v>
      </c>
      <c r="U9" s="47"/>
    </row>
    <row r="10" s="4" customFormat="true" ht="17.25" customHeight="true" spans="1:21">
      <c r="A10" s="25"/>
      <c r="B10" s="27" t="s">
        <v>25</v>
      </c>
      <c r="C10" s="28">
        <v>0.2</v>
      </c>
      <c r="D10" s="28">
        <v>0.8</v>
      </c>
      <c r="E10" s="40">
        <f t="shared" si="3"/>
        <v>25470</v>
      </c>
      <c r="F10" s="40">
        <v>15014</v>
      </c>
      <c r="G10" s="40">
        <v>10456</v>
      </c>
      <c r="H10" s="40">
        <f t="shared" si="4"/>
        <v>901</v>
      </c>
      <c r="I10" s="40">
        <f t="shared" si="5"/>
        <v>180</v>
      </c>
      <c r="J10" s="40">
        <f t="shared" si="6"/>
        <v>721</v>
      </c>
      <c r="K10" s="40">
        <f t="shared" si="7"/>
        <v>627</v>
      </c>
      <c r="L10" s="40">
        <f t="shared" si="8"/>
        <v>125</v>
      </c>
      <c r="M10" s="40">
        <f t="shared" si="9"/>
        <v>502</v>
      </c>
      <c r="N10" s="40">
        <f t="shared" si="10"/>
        <v>1528</v>
      </c>
      <c r="O10" s="40">
        <f t="shared" si="11"/>
        <v>305</v>
      </c>
      <c r="P10" s="40">
        <f t="shared" si="12"/>
        <v>1223</v>
      </c>
      <c r="Q10" s="40">
        <f t="shared" si="13"/>
        <v>246</v>
      </c>
      <c r="R10" s="40">
        <v>88</v>
      </c>
      <c r="S10" s="40">
        <v>158</v>
      </c>
      <c r="T10" s="44">
        <v>59</v>
      </c>
      <c r="U10" s="47"/>
    </row>
    <row r="11" s="4" customFormat="true" ht="30" customHeight="true" spans="1:21">
      <c r="A11" s="25"/>
      <c r="B11" s="27" t="s">
        <v>26</v>
      </c>
      <c r="C11" s="28">
        <v>0.2</v>
      </c>
      <c r="D11" s="28">
        <v>0.8</v>
      </c>
      <c r="E11" s="40">
        <f t="shared" si="3"/>
        <v>65427</v>
      </c>
      <c r="F11" s="40">
        <v>45547</v>
      </c>
      <c r="G11" s="40">
        <v>19880</v>
      </c>
      <c r="H11" s="40">
        <f t="shared" si="4"/>
        <v>2733</v>
      </c>
      <c r="I11" s="40">
        <f t="shared" si="5"/>
        <v>547</v>
      </c>
      <c r="J11" s="40">
        <f t="shared" si="6"/>
        <v>2186</v>
      </c>
      <c r="K11" s="40">
        <f t="shared" si="7"/>
        <v>1193</v>
      </c>
      <c r="L11" s="40">
        <f t="shared" si="8"/>
        <v>239</v>
      </c>
      <c r="M11" s="40">
        <f t="shared" si="9"/>
        <v>954</v>
      </c>
      <c r="N11" s="40">
        <f t="shared" si="10"/>
        <v>3926</v>
      </c>
      <c r="O11" s="40">
        <f t="shared" si="11"/>
        <v>786</v>
      </c>
      <c r="P11" s="40">
        <f t="shared" si="12"/>
        <v>3140</v>
      </c>
      <c r="Q11" s="40">
        <f t="shared" si="13"/>
        <v>542</v>
      </c>
      <c r="R11" s="40">
        <v>200</v>
      </c>
      <c r="S11" s="40">
        <f>342</f>
        <v>342</v>
      </c>
      <c r="T11" s="44">
        <v>163</v>
      </c>
      <c r="U11" s="48" t="s">
        <v>27</v>
      </c>
    </row>
    <row r="12" s="4" customFormat="true" ht="17.25" customHeight="true" spans="1:21">
      <c r="A12" s="25"/>
      <c r="B12" s="27" t="s">
        <v>28</v>
      </c>
      <c r="C12" s="28">
        <v>0.2</v>
      </c>
      <c r="D12" s="28">
        <v>0.8</v>
      </c>
      <c r="E12" s="40">
        <f t="shared" si="3"/>
        <v>28685</v>
      </c>
      <c r="F12" s="40">
        <v>17573</v>
      </c>
      <c r="G12" s="40">
        <v>11112</v>
      </c>
      <c r="H12" s="40">
        <f t="shared" si="4"/>
        <v>1055</v>
      </c>
      <c r="I12" s="40">
        <f t="shared" si="5"/>
        <v>211</v>
      </c>
      <c r="J12" s="40">
        <f t="shared" si="6"/>
        <v>844</v>
      </c>
      <c r="K12" s="40">
        <f t="shared" si="7"/>
        <v>666</v>
      </c>
      <c r="L12" s="40">
        <f t="shared" si="8"/>
        <v>133</v>
      </c>
      <c r="M12" s="40">
        <f t="shared" si="9"/>
        <v>533</v>
      </c>
      <c r="N12" s="40">
        <f t="shared" si="10"/>
        <v>1721</v>
      </c>
      <c r="O12" s="40">
        <f t="shared" si="11"/>
        <v>344</v>
      </c>
      <c r="P12" s="40">
        <f t="shared" si="12"/>
        <v>1377</v>
      </c>
      <c r="Q12" s="40">
        <f t="shared" si="13"/>
        <v>276</v>
      </c>
      <c r="R12" s="40">
        <v>99</v>
      </c>
      <c r="S12" s="40">
        <v>177</v>
      </c>
      <c r="T12" s="44">
        <v>68</v>
      </c>
      <c r="U12" s="47"/>
    </row>
    <row r="13" s="4" customFormat="true" ht="17.25" customHeight="true" spans="1:21">
      <c r="A13" s="25"/>
      <c r="B13" s="27" t="s">
        <v>29</v>
      </c>
      <c r="C13" s="28">
        <v>0.2</v>
      </c>
      <c r="D13" s="28">
        <v>0.8</v>
      </c>
      <c r="E13" s="40">
        <f t="shared" si="3"/>
        <v>47891</v>
      </c>
      <c r="F13" s="40">
        <v>35537</v>
      </c>
      <c r="G13" s="40">
        <v>12354</v>
      </c>
      <c r="H13" s="40">
        <f t="shared" si="4"/>
        <v>2132</v>
      </c>
      <c r="I13" s="40">
        <f t="shared" si="5"/>
        <v>426</v>
      </c>
      <c r="J13" s="40">
        <f t="shared" si="6"/>
        <v>1706</v>
      </c>
      <c r="K13" s="40">
        <f t="shared" si="7"/>
        <v>741</v>
      </c>
      <c r="L13" s="40">
        <f t="shared" si="8"/>
        <v>148</v>
      </c>
      <c r="M13" s="40">
        <f t="shared" si="9"/>
        <v>593</v>
      </c>
      <c r="N13" s="40">
        <f t="shared" si="10"/>
        <v>2873</v>
      </c>
      <c r="O13" s="40">
        <f t="shared" si="11"/>
        <v>574</v>
      </c>
      <c r="P13" s="40">
        <f t="shared" si="12"/>
        <v>2299</v>
      </c>
      <c r="Q13" s="40">
        <f t="shared" si="13"/>
        <v>437</v>
      </c>
      <c r="R13" s="40">
        <v>166</v>
      </c>
      <c r="S13" s="40">
        <v>271</v>
      </c>
      <c r="T13" s="44">
        <v>137</v>
      </c>
      <c r="U13" s="48"/>
    </row>
    <row r="14" s="4" customFormat="true" ht="17.25" customHeight="true" spans="1:21">
      <c r="A14" s="25"/>
      <c r="B14" s="27" t="s">
        <v>30</v>
      </c>
      <c r="C14" s="28">
        <v>0.2</v>
      </c>
      <c r="D14" s="28">
        <v>0.8</v>
      </c>
      <c r="E14" s="40">
        <f t="shared" si="3"/>
        <v>30893</v>
      </c>
      <c r="F14" s="40">
        <v>19346</v>
      </c>
      <c r="G14" s="40">
        <v>11547</v>
      </c>
      <c r="H14" s="40">
        <f t="shared" si="4"/>
        <v>1161</v>
      </c>
      <c r="I14" s="40">
        <f t="shared" si="5"/>
        <v>232</v>
      </c>
      <c r="J14" s="40">
        <f t="shared" si="6"/>
        <v>929</v>
      </c>
      <c r="K14" s="40">
        <f t="shared" si="7"/>
        <v>693</v>
      </c>
      <c r="L14" s="40">
        <f t="shared" si="8"/>
        <v>139</v>
      </c>
      <c r="M14" s="40">
        <f t="shared" si="9"/>
        <v>554</v>
      </c>
      <c r="N14" s="40">
        <f t="shared" si="10"/>
        <v>1854</v>
      </c>
      <c r="O14" s="40">
        <f t="shared" si="11"/>
        <v>371</v>
      </c>
      <c r="P14" s="40">
        <f t="shared" si="12"/>
        <v>1483</v>
      </c>
      <c r="Q14" s="40">
        <f t="shared" si="13"/>
        <v>266</v>
      </c>
      <c r="R14" s="40">
        <v>107</v>
      </c>
      <c r="S14" s="40">
        <v>159</v>
      </c>
      <c r="T14" s="44">
        <v>105</v>
      </c>
      <c r="U14" s="47"/>
    </row>
    <row r="15" s="4" customFormat="true" ht="17.25" customHeight="true" spans="1:21">
      <c r="A15" s="25"/>
      <c r="B15" s="27" t="s">
        <v>31</v>
      </c>
      <c r="C15" s="28">
        <v>0.2</v>
      </c>
      <c r="D15" s="28">
        <v>0.8</v>
      </c>
      <c r="E15" s="40">
        <f t="shared" si="3"/>
        <v>48002</v>
      </c>
      <c r="F15" s="40">
        <v>28187</v>
      </c>
      <c r="G15" s="40">
        <v>19815</v>
      </c>
      <c r="H15" s="40">
        <f t="shared" si="4"/>
        <v>1691</v>
      </c>
      <c r="I15" s="40">
        <f t="shared" si="5"/>
        <v>338</v>
      </c>
      <c r="J15" s="40">
        <f t="shared" si="6"/>
        <v>1353</v>
      </c>
      <c r="K15" s="40">
        <f t="shared" si="7"/>
        <v>1189</v>
      </c>
      <c r="L15" s="40">
        <f t="shared" si="8"/>
        <v>238</v>
      </c>
      <c r="M15" s="40">
        <f t="shared" si="9"/>
        <v>951</v>
      </c>
      <c r="N15" s="40">
        <f t="shared" si="10"/>
        <v>2880</v>
      </c>
      <c r="O15" s="40">
        <f t="shared" si="11"/>
        <v>576</v>
      </c>
      <c r="P15" s="40">
        <f t="shared" si="12"/>
        <v>2304</v>
      </c>
      <c r="Q15" s="40">
        <f t="shared" si="13"/>
        <v>455</v>
      </c>
      <c r="R15" s="40">
        <v>167</v>
      </c>
      <c r="S15" s="40">
        <v>288</v>
      </c>
      <c r="T15" s="44">
        <v>121</v>
      </c>
      <c r="U15" s="47"/>
    </row>
    <row r="16" s="4" customFormat="true" ht="17.25" customHeight="true" spans="1:21">
      <c r="A16" s="25"/>
      <c r="B16" s="29" t="s">
        <v>32</v>
      </c>
      <c r="C16" s="28">
        <v>0.2</v>
      </c>
      <c r="D16" s="28">
        <v>0.8</v>
      </c>
      <c r="E16" s="40">
        <f t="shared" si="3"/>
        <v>0</v>
      </c>
      <c r="F16" s="40">
        <v>0</v>
      </c>
      <c r="G16" s="40">
        <v>0</v>
      </c>
      <c r="H16" s="40">
        <f t="shared" si="4"/>
        <v>0</v>
      </c>
      <c r="I16" s="40">
        <f t="shared" si="5"/>
        <v>0</v>
      </c>
      <c r="J16" s="40">
        <f t="shared" si="6"/>
        <v>0</v>
      </c>
      <c r="K16" s="40">
        <f t="shared" si="7"/>
        <v>0</v>
      </c>
      <c r="L16" s="40">
        <f t="shared" si="8"/>
        <v>0</v>
      </c>
      <c r="M16" s="40">
        <f t="shared" si="9"/>
        <v>0</v>
      </c>
      <c r="N16" s="40">
        <f t="shared" si="10"/>
        <v>0</v>
      </c>
      <c r="O16" s="40">
        <f t="shared" si="11"/>
        <v>0</v>
      </c>
      <c r="P16" s="40">
        <f t="shared" si="12"/>
        <v>0</v>
      </c>
      <c r="Q16" s="40">
        <f t="shared" si="13"/>
        <v>81</v>
      </c>
      <c r="R16" s="40">
        <v>27</v>
      </c>
      <c r="S16" s="40">
        <v>54</v>
      </c>
      <c r="T16" s="44">
        <v>0</v>
      </c>
      <c r="U16" s="47"/>
    </row>
    <row r="17" s="4" customFormat="true" ht="17.25" customHeight="true" spans="1:21">
      <c r="A17" s="25"/>
      <c r="B17" s="30" t="s">
        <v>33</v>
      </c>
      <c r="C17" s="28">
        <v>0.6</v>
      </c>
      <c r="D17" s="28">
        <v>0.4</v>
      </c>
      <c r="E17" s="40">
        <f t="shared" si="3"/>
        <v>29984</v>
      </c>
      <c r="F17" s="40">
        <v>18982</v>
      </c>
      <c r="G17" s="40">
        <v>11002</v>
      </c>
      <c r="H17" s="40">
        <f t="shared" si="4"/>
        <v>1139</v>
      </c>
      <c r="I17" s="40">
        <f t="shared" si="5"/>
        <v>683</v>
      </c>
      <c r="J17" s="40">
        <f t="shared" si="6"/>
        <v>456</v>
      </c>
      <c r="K17" s="40">
        <f t="shared" si="7"/>
        <v>660</v>
      </c>
      <c r="L17" s="40">
        <f t="shared" si="8"/>
        <v>396</v>
      </c>
      <c r="M17" s="40">
        <f t="shared" si="9"/>
        <v>264</v>
      </c>
      <c r="N17" s="40">
        <f t="shared" si="10"/>
        <v>1799</v>
      </c>
      <c r="O17" s="40">
        <f t="shared" si="11"/>
        <v>1079</v>
      </c>
      <c r="P17" s="40">
        <f t="shared" si="12"/>
        <v>720</v>
      </c>
      <c r="Q17" s="40">
        <f t="shared" si="13"/>
        <v>896</v>
      </c>
      <c r="R17" s="40">
        <v>312</v>
      </c>
      <c r="S17" s="40">
        <v>584</v>
      </c>
      <c r="T17" s="44">
        <v>183</v>
      </c>
      <c r="U17" s="47"/>
    </row>
    <row r="18" s="4" customFormat="true" ht="17.25" customHeight="true" spans="1:21">
      <c r="A18" s="31"/>
      <c r="B18" s="30" t="s">
        <v>34</v>
      </c>
      <c r="C18" s="28">
        <v>0.6</v>
      </c>
      <c r="D18" s="28">
        <v>0.4</v>
      </c>
      <c r="E18" s="40">
        <f t="shared" si="3"/>
        <v>42241</v>
      </c>
      <c r="F18" s="40">
        <v>26785</v>
      </c>
      <c r="G18" s="40">
        <v>15456</v>
      </c>
      <c r="H18" s="40">
        <f t="shared" si="4"/>
        <v>1607</v>
      </c>
      <c r="I18" s="40">
        <f t="shared" si="5"/>
        <v>964</v>
      </c>
      <c r="J18" s="40">
        <f t="shared" si="6"/>
        <v>643</v>
      </c>
      <c r="K18" s="40">
        <f t="shared" si="7"/>
        <v>927</v>
      </c>
      <c r="L18" s="40">
        <f t="shared" si="8"/>
        <v>556</v>
      </c>
      <c r="M18" s="40">
        <f t="shared" si="9"/>
        <v>371</v>
      </c>
      <c r="N18" s="40">
        <f t="shared" si="10"/>
        <v>2534</v>
      </c>
      <c r="O18" s="40">
        <f t="shared" si="11"/>
        <v>1520</v>
      </c>
      <c r="P18" s="40">
        <f t="shared" si="12"/>
        <v>1014</v>
      </c>
      <c r="Q18" s="40">
        <f t="shared" si="13"/>
        <v>1270</v>
      </c>
      <c r="R18" s="40">
        <v>439</v>
      </c>
      <c r="S18" s="40">
        <v>831</v>
      </c>
      <c r="T18" s="44">
        <v>250</v>
      </c>
      <c r="U18" s="47"/>
    </row>
    <row r="19" s="3" customFormat="true" ht="17.25" customHeight="true" spans="1:21">
      <c r="A19" s="22" t="s">
        <v>35</v>
      </c>
      <c r="B19" s="32" t="s">
        <v>36</v>
      </c>
      <c r="C19" s="24"/>
      <c r="D19" s="24"/>
      <c r="E19" s="39">
        <f t="shared" ref="E19:T19" si="14">SUM(E21:E30)</f>
        <v>99710</v>
      </c>
      <c r="F19" s="39">
        <f t="shared" si="14"/>
        <v>62466</v>
      </c>
      <c r="G19" s="39">
        <f t="shared" si="14"/>
        <v>37244</v>
      </c>
      <c r="H19" s="39">
        <f t="shared" si="14"/>
        <v>3748</v>
      </c>
      <c r="I19" s="39">
        <f t="shared" si="14"/>
        <v>1820</v>
      </c>
      <c r="J19" s="39">
        <f t="shared" si="14"/>
        <v>1928</v>
      </c>
      <c r="K19" s="39">
        <f t="shared" si="14"/>
        <v>2235</v>
      </c>
      <c r="L19" s="39">
        <f t="shared" si="14"/>
        <v>1057</v>
      </c>
      <c r="M19" s="39">
        <f t="shared" si="14"/>
        <v>1178</v>
      </c>
      <c r="N19" s="39">
        <f t="shared" si="14"/>
        <v>5983</v>
      </c>
      <c r="O19" s="39">
        <f t="shared" si="14"/>
        <v>2877</v>
      </c>
      <c r="P19" s="39">
        <f t="shared" si="14"/>
        <v>3106</v>
      </c>
      <c r="Q19" s="39">
        <f t="shared" si="14"/>
        <v>2338</v>
      </c>
      <c r="R19" s="39">
        <f t="shared" si="14"/>
        <v>831</v>
      </c>
      <c r="S19" s="39">
        <f t="shared" si="14"/>
        <v>1507</v>
      </c>
      <c r="T19" s="39">
        <f t="shared" si="14"/>
        <v>539</v>
      </c>
      <c r="U19" s="46"/>
    </row>
    <row r="20" s="3" customFormat="true" ht="24.75" customHeight="true" spans="1:21">
      <c r="A20" s="25"/>
      <c r="B20" s="26" t="s">
        <v>23</v>
      </c>
      <c r="C20" s="24"/>
      <c r="D20" s="24"/>
      <c r="E20" s="39">
        <f t="shared" ref="E20:T20" si="15">SUM(E21:E25)</f>
        <v>47168</v>
      </c>
      <c r="F20" s="39">
        <f t="shared" si="15"/>
        <v>28808</v>
      </c>
      <c r="G20" s="39">
        <f t="shared" si="15"/>
        <v>18360</v>
      </c>
      <c r="H20" s="39">
        <f t="shared" si="15"/>
        <v>1729</v>
      </c>
      <c r="I20" s="39">
        <f t="shared" si="15"/>
        <v>432</v>
      </c>
      <c r="J20" s="39">
        <f t="shared" si="15"/>
        <v>1297</v>
      </c>
      <c r="K20" s="39">
        <f t="shared" si="15"/>
        <v>1103</v>
      </c>
      <c r="L20" s="39">
        <f t="shared" si="15"/>
        <v>276</v>
      </c>
      <c r="M20" s="39">
        <f t="shared" si="15"/>
        <v>827</v>
      </c>
      <c r="N20" s="39">
        <f t="shared" si="15"/>
        <v>2832</v>
      </c>
      <c r="O20" s="39">
        <f t="shared" si="15"/>
        <v>708</v>
      </c>
      <c r="P20" s="39">
        <f t="shared" si="15"/>
        <v>2124</v>
      </c>
      <c r="Q20" s="39">
        <f t="shared" si="15"/>
        <v>562</v>
      </c>
      <c r="R20" s="39">
        <f t="shared" si="15"/>
        <v>205</v>
      </c>
      <c r="S20" s="39">
        <f t="shared" si="15"/>
        <v>357</v>
      </c>
      <c r="T20" s="39">
        <f t="shared" si="15"/>
        <v>146</v>
      </c>
      <c r="U20" s="46"/>
    </row>
    <row r="21" s="4" customFormat="true" ht="17.25" customHeight="true" spans="1:21">
      <c r="A21" s="25"/>
      <c r="B21" s="27" t="s">
        <v>37</v>
      </c>
      <c r="C21" s="28">
        <v>0.25</v>
      </c>
      <c r="D21" s="28">
        <v>0.75</v>
      </c>
      <c r="E21" s="40">
        <f t="shared" ref="E21:E30" si="16">F21+G21</f>
        <v>11018</v>
      </c>
      <c r="F21" s="40">
        <v>6829</v>
      </c>
      <c r="G21" s="40">
        <v>4189</v>
      </c>
      <c r="H21" s="40">
        <f t="shared" ref="H21:H30" si="17">I21+J21</f>
        <v>409</v>
      </c>
      <c r="I21" s="40">
        <f t="shared" ref="I21:I30" si="18">ROUND(F21*600*C21/10000,0)</f>
        <v>102</v>
      </c>
      <c r="J21" s="40">
        <f t="shared" ref="J21:J30" si="19">ROUND(F21*600*D21/10000,0)</f>
        <v>307</v>
      </c>
      <c r="K21" s="40">
        <f t="shared" ref="K21:K30" si="20">L21+M21</f>
        <v>252</v>
      </c>
      <c r="L21" s="40">
        <f t="shared" ref="L21:L30" si="21">ROUND(G21*600*C21/10000,0)</f>
        <v>63</v>
      </c>
      <c r="M21" s="40">
        <f t="shared" ref="M21:M30" si="22">ROUND(G21*600*D21/10000,0)</f>
        <v>189</v>
      </c>
      <c r="N21" s="40">
        <f t="shared" ref="N21:N30" si="23">O21+P21</f>
        <v>661</v>
      </c>
      <c r="O21" s="40">
        <f t="shared" ref="O21:O30" si="24">I21+L21</f>
        <v>165</v>
      </c>
      <c r="P21" s="40">
        <f t="shared" ref="P21:P30" si="25">J21+M21</f>
        <v>496</v>
      </c>
      <c r="Q21" s="40">
        <f t="shared" ref="Q21:Q30" si="26">R21+S21</f>
        <v>137</v>
      </c>
      <c r="R21" s="40">
        <v>48</v>
      </c>
      <c r="S21" s="40">
        <v>89</v>
      </c>
      <c r="T21" s="44">
        <v>28</v>
      </c>
      <c r="U21" s="47"/>
    </row>
    <row r="22" s="4" customFormat="true" ht="17.25" customHeight="true" spans="1:21">
      <c r="A22" s="25"/>
      <c r="B22" s="27" t="s">
        <v>38</v>
      </c>
      <c r="C22" s="28">
        <v>0.25</v>
      </c>
      <c r="D22" s="28">
        <v>0.75</v>
      </c>
      <c r="E22" s="40">
        <f t="shared" si="16"/>
        <v>8785</v>
      </c>
      <c r="F22" s="40">
        <v>5436</v>
      </c>
      <c r="G22" s="40">
        <v>3349</v>
      </c>
      <c r="H22" s="40">
        <f t="shared" si="17"/>
        <v>327</v>
      </c>
      <c r="I22" s="40">
        <f t="shared" si="18"/>
        <v>82</v>
      </c>
      <c r="J22" s="40">
        <f t="shared" si="19"/>
        <v>245</v>
      </c>
      <c r="K22" s="40">
        <f t="shared" si="20"/>
        <v>201</v>
      </c>
      <c r="L22" s="40">
        <f t="shared" si="21"/>
        <v>50</v>
      </c>
      <c r="M22" s="40">
        <f t="shared" si="22"/>
        <v>151</v>
      </c>
      <c r="N22" s="40">
        <f t="shared" si="23"/>
        <v>528</v>
      </c>
      <c r="O22" s="40">
        <f t="shared" si="24"/>
        <v>132</v>
      </c>
      <c r="P22" s="40">
        <f t="shared" si="25"/>
        <v>396</v>
      </c>
      <c r="Q22" s="40">
        <f t="shared" si="26"/>
        <v>107</v>
      </c>
      <c r="R22" s="40">
        <v>38</v>
      </c>
      <c r="S22" s="40">
        <v>69</v>
      </c>
      <c r="T22" s="44">
        <v>25</v>
      </c>
      <c r="U22" s="47"/>
    </row>
    <row r="23" s="4" customFormat="true" ht="35.1" customHeight="true" spans="1:21">
      <c r="A23" s="25"/>
      <c r="B23" s="27" t="s">
        <v>39</v>
      </c>
      <c r="C23" s="28">
        <v>0.25</v>
      </c>
      <c r="D23" s="28">
        <v>0.75</v>
      </c>
      <c r="E23" s="40">
        <f t="shared" si="16"/>
        <v>8574</v>
      </c>
      <c r="F23" s="40">
        <v>5258</v>
      </c>
      <c r="G23" s="40">
        <v>3316</v>
      </c>
      <c r="H23" s="40">
        <f t="shared" si="17"/>
        <v>316</v>
      </c>
      <c r="I23" s="40">
        <f t="shared" si="18"/>
        <v>79</v>
      </c>
      <c r="J23" s="40">
        <f t="shared" si="19"/>
        <v>237</v>
      </c>
      <c r="K23" s="40">
        <f t="shared" si="20"/>
        <v>199</v>
      </c>
      <c r="L23" s="40">
        <f t="shared" si="21"/>
        <v>50</v>
      </c>
      <c r="M23" s="40">
        <f t="shared" si="22"/>
        <v>149</v>
      </c>
      <c r="N23" s="40">
        <f t="shared" si="23"/>
        <v>515</v>
      </c>
      <c r="O23" s="40">
        <f t="shared" si="24"/>
        <v>129</v>
      </c>
      <c r="P23" s="40">
        <f t="shared" si="25"/>
        <v>386</v>
      </c>
      <c r="Q23" s="40">
        <f t="shared" si="26"/>
        <v>74</v>
      </c>
      <c r="R23" s="40">
        <v>27</v>
      </c>
      <c r="S23" s="40">
        <f>47</f>
        <v>47</v>
      </c>
      <c r="T23" s="44">
        <v>24</v>
      </c>
      <c r="U23" s="47" t="s">
        <v>40</v>
      </c>
    </row>
    <row r="24" s="4" customFormat="true" ht="17.25" customHeight="true" spans="1:21">
      <c r="A24" s="25"/>
      <c r="B24" s="27" t="s">
        <v>41</v>
      </c>
      <c r="C24" s="28">
        <v>0.25</v>
      </c>
      <c r="D24" s="28">
        <v>0.75</v>
      </c>
      <c r="E24" s="40">
        <f t="shared" si="16"/>
        <v>18791</v>
      </c>
      <c r="F24" s="40">
        <v>11285</v>
      </c>
      <c r="G24" s="40">
        <v>7506</v>
      </c>
      <c r="H24" s="40">
        <f t="shared" si="17"/>
        <v>677</v>
      </c>
      <c r="I24" s="40">
        <f t="shared" si="18"/>
        <v>169</v>
      </c>
      <c r="J24" s="40">
        <f t="shared" si="19"/>
        <v>508</v>
      </c>
      <c r="K24" s="40">
        <f t="shared" si="20"/>
        <v>451</v>
      </c>
      <c r="L24" s="40">
        <f t="shared" si="21"/>
        <v>113</v>
      </c>
      <c r="M24" s="40">
        <f t="shared" si="22"/>
        <v>338</v>
      </c>
      <c r="N24" s="40">
        <f t="shared" si="23"/>
        <v>1128</v>
      </c>
      <c r="O24" s="40">
        <f t="shared" si="24"/>
        <v>282</v>
      </c>
      <c r="P24" s="40">
        <f t="shared" si="25"/>
        <v>846</v>
      </c>
      <c r="Q24" s="40">
        <f t="shared" si="26"/>
        <v>213</v>
      </c>
      <c r="R24" s="40">
        <v>82</v>
      </c>
      <c r="S24" s="40">
        <v>131</v>
      </c>
      <c r="T24" s="44">
        <v>69</v>
      </c>
      <c r="U24" s="47"/>
    </row>
    <row r="25" s="4" customFormat="true" ht="17.25" customHeight="true" spans="1:21">
      <c r="A25" s="25"/>
      <c r="B25" s="29" t="s">
        <v>42</v>
      </c>
      <c r="C25" s="28">
        <v>0.25</v>
      </c>
      <c r="D25" s="28">
        <v>0.75</v>
      </c>
      <c r="E25" s="40">
        <f t="shared" si="16"/>
        <v>0</v>
      </c>
      <c r="F25" s="40">
        <v>0</v>
      </c>
      <c r="G25" s="40">
        <v>0</v>
      </c>
      <c r="H25" s="40">
        <f t="shared" si="17"/>
        <v>0</v>
      </c>
      <c r="I25" s="40">
        <f t="shared" si="18"/>
        <v>0</v>
      </c>
      <c r="J25" s="40">
        <f t="shared" si="19"/>
        <v>0</v>
      </c>
      <c r="K25" s="40">
        <f t="shared" si="20"/>
        <v>0</v>
      </c>
      <c r="L25" s="40">
        <f t="shared" si="21"/>
        <v>0</v>
      </c>
      <c r="M25" s="40">
        <f t="shared" si="22"/>
        <v>0</v>
      </c>
      <c r="N25" s="40">
        <f t="shared" si="23"/>
        <v>0</v>
      </c>
      <c r="O25" s="40">
        <f t="shared" si="24"/>
        <v>0</v>
      </c>
      <c r="P25" s="40">
        <f t="shared" si="25"/>
        <v>0</v>
      </c>
      <c r="Q25" s="40">
        <f t="shared" si="26"/>
        <v>31</v>
      </c>
      <c r="R25" s="40">
        <v>10</v>
      </c>
      <c r="S25" s="40">
        <v>21</v>
      </c>
      <c r="T25" s="44">
        <v>0</v>
      </c>
      <c r="U25" s="47"/>
    </row>
    <row r="26" s="4" customFormat="true" ht="17.25" customHeight="true" spans="1:21">
      <c r="A26" s="25"/>
      <c r="B26" s="30" t="s">
        <v>43</v>
      </c>
      <c r="C26" s="28">
        <v>0.65</v>
      </c>
      <c r="D26" s="28">
        <v>0.35</v>
      </c>
      <c r="E26" s="40">
        <f t="shared" si="16"/>
        <v>4188</v>
      </c>
      <c r="F26" s="40">
        <v>2598</v>
      </c>
      <c r="G26" s="40">
        <v>1590</v>
      </c>
      <c r="H26" s="40">
        <f t="shared" si="17"/>
        <v>156</v>
      </c>
      <c r="I26" s="40">
        <f t="shared" si="18"/>
        <v>101</v>
      </c>
      <c r="J26" s="40">
        <f t="shared" si="19"/>
        <v>55</v>
      </c>
      <c r="K26" s="40">
        <f t="shared" si="20"/>
        <v>95</v>
      </c>
      <c r="L26" s="40">
        <f t="shared" si="21"/>
        <v>62</v>
      </c>
      <c r="M26" s="40">
        <f t="shared" si="22"/>
        <v>33</v>
      </c>
      <c r="N26" s="40">
        <f t="shared" si="23"/>
        <v>251</v>
      </c>
      <c r="O26" s="40">
        <f t="shared" si="24"/>
        <v>163</v>
      </c>
      <c r="P26" s="40">
        <f t="shared" si="25"/>
        <v>88</v>
      </c>
      <c r="Q26" s="40">
        <f t="shared" si="26"/>
        <v>133</v>
      </c>
      <c r="R26" s="40">
        <v>47</v>
      </c>
      <c r="S26" s="40">
        <v>86</v>
      </c>
      <c r="T26" s="44">
        <v>30</v>
      </c>
      <c r="U26" s="47"/>
    </row>
    <row r="27" s="4" customFormat="true" ht="17.25" customHeight="true" spans="1:21">
      <c r="A27" s="25"/>
      <c r="B27" s="30" t="s">
        <v>44</v>
      </c>
      <c r="C27" s="28">
        <v>0.65</v>
      </c>
      <c r="D27" s="28">
        <v>0.35</v>
      </c>
      <c r="E27" s="40">
        <f t="shared" si="16"/>
        <v>11828</v>
      </c>
      <c r="F27" s="40">
        <v>7388</v>
      </c>
      <c r="G27" s="40">
        <v>4440</v>
      </c>
      <c r="H27" s="40">
        <f t="shared" si="17"/>
        <v>443</v>
      </c>
      <c r="I27" s="40">
        <f t="shared" si="18"/>
        <v>288</v>
      </c>
      <c r="J27" s="40">
        <f t="shared" si="19"/>
        <v>155</v>
      </c>
      <c r="K27" s="40">
        <f t="shared" si="20"/>
        <v>266</v>
      </c>
      <c r="L27" s="40">
        <f t="shared" si="21"/>
        <v>173</v>
      </c>
      <c r="M27" s="40">
        <f t="shared" si="22"/>
        <v>93</v>
      </c>
      <c r="N27" s="40">
        <f t="shared" si="23"/>
        <v>709</v>
      </c>
      <c r="O27" s="40">
        <f t="shared" si="24"/>
        <v>461</v>
      </c>
      <c r="P27" s="40">
        <f t="shared" si="25"/>
        <v>248</v>
      </c>
      <c r="Q27" s="40">
        <f t="shared" si="26"/>
        <v>362</v>
      </c>
      <c r="R27" s="40">
        <v>133</v>
      </c>
      <c r="S27" s="40">
        <v>229</v>
      </c>
      <c r="T27" s="44">
        <v>99</v>
      </c>
      <c r="U27" s="47"/>
    </row>
    <row r="28" s="4" customFormat="true" ht="17.25" customHeight="true" spans="1:21">
      <c r="A28" s="25"/>
      <c r="B28" s="30" t="s">
        <v>45</v>
      </c>
      <c r="C28" s="28">
        <v>0.8</v>
      </c>
      <c r="D28" s="28">
        <v>0.2</v>
      </c>
      <c r="E28" s="40">
        <f t="shared" si="16"/>
        <v>10360</v>
      </c>
      <c r="F28" s="40">
        <v>6601</v>
      </c>
      <c r="G28" s="40">
        <v>3759</v>
      </c>
      <c r="H28" s="40">
        <f t="shared" si="17"/>
        <v>396</v>
      </c>
      <c r="I28" s="40">
        <f t="shared" si="18"/>
        <v>317</v>
      </c>
      <c r="J28" s="40">
        <f t="shared" si="19"/>
        <v>79</v>
      </c>
      <c r="K28" s="40">
        <f t="shared" si="20"/>
        <v>225</v>
      </c>
      <c r="L28" s="40">
        <f t="shared" si="21"/>
        <v>180</v>
      </c>
      <c r="M28" s="40">
        <f t="shared" si="22"/>
        <v>45</v>
      </c>
      <c r="N28" s="40">
        <f t="shared" si="23"/>
        <v>621</v>
      </c>
      <c r="O28" s="40">
        <f t="shared" si="24"/>
        <v>497</v>
      </c>
      <c r="P28" s="40">
        <f t="shared" si="25"/>
        <v>124</v>
      </c>
      <c r="Q28" s="40">
        <f t="shared" si="26"/>
        <v>408</v>
      </c>
      <c r="R28" s="40">
        <v>144</v>
      </c>
      <c r="S28" s="40">
        <v>264</v>
      </c>
      <c r="T28" s="44">
        <v>89</v>
      </c>
      <c r="U28" s="47"/>
    </row>
    <row r="29" s="4" customFormat="true" ht="17.25" customHeight="true" spans="1:21">
      <c r="A29" s="25"/>
      <c r="B29" s="30" t="s">
        <v>46</v>
      </c>
      <c r="C29" s="28">
        <v>0.8</v>
      </c>
      <c r="D29" s="28">
        <v>0.2</v>
      </c>
      <c r="E29" s="40">
        <f t="shared" si="16"/>
        <v>3069</v>
      </c>
      <c r="F29" s="40">
        <v>1822</v>
      </c>
      <c r="G29" s="40">
        <v>1247</v>
      </c>
      <c r="H29" s="40">
        <f t="shared" si="17"/>
        <v>109</v>
      </c>
      <c r="I29" s="40">
        <f t="shared" si="18"/>
        <v>87</v>
      </c>
      <c r="J29" s="40">
        <f t="shared" si="19"/>
        <v>22</v>
      </c>
      <c r="K29" s="40">
        <f t="shared" si="20"/>
        <v>75</v>
      </c>
      <c r="L29" s="40">
        <f t="shared" si="21"/>
        <v>60</v>
      </c>
      <c r="M29" s="40">
        <f t="shared" si="22"/>
        <v>15</v>
      </c>
      <c r="N29" s="40">
        <f t="shared" si="23"/>
        <v>184</v>
      </c>
      <c r="O29" s="40">
        <f t="shared" si="24"/>
        <v>147</v>
      </c>
      <c r="P29" s="40">
        <f t="shared" si="25"/>
        <v>37</v>
      </c>
      <c r="Q29" s="40">
        <f t="shared" si="26"/>
        <v>118</v>
      </c>
      <c r="R29" s="40">
        <v>42</v>
      </c>
      <c r="S29" s="40">
        <v>76</v>
      </c>
      <c r="T29" s="44">
        <v>29</v>
      </c>
      <c r="U29" s="47"/>
    </row>
    <row r="30" s="3" customFormat="true" ht="18" customHeight="true" spans="1:21">
      <c r="A30" s="31"/>
      <c r="B30" s="30" t="s">
        <v>47</v>
      </c>
      <c r="C30" s="28">
        <v>0.65</v>
      </c>
      <c r="D30" s="28">
        <v>0.35</v>
      </c>
      <c r="E30" s="40">
        <f t="shared" si="16"/>
        <v>23097</v>
      </c>
      <c r="F30" s="40">
        <v>15249</v>
      </c>
      <c r="G30" s="40">
        <v>7848</v>
      </c>
      <c r="H30" s="40">
        <f t="shared" si="17"/>
        <v>915</v>
      </c>
      <c r="I30" s="40">
        <f t="shared" si="18"/>
        <v>595</v>
      </c>
      <c r="J30" s="40">
        <f t="shared" si="19"/>
        <v>320</v>
      </c>
      <c r="K30" s="40">
        <f t="shared" si="20"/>
        <v>471</v>
      </c>
      <c r="L30" s="40">
        <f t="shared" si="21"/>
        <v>306</v>
      </c>
      <c r="M30" s="40">
        <f t="shared" si="22"/>
        <v>165</v>
      </c>
      <c r="N30" s="40">
        <f t="shared" si="23"/>
        <v>1386</v>
      </c>
      <c r="O30" s="40">
        <f t="shared" si="24"/>
        <v>901</v>
      </c>
      <c r="P30" s="40">
        <f t="shared" si="25"/>
        <v>485</v>
      </c>
      <c r="Q30" s="40">
        <f t="shared" si="26"/>
        <v>755</v>
      </c>
      <c r="R30" s="40">
        <v>260</v>
      </c>
      <c r="S30" s="40">
        <v>495</v>
      </c>
      <c r="T30" s="44">
        <v>146</v>
      </c>
      <c r="U30" s="47"/>
    </row>
    <row r="31" s="3" customFormat="true" ht="17.25" customHeight="true" spans="1:21">
      <c r="A31" s="22" t="s">
        <v>48</v>
      </c>
      <c r="B31" s="32" t="s">
        <v>49</v>
      </c>
      <c r="C31" s="24"/>
      <c r="D31" s="24"/>
      <c r="E31" s="39">
        <f t="shared" ref="E31:S31" si="27">SUM(E33:E40)</f>
        <v>58565</v>
      </c>
      <c r="F31" s="39">
        <f t="shared" si="27"/>
        <v>36340</v>
      </c>
      <c r="G31" s="39">
        <f t="shared" si="27"/>
        <v>22225</v>
      </c>
      <c r="H31" s="39">
        <f t="shared" si="27"/>
        <v>2180</v>
      </c>
      <c r="I31" s="39">
        <f t="shared" si="27"/>
        <v>1252</v>
      </c>
      <c r="J31" s="39">
        <f t="shared" si="27"/>
        <v>928</v>
      </c>
      <c r="K31" s="39">
        <f t="shared" si="27"/>
        <v>1336</v>
      </c>
      <c r="L31" s="39">
        <f t="shared" si="27"/>
        <v>801</v>
      </c>
      <c r="M31" s="39">
        <f t="shared" si="27"/>
        <v>535</v>
      </c>
      <c r="N31" s="39">
        <f t="shared" si="27"/>
        <v>3516</v>
      </c>
      <c r="O31" s="39">
        <f t="shared" si="27"/>
        <v>2053</v>
      </c>
      <c r="P31" s="39">
        <f t="shared" si="27"/>
        <v>1463</v>
      </c>
      <c r="Q31" s="39">
        <f t="shared" si="27"/>
        <v>1676</v>
      </c>
      <c r="R31" s="39">
        <f t="shared" si="27"/>
        <v>594</v>
      </c>
      <c r="S31" s="39">
        <f t="shared" si="27"/>
        <v>1082</v>
      </c>
      <c r="T31" s="39">
        <f>SUM(T34:T40)</f>
        <v>377</v>
      </c>
      <c r="U31" s="46"/>
    </row>
    <row r="32" s="3" customFormat="true" ht="27.75" customHeight="true" spans="1:21">
      <c r="A32" s="25"/>
      <c r="B32" s="26" t="s">
        <v>23</v>
      </c>
      <c r="C32" s="24"/>
      <c r="D32" s="24"/>
      <c r="E32" s="39">
        <f t="shared" ref="E32:T32" si="28">SUM(E33:E37)</f>
        <v>26504</v>
      </c>
      <c r="F32" s="39">
        <f t="shared" si="28"/>
        <v>17095</v>
      </c>
      <c r="G32" s="39">
        <f t="shared" si="28"/>
        <v>9409</v>
      </c>
      <c r="H32" s="39">
        <f t="shared" si="28"/>
        <v>1026</v>
      </c>
      <c r="I32" s="39">
        <f t="shared" si="28"/>
        <v>392</v>
      </c>
      <c r="J32" s="39">
        <f t="shared" si="28"/>
        <v>634</v>
      </c>
      <c r="K32" s="39">
        <f t="shared" si="28"/>
        <v>565</v>
      </c>
      <c r="L32" s="39">
        <f t="shared" si="28"/>
        <v>226</v>
      </c>
      <c r="M32" s="39">
        <f t="shared" si="28"/>
        <v>339</v>
      </c>
      <c r="N32" s="39">
        <f t="shared" si="28"/>
        <v>1591</v>
      </c>
      <c r="O32" s="39">
        <f t="shared" si="28"/>
        <v>618</v>
      </c>
      <c r="P32" s="39">
        <f t="shared" si="28"/>
        <v>973</v>
      </c>
      <c r="Q32" s="39">
        <f t="shared" si="28"/>
        <v>490</v>
      </c>
      <c r="R32" s="39">
        <f t="shared" si="28"/>
        <v>179</v>
      </c>
      <c r="S32" s="39">
        <f t="shared" si="28"/>
        <v>311</v>
      </c>
      <c r="T32" s="39">
        <f t="shared" si="28"/>
        <v>128</v>
      </c>
      <c r="U32" s="46"/>
    </row>
    <row r="33" s="4" customFormat="true" ht="27.75" customHeight="true" spans="1:21">
      <c r="A33" s="25"/>
      <c r="B33" s="33" t="s">
        <v>50</v>
      </c>
      <c r="C33" s="28">
        <v>0</v>
      </c>
      <c r="D33" s="28">
        <v>1</v>
      </c>
      <c r="E33" s="40">
        <f t="shared" ref="E33:E40" si="29">F33+G33</f>
        <v>761</v>
      </c>
      <c r="F33" s="40">
        <v>761</v>
      </c>
      <c r="G33" s="40">
        <v>0</v>
      </c>
      <c r="H33" s="40">
        <f t="shared" ref="H33:H40" si="30">I33+J33</f>
        <v>46</v>
      </c>
      <c r="I33" s="40">
        <f t="shared" ref="I33:I40" si="31">ROUND(F33*600*C33/10000,0)</f>
        <v>0</v>
      </c>
      <c r="J33" s="40">
        <f t="shared" ref="J33:J40" si="32">ROUND(F33*600*D33/10000,0)</f>
        <v>46</v>
      </c>
      <c r="K33" s="40">
        <f t="shared" ref="K33:K40" si="33">L33+M33</f>
        <v>0</v>
      </c>
      <c r="L33" s="40">
        <f t="shared" ref="L33:L40" si="34">ROUND(G33*600*C33/10000,0)</f>
        <v>0</v>
      </c>
      <c r="M33" s="40">
        <f t="shared" ref="M33:M40" si="35">ROUND(G33*600*D33/10000,0)</f>
        <v>0</v>
      </c>
      <c r="N33" s="40">
        <f t="shared" ref="N33:N40" si="36">O33+P33</f>
        <v>46</v>
      </c>
      <c r="O33" s="40">
        <f t="shared" ref="O33:O40" si="37">I33+L33</f>
        <v>0</v>
      </c>
      <c r="P33" s="40">
        <f t="shared" ref="P33:P40" si="38">J33+M33</f>
        <v>46</v>
      </c>
      <c r="Q33" s="40">
        <f t="shared" ref="Q33:Q40" si="39">R33+S33</f>
        <v>0</v>
      </c>
      <c r="R33" s="40">
        <v>0</v>
      </c>
      <c r="S33" s="40">
        <v>0</v>
      </c>
      <c r="T33" s="44">
        <v>0</v>
      </c>
      <c r="U33" s="47"/>
    </row>
    <row r="34" s="4" customFormat="true" ht="27" customHeight="true" spans="1:21">
      <c r="A34" s="25"/>
      <c r="B34" s="27" t="s">
        <v>51</v>
      </c>
      <c r="C34" s="28">
        <v>0.4</v>
      </c>
      <c r="D34" s="28">
        <v>0.6</v>
      </c>
      <c r="E34" s="40">
        <f t="shared" si="29"/>
        <v>13919</v>
      </c>
      <c r="F34" s="40">
        <v>8004</v>
      </c>
      <c r="G34" s="40">
        <v>5915</v>
      </c>
      <c r="H34" s="40">
        <f t="shared" si="30"/>
        <v>480</v>
      </c>
      <c r="I34" s="40">
        <f t="shared" si="31"/>
        <v>192</v>
      </c>
      <c r="J34" s="40">
        <f t="shared" si="32"/>
        <v>288</v>
      </c>
      <c r="K34" s="40">
        <f t="shared" si="33"/>
        <v>355</v>
      </c>
      <c r="L34" s="40">
        <f t="shared" si="34"/>
        <v>142</v>
      </c>
      <c r="M34" s="40">
        <f t="shared" si="35"/>
        <v>213</v>
      </c>
      <c r="N34" s="40">
        <f t="shared" si="36"/>
        <v>835</v>
      </c>
      <c r="O34" s="40">
        <f t="shared" si="37"/>
        <v>334</v>
      </c>
      <c r="P34" s="40">
        <f t="shared" si="38"/>
        <v>501</v>
      </c>
      <c r="Q34" s="40">
        <f t="shared" si="39"/>
        <v>156</v>
      </c>
      <c r="R34" s="40">
        <v>61</v>
      </c>
      <c r="S34" s="40">
        <f>95</f>
        <v>95</v>
      </c>
      <c r="T34" s="44">
        <v>70</v>
      </c>
      <c r="U34" s="47" t="s">
        <v>52</v>
      </c>
    </row>
    <row r="35" s="4" customFormat="true" ht="29.1" customHeight="true" spans="1:21">
      <c r="A35" s="25"/>
      <c r="B35" s="27" t="s">
        <v>53</v>
      </c>
      <c r="C35" s="28">
        <v>0.4</v>
      </c>
      <c r="D35" s="28">
        <v>0.6</v>
      </c>
      <c r="E35" s="40">
        <f t="shared" si="29"/>
        <v>11824</v>
      </c>
      <c r="F35" s="40">
        <v>8330</v>
      </c>
      <c r="G35" s="40">
        <v>3494</v>
      </c>
      <c r="H35" s="40">
        <f t="shared" si="30"/>
        <v>500</v>
      </c>
      <c r="I35" s="40">
        <f t="shared" si="31"/>
        <v>200</v>
      </c>
      <c r="J35" s="40">
        <f t="shared" si="32"/>
        <v>300</v>
      </c>
      <c r="K35" s="40">
        <f t="shared" si="33"/>
        <v>210</v>
      </c>
      <c r="L35" s="40">
        <f t="shared" si="34"/>
        <v>84</v>
      </c>
      <c r="M35" s="40">
        <f t="shared" si="35"/>
        <v>126</v>
      </c>
      <c r="N35" s="40">
        <f t="shared" si="36"/>
        <v>710</v>
      </c>
      <c r="O35" s="40">
        <f t="shared" si="37"/>
        <v>284</v>
      </c>
      <c r="P35" s="40">
        <f t="shared" si="38"/>
        <v>426</v>
      </c>
      <c r="Q35" s="40">
        <f t="shared" si="39"/>
        <v>202</v>
      </c>
      <c r="R35" s="40">
        <v>74</v>
      </c>
      <c r="S35" s="40">
        <f>128</f>
        <v>128</v>
      </c>
      <c r="T35" s="44">
        <v>58</v>
      </c>
      <c r="U35" s="47" t="s">
        <v>54</v>
      </c>
    </row>
    <row r="36" s="4" customFormat="true" ht="17.25" customHeight="true" spans="1:21">
      <c r="A36" s="25"/>
      <c r="B36" s="29" t="s">
        <v>55</v>
      </c>
      <c r="C36" s="34">
        <v>0.4</v>
      </c>
      <c r="D36" s="34">
        <v>0.6</v>
      </c>
      <c r="E36" s="40">
        <f t="shared" si="29"/>
        <v>0</v>
      </c>
      <c r="F36" s="40">
        <v>0</v>
      </c>
      <c r="G36" s="40">
        <v>0</v>
      </c>
      <c r="H36" s="40">
        <f t="shared" si="30"/>
        <v>0</v>
      </c>
      <c r="I36" s="40">
        <f t="shared" si="31"/>
        <v>0</v>
      </c>
      <c r="J36" s="40">
        <f t="shared" si="32"/>
        <v>0</v>
      </c>
      <c r="K36" s="40">
        <f t="shared" si="33"/>
        <v>0</v>
      </c>
      <c r="L36" s="40">
        <f t="shared" si="34"/>
        <v>0</v>
      </c>
      <c r="M36" s="40">
        <f t="shared" si="35"/>
        <v>0</v>
      </c>
      <c r="N36" s="40">
        <f t="shared" si="36"/>
        <v>0</v>
      </c>
      <c r="O36" s="40">
        <f t="shared" si="37"/>
        <v>0</v>
      </c>
      <c r="P36" s="40">
        <f t="shared" si="38"/>
        <v>0</v>
      </c>
      <c r="Q36" s="40">
        <f t="shared" si="39"/>
        <v>108</v>
      </c>
      <c r="R36" s="40">
        <v>36</v>
      </c>
      <c r="S36" s="40">
        <v>72</v>
      </c>
      <c r="T36" s="44">
        <v>0</v>
      </c>
      <c r="U36" s="47"/>
    </row>
    <row r="37" s="4" customFormat="true" ht="17.25" customHeight="true" spans="1:21">
      <c r="A37" s="25"/>
      <c r="B37" s="29" t="s">
        <v>56</v>
      </c>
      <c r="C37" s="34">
        <v>0.4</v>
      </c>
      <c r="D37" s="34">
        <v>0.6</v>
      </c>
      <c r="E37" s="40">
        <f t="shared" si="29"/>
        <v>0</v>
      </c>
      <c r="F37" s="40">
        <v>0</v>
      </c>
      <c r="G37" s="40">
        <v>0</v>
      </c>
      <c r="H37" s="40">
        <f t="shared" si="30"/>
        <v>0</v>
      </c>
      <c r="I37" s="40">
        <f t="shared" si="31"/>
        <v>0</v>
      </c>
      <c r="J37" s="40">
        <f t="shared" si="32"/>
        <v>0</v>
      </c>
      <c r="K37" s="40">
        <f t="shared" si="33"/>
        <v>0</v>
      </c>
      <c r="L37" s="40">
        <f t="shared" si="34"/>
        <v>0</v>
      </c>
      <c r="M37" s="40">
        <f t="shared" si="35"/>
        <v>0</v>
      </c>
      <c r="N37" s="40">
        <f t="shared" si="36"/>
        <v>0</v>
      </c>
      <c r="O37" s="40">
        <f t="shared" si="37"/>
        <v>0</v>
      </c>
      <c r="P37" s="40">
        <f t="shared" si="38"/>
        <v>0</v>
      </c>
      <c r="Q37" s="40">
        <f t="shared" si="39"/>
        <v>24</v>
      </c>
      <c r="R37" s="40">
        <v>8</v>
      </c>
      <c r="S37" s="40">
        <v>16</v>
      </c>
      <c r="T37" s="44">
        <v>0</v>
      </c>
      <c r="U37" s="47"/>
    </row>
    <row r="38" s="4" customFormat="true" ht="17.25" customHeight="true" spans="1:21">
      <c r="A38" s="25"/>
      <c r="B38" s="30" t="s">
        <v>57</v>
      </c>
      <c r="C38" s="28">
        <v>0.75</v>
      </c>
      <c r="D38" s="28">
        <v>0.25</v>
      </c>
      <c r="E38" s="40">
        <f t="shared" si="29"/>
        <v>16031</v>
      </c>
      <c r="F38" s="40">
        <v>8752</v>
      </c>
      <c r="G38" s="40">
        <v>7279</v>
      </c>
      <c r="H38" s="40">
        <f t="shared" si="30"/>
        <v>525</v>
      </c>
      <c r="I38" s="40">
        <f t="shared" si="31"/>
        <v>394</v>
      </c>
      <c r="J38" s="40">
        <f t="shared" si="32"/>
        <v>131</v>
      </c>
      <c r="K38" s="40">
        <f t="shared" si="33"/>
        <v>437</v>
      </c>
      <c r="L38" s="40">
        <f t="shared" si="34"/>
        <v>328</v>
      </c>
      <c r="M38" s="40">
        <f t="shared" si="35"/>
        <v>109</v>
      </c>
      <c r="N38" s="40">
        <f t="shared" si="36"/>
        <v>962</v>
      </c>
      <c r="O38" s="40">
        <f t="shared" si="37"/>
        <v>722</v>
      </c>
      <c r="P38" s="40">
        <f t="shared" si="38"/>
        <v>240</v>
      </c>
      <c r="Q38" s="40">
        <f t="shared" si="39"/>
        <v>587</v>
      </c>
      <c r="R38" s="40">
        <v>209</v>
      </c>
      <c r="S38" s="40">
        <v>378</v>
      </c>
      <c r="T38" s="44">
        <v>135</v>
      </c>
      <c r="U38" s="47"/>
    </row>
    <row r="39" s="3" customFormat="true" ht="17.25" customHeight="true" spans="1:21">
      <c r="A39" s="25"/>
      <c r="B39" s="30" t="s">
        <v>58</v>
      </c>
      <c r="C39" s="28">
        <v>0.75</v>
      </c>
      <c r="D39" s="28">
        <v>0.25</v>
      </c>
      <c r="E39" s="40">
        <f t="shared" si="29"/>
        <v>13045</v>
      </c>
      <c r="F39" s="40">
        <v>8544</v>
      </c>
      <c r="G39" s="40">
        <v>4501</v>
      </c>
      <c r="H39" s="40">
        <f t="shared" si="30"/>
        <v>512</v>
      </c>
      <c r="I39" s="40">
        <f t="shared" si="31"/>
        <v>384</v>
      </c>
      <c r="J39" s="40">
        <f t="shared" si="32"/>
        <v>128</v>
      </c>
      <c r="K39" s="40">
        <f t="shared" si="33"/>
        <v>271</v>
      </c>
      <c r="L39" s="40">
        <f t="shared" si="34"/>
        <v>203</v>
      </c>
      <c r="M39" s="40">
        <f t="shared" si="35"/>
        <v>68</v>
      </c>
      <c r="N39" s="40">
        <f t="shared" si="36"/>
        <v>783</v>
      </c>
      <c r="O39" s="40">
        <f t="shared" si="37"/>
        <v>587</v>
      </c>
      <c r="P39" s="40">
        <f t="shared" si="38"/>
        <v>196</v>
      </c>
      <c r="Q39" s="40">
        <f t="shared" si="39"/>
        <v>494</v>
      </c>
      <c r="R39" s="40">
        <v>170</v>
      </c>
      <c r="S39" s="40">
        <v>324</v>
      </c>
      <c r="T39" s="44">
        <v>93</v>
      </c>
      <c r="U39" s="47"/>
    </row>
    <row r="40" s="4" customFormat="true" ht="17.25" customHeight="true" spans="1:21">
      <c r="A40" s="31"/>
      <c r="B40" s="30" t="s">
        <v>59</v>
      </c>
      <c r="C40" s="28">
        <v>0.7</v>
      </c>
      <c r="D40" s="28">
        <v>0.3</v>
      </c>
      <c r="E40" s="40">
        <f t="shared" si="29"/>
        <v>2985</v>
      </c>
      <c r="F40" s="40">
        <v>1949</v>
      </c>
      <c r="G40" s="40">
        <v>1036</v>
      </c>
      <c r="H40" s="40">
        <f t="shared" si="30"/>
        <v>117</v>
      </c>
      <c r="I40" s="40">
        <f t="shared" si="31"/>
        <v>82</v>
      </c>
      <c r="J40" s="40">
        <f t="shared" si="32"/>
        <v>35</v>
      </c>
      <c r="K40" s="40">
        <f t="shared" si="33"/>
        <v>63</v>
      </c>
      <c r="L40" s="40">
        <f t="shared" si="34"/>
        <v>44</v>
      </c>
      <c r="M40" s="40">
        <f t="shared" si="35"/>
        <v>19</v>
      </c>
      <c r="N40" s="40">
        <f t="shared" si="36"/>
        <v>180</v>
      </c>
      <c r="O40" s="40">
        <f t="shared" si="37"/>
        <v>126</v>
      </c>
      <c r="P40" s="40">
        <f t="shared" si="38"/>
        <v>54</v>
      </c>
      <c r="Q40" s="40">
        <f t="shared" si="39"/>
        <v>105</v>
      </c>
      <c r="R40" s="40">
        <v>36</v>
      </c>
      <c r="S40" s="40">
        <v>69</v>
      </c>
      <c r="T40" s="44">
        <v>21</v>
      </c>
      <c r="U40" s="47"/>
    </row>
    <row r="41" s="3" customFormat="true" ht="17.25" customHeight="true" spans="1:21">
      <c r="A41" s="22" t="s">
        <v>60</v>
      </c>
      <c r="B41" s="32" t="s">
        <v>61</v>
      </c>
      <c r="C41" s="24"/>
      <c r="D41" s="24"/>
      <c r="E41" s="39">
        <f t="shared" ref="E41:S41" si="40">SUM(E43:E56)</f>
        <v>153100</v>
      </c>
      <c r="F41" s="39">
        <f t="shared" si="40"/>
        <v>91862</v>
      </c>
      <c r="G41" s="39">
        <f t="shared" si="40"/>
        <v>61238</v>
      </c>
      <c r="H41" s="39">
        <f t="shared" si="40"/>
        <v>5513</v>
      </c>
      <c r="I41" s="39">
        <f t="shared" si="40"/>
        <v>3585</v>
      </c>
      <c r="J41" s="39">
        <f t="shared" si="40"/>
        <v>1928</v>
      </c>
      <c r="K41" s="39">
        <f t="shared" si="40"/>
        <v>3673</v>
      </c>
      <c r="L41" s="39">
        <f t="shared" si="40"/>
        <v>2402</v>
      </c>
      <c r="M41" s="39">
        <f t="shared" si="40"/>
        <v>1271</v>
      </c>
      <c r="N41" s="39">
        <f t="shared" si="40"/>
        <v>9186</v>
      </c>
      <c r="O41" s="39">
        <f t="shared" si="40"/>
        <v>5987</v>
      </c>
      <c r="P41" s="39">
        <f t="shared" si="40"/>
        <v>3199</v>
      </c>
      <c r="Q41" s="39">
        <f t="shared" si="40"/>
        <v>4867</v>
      </c>
      <c r="R41" s="39">
        <f t="shared" si="40"/>
        <v>1731</v>
      </c>
      <c r="S41" s="39">
        <f t="shared" si="40"/>
        <v>3136</v>
      </c>
      <c r="T41" s="39">
        <f>SUM(T44:T56)</f>
        <v>1120</v>
      </c>
      <c r="U41" s="46"/>
    </row>
    <row r="42" s="3" customFormat="true" ht="28.5" customHeight="true" spans="1:21">
      <c r="A42" s="25"/>
      <c r="B42" s="26" t="s">
        <v>23</v>
      </c>
      <c r="C42" s="24"/>
      <c r="D42" s="24"/>
      <c r="E42" s="39">
        <f t="shared" ref="E42:T42" si="41">SUM(E43:E49)</f>
        <v>39461</v>
      </c>
      <c r="F42" s="39">
        <f t="shared" si="41"/>
        <v>23785</v>
      </c>
      <c r="G42" s="39">
        <f t="shared" si="41"/>
        <v>15676</v>
      </c>
      <c r="H42" s="39">
        <f t="shared" si="41"/>
        <v>1429</v>
      </c>
      <c r="I42" s="39">
        <f t="shared" si="41"/>
        <v>558</v>
      </c>
      <c r="J42" s="39">
        <f t="shared" si="41"/>
        <v>871</v>
      </c>
      <c r="K42" s="39">
        <f t="shared" si="41"/>
        <v>940</v>
      </c>
      <c r="L42" s="39">
        <f t="shared" si="41"/>
        <v>376</v>
      </c>
      <c r="M42" s="39">
        <f t="shared" si="41"/>
        <v>564</v>
      </c>
      <c r="N42" s="39">
        <f t="shared" si="41"/>
        <v>2369</v>
      </c>
      <c r="O42" s="39">
        <f t="shared" si="41"/>
        <v>934</v>
      </c>
      <c r="P42" s="39">
        <f t="shared" si="41"/>
        <v>1435</v>
      </c>
      <c r="Q42" s="39">
        <f t="shared" si="41"/>
        <v>725</v>
      </c>
      <c r="R42" s="39">
        <f t="shared" si="41"/>
        <v>271</v>
      </c>
      <c r="S42" s="39">
        <f t="shared" si="41"/>
        <v>454</v>
      </c>
      <c r="T42" s="39">
        <f t="shared" si="41"/>
        <v>209</v>
      </c>
      <c r="U42" s="46"/>
    </row>
    <row r="43" s="4" customFormat="true" ht="28.5" customHeight="true" spans="1:21">
      <c r="A43" s="25"/>
      <c r="B43" s="33" t="s">
        <v>62</v>
      </c>
      <c r="C43" s="28">
        <v>0</v>
      </c>
      <c r="D43" s="28">
        <v>1</v>
      </c>
      <c r="E43" s="40">
        <f t="shared" ref="E43:E56" si="42">F43+G43</f>
        <v>559</v>
      </c>
      <c r="F43" s="40">
        <v>559</v>
      </c>
      <c r="G43" s="40">
        <v>0</v>
      </c>
      <c r="H43" s="40">
        <f t="shared" ref="H43:H56" si="43">I43+J43</f>
        <v>34</v>
      </c>
      <c r="I43" s="40">
        <f t="shared" ref="I43:I56" si="44">ROUND(F43*600*C43/10000,0)</f>
        <v>0</v>
      </c>
      <c r="J43" s="40">
        <f t="shared" ref="J43:J56" si="45">ROUND(F43*600*D43/10000,0)</f>
        <v>34</v>
      </c>
      <c r="K43" s="40">
        <f t="shared" ref="K43:K56" si="46">L43+M43</f>
        <v>0</v>
      </c>
      <c r="L43" s="40">
        <f t="shared" ref="L43:L56" si="47">ROUND(G43*600*C43/10000,0)</f>
        <v>0</v>
      </c>
      <c r="M43" s="40">
        <f t="shared" ref="M43:M56" si="48">ROUND(G43*600*D43/10000,0)</f>
        <v>0</v>
      </c>
      <c r="N43" s="40">
        <f t="shared" ref="N43:N56" si="49">O43+P43</f>
        <v>34</v>
      </c>
      <c r="O43" s="40">
        <f t="shared" ref="O43:O56" si="50">I43+L43</f>
        <v>0</v>
      </c>
      <c r="P43" s="40">
        <f t="shared" ref="P43:P56" si="51">J43+M43</f>
        <v>34</v>
      </c>
      <c r="Q43" s="40">
        <f t="shared" ref="Q43:Q56" si="52">R43+S43</f>
        <v>0</v>
      </c>
      <c r="R43" s="40">
        <v>0</v>
      </c>
      <c r="S43" s="40">
        <v>0</v>
      </c>
      <c r="T43" s="44">
        <v>0</v>
      </c>
      <c r="U43" s="47"/>
    </row>
    <row r="44" s="4" customFormat="true" ht="17.25" customHeight="true" spans="1:21">
      <c r="A44" s="25"/>
      <c r="B44" s="27" t="s">
        <v>63</v>
      </c>
      <c r="C44" s="28">
        <v>0.4</v>
      </c>
      <c r="D44" s="28">
        <v>0.6</v>
      </c>
      <c r="E44" s="40">
        <f t="shared" si="42"/>
        <v>7353</v>
      </c>
      <c r="F44" s="40">
        <v>4086</v>
      </c>
      <c r="G44" s="40">
        <v>3267</v>
      </c>
      <c r="H44" s="40">
        <f t="shared" si="43"/>
        <v>245</v>
      </c>
      <c r="I44" s="40">
        <f t="shared" si="44"/>
        <v>98</v>
      </c>
      <c r="J44" s="40">
        <f t="shared" si="45"/>
        <v>147</v>
      </c>
      <c r="K44" s="40">
        <f t="shared" si="46"/>
        <v>196</v>
      </c>
      <c r="L44" s="40">
        <f t="shared" si="47"/>
        <v>78</v>
      </c>
      <c r="M44" s="40">
        <f t="shared" si="48"/>
        <v>118</v>
      </c>
      <c r="N44" s="40">
        <f t="shared" si="49"/>
        <v>441</v>
      </c>
      <c r="O44" s="40">
        <f t="shared" si="50"/>
        <v>176</v>
      </c>
      <c r="P44" s="40">
        <f t="shared" si="51"/>
        <v>265</v>
      </c>
      <c r="Q44" s="40">
        <f t="shared" si="52"/>
        <v>134</v>
      </c>
      <c r="R44" s="40">
        <v>51</v>
      </c>
      <c r="S44" s="40">
        <v>83</v>
      </c>
      <c r="T44" s="44">
        <v>42</v>
      </c>
      <c r="U44" s="47"/>
    </row>
    <row r="45" s="4" customFormat="true" ht="17.25" customHeight="true" spans="1:21">
      <c r="A45" s="25"/>
      <c r="B45" s="27" t="s">
        <v>64</v>
      </c>
      <c r="C45" s="28">
        <v>0.4</v>
      </c>
      <c r="D45" s="28">
        <v>0.6</v>
      </c>
      <c r="E45" s="40">
        <f t="shared" si="42"/>
        <v>6688</v>
      </c>
      <c r="F45" s="40">
        <v>4162</v>
      </c>
      <c r="G45" s="40">
        <v>2526</v>
      </c>
      <c r="H45" s="40">
        <f t="shared" si="43"/>
        <v>250</v>
      </c>
      <c r="I45" s="40">
        <f t="shared" si="44"/>
        <v>100</v>
      </c>
      <c r="J45" s="40">
        <f t="shared" si="45"/>
        <v>150</v>
      </c>
      <c r="K45" s="40">
        <f t="shared" si="46"/>
        <v>152</v>
      </c>
      <c r="L45" s="40">
        <f t="shared" si="47"/>
        <v>61</v>
      </c>
      <c r="M45" s="40">
        <f t="shared" si="48"/>
        <v>91</v>
      </c>
      <c r="N45" s="40">
        <f t="shared" si="49"/>
        <v>402</v>
      </c>
      <c r="O45" s="40">
        <f t="shared" si="50"/>
        <v>161</v>
      </c>
      <c r="P45" s="40">
        <f t="shared" si="51"/>
        <v>241</v>
      </c>
      <c r="Q45" s="40">
        <f t="shared" si="52"/>
        <v>128</v>
      </c>
      <c r="R45" s="40">
        <v>47</v>
      </c>
      <c r="S45" s="40">
        <v>81</v>
      </c>
      <c r="T45" s="44">
        <v>33</v>
      </c>
      <c r="U45" s="47"/>
    </row>
    <row r="46" s="4" customFormat="true" ht="17.25" customHeight="true" spans="1:21">
      <c r="A46" s="25"/>
      <c r="B46" s="27" t="s">
        <v>65</v>
      </c>
      <c r="C46" s="28">
        <v>0.4</v>
      </c>
      <c r="D46" s="28">
        <v>0.6</v>
      </c>
      <c r="E46" s="40">
        <f t="shared" si="42"/>
        <v>5997</v>
      </c>
      <c r="F46" s="40">
        <v>3694</v>
      </c>
      <c r="G46" s="40">
        <v>2303</v>
      </c>
      <c r="H46" s="40">
        <f t="shared" si="43"/>
        <v>222</v>
      </c>
      <c r="I46" s="40">
        <f t="shared" si="44"/>
        <v>89</v>
      </c>
      <c r="J46" s="40">
        <f t="shared" si="45"/>
        <v>133</v>
      </c>
      <c r="K46" s="40">
        <f t="shared" si="46"/>
        <v>138</v>
      </c>
      <c r="L46" s="40">
        <f t="shared" si="47"/>
        <v>55</v>
      </c>
      <c r="M46" s="40">
        <f t="shared" si="48"/>
        <v>83</v>
      </c>
      <c r="N46" s="40">
        <f t="shared" si="49"/>
        <v>360</v>
      </c>
      <c r="O46" s="40">
        <f t="shared" si="50"/>
        <v>144</v>
      </c>
      <c r="P46" s="40">
        <f t="shared" si="51"/>
        <v>216</v>
      </c>
      <c r="Q46" s="40">
        <f t="shared" si="52"/>
        <v>120</v>
      </c>
      <c r="R46" s="40">
        <v>42</v>
      </c>
      <c r="S46" s="40">
        <v>78</v>
      </c>
      <c r="T46" s="44">
        <v>24</v>
      </c>
      <c r="U46" s="47"/>
    </row>
    <row r="47" s="4" customFormat="true" ht="17.25" customHeight="true" spans="1:21">
      <c r="A47" s="25"/>
      <c r="B47" s="27" t="s">
        <v>66</v>
      </c>
      <c r="C47" s="28">
        <v>0.4</v>
      </c>
      <c r="D47" s="28">
        <v>0.6</v>
      </c>
      <c r="E47" s="40">
        <f t="shared" si="42"/>
        <v>10526</v>
      </c>
      <c r="F47" s="40">
        <v>6293</v>
      </c>
      <c r="G47" s="40">
        <v>4233</v>
      </c>
      <c r="H47" s="40">
        <f t="shared" si="43"/>
        <v>378</v>
      </c>
      <c r="I47" s="40">
        <f t="shared" si="44"/>
        <v>151</v>
      </c>
      <c r="J47" s="40">
        <f t="shared" si="45"/>
        <v>227</v>
      </c>
      <c r="K47" s="40">
        <f t="shared" si="46"/>
        <v>254</v>
      </c>
      <c r="L47" s="40">
        <f t="shared" si="47"/>
        <v>102</v>
      </c>
      <c r="M47" s="40">
        <f t="shared" si="48"/>
        <v>152</v>
      </c>
      <c r="N47" s="40">
        <f t="shared" si="49"/>
        <v>632</v>
      </c>
      <c r="O47" s="40">
        <f t="shared" si="50"/>
        <v>253</v>
      </c>
      <c r="P47" s="40">
        <f t="shared" si="51"/>
        <v>379</v>
      </c>
      <c r="Q47" s="40">
        <f t="shared" si="52"/>
        <v>197</v>
      </c>
      <c r="R47" s="40">
        <v>73</v>
      </c>
      <c r="S47" s="40">
        <v>124</v>
      </c>
      <c r="T47" s="44">
        <v>56</v>
      </c>
      <c r="U47" s="47"/>
    </row>
    <row r="48" s="4" customFormat="true" ht="17.25" customHeight="true" spans="1:21">
      <c r="A48" s="25"/>
      <c r="B48" s="27" t="s">
        <v>67</v>
      </c>
      <c r="C48" s="28">
        <v>0.4</v>
      </c>
      <c r="D48" s="28">
        <v>0.6</v>
      </c>
      <c r="E48" s="40">
        <f t="shared" si="42"/>
        <v>2283</v>
      </c>
      <c r="F48" s="40">
        <v>1273</v>
      </c>
      <c r="G48" s="40">
        <v>1010</v>
      </c>
      <c r="H48" s="40">
        <f t="shared" si="43"/>
        <v>77</v>
      </c>
      <c r="I48" s="40">
        <f t="shared" si="44"/>
        <v>31</v>
      </c>
      <c r="J48" s="40">
        <f t="shared" si="45"/>
        <v>46</v>
      </c>
      <c r="K48" s="40">
        <f t="shared" si="46"/>
        <v>60</v>
      </c>
      <c r="L48" s="40">
        <f t="shared" si="47"/>
        <v>24</v>
      </c>
      <c r="M48" s="40">
        <f t="shared" si="48"/>
        <v>36</v>
      </c>
      <c r="N48" s="40">
        <f t="shared" si="49"/>
        <v>137</v>
      </c>
      <c r="O48" s="40">
        <f t="shared" si="50"/>
        <v>55</v>
      </c>
      <c r="P48" s="40">
        <f t="shared" si="51"/>
        <v>82</v>
      </c>
      <c r="Q48" s="40">
        <f t="shared" si="52"/>
        <v>45</v>
      </c>
      <c r="R48" s="40">
        <v>16</v>
      </c>
      <c r="S48" s="40">
        <v>29</v>
      </c>
      <c r="T48" s="44">
        <v>10</v>
      </c>
      <c r="U48" s="47"/>
    </row>
    <row r="49" s="4" customFormat="true" ht="17.25" customHeight="true" spans="1:21">
      <c r="A49" s="25"/>
      <c r="B49" s="29" t="s">
        <v>68</v>
      </c>
      <c r="C49" s="28">
        <v>0.4</v>
      </c>
      <c r="D49" s="28">
        <v>0.6</v>
      </c>
      <c r="E49" s="40">
        <f t="shared" si="42"/>
        <v>6055</v>
      </c>
      <c r="F49" s="40">
        <v>3718</v>
      </c>
      <c r="G49" s="40">
        <v>2337</v>
      </c>
      <c r="H49" s="40">
        <f t="shared" si="43"/>
        <v>223</v>
      </c>
      <c r="I49" s="40">
        <f t="shared" si="44"/>
        <v>89</v>
      </c>
      <c r="J49" s="40">
        <f t="shared" si="45"/>
        <v>134</v>
      </c>
      <c r="K49" s="40">
        <f t="shared" si="46"/>
        <v>140</v>
      </c>
      <c r="L49" s="40">
        <f t="shared" si="47"/>
        <v>56</v>
      </c>
      <c r="M49" s="40">
        <f t="shared" si="48"/>
        <v>84</v>
      </c>
      <c r="N49" s="40">
        <f t="shared" si="49"/>
        <v>363</v>
      </c>
      <c r="O49" s="40">
        <f t="shared" si="50"/>
        <v>145</v>
      </c>
      <c r="P49" s="40">
        <f t="shared" si="51"/>
        <v>218</v>
      </c>
      <c r="Q49" s="40">
        <f t="shared" si="52"/>
        <v>101</v>
      </c>
      <c r="R49" s="40">
        <v>42</v>
      </c>
      <c r="S49" s="40">
        <v>59</v>
      </c>
      <c r="T49" s="44">
        <v>44</v>
      </c>
      <c r="U49" s="47"/>
    </row>
    <row r="50" s="4" customFormat="true" ht="17.25" customHeight="true" spans="1:21">
      <c r="A50" s="25"/>
      <c r="B50" s="30" t="s">
        <v>69</v>
      </c>
      <c r="C50" s="28">
        <v>0.75</v>
      </c>
      <c r="D50" s="28">
        <v>0.25</v>
      </c>
      <c r="E50" s="40">
        <f t="shared" si="42"/>
        <v>18513</v>
      </c>
      <c r="F50" s="40">
        <v>10588</v>
      </c>
      <c r="G50" s="40">
        <v>7925</v>
      </c>
      <c r="H50" s="40">
        <f t="shared" si="43"/>
        <v>635</v>
      </c>
      <c r="I50" s="40">
        <f t="shared" si="44"/>
        <v>476</v>
      </c>
      <c r="J50" s="40">
        <f t="shared" si="45"/>
        <v>159</v>
      </c>
      <c r="K50" s="40">
        <f t="shared" si="46"/>
        <v>476</v>
      </c>
      <c r="L50" s="40">
        <f t="shared" si="47"/>
        <v>357</v>
      </c>
      <c r="M50" s="40">
        <f t="shared" si="48"/>
        <v>119</v>
      </c>
      <c r="N50" s="40">
        <f t="shared" si="49"/>
        <v>1111</v>
      </c>
      <c r="O50" s="40">
        <f t="shared" si="50"/>
        <v>833</v>
      </c>
      <c r="P50" s="40">
        <f t="shared" si="51"/>
        <v>278</v>
      </c>
      <c r="Q50" s="40">
        <f t="shared" si="52"/>
        <v>629</v>
      </c>
      <c r="R50" s="40">
        <v>241</v>
      </c>
      <c r="S50" s="40">
        <v>388</v>
      </c>
      <c r="T50" s="44">
        <v>204</v>
      </c>
      <c r="U50" s="47"/>
    </row>
    <row r="51" s="4" customFormat="true" ht="17.25" customHeight="true" spans="1:21">
      <c r="A51" s="25"/>
      <c r="B51" s="30" t="s">
        <v>70</v>
      </c>
      <c r="C51" s="28">
        <v>0.75</v>
      </c>
      <c r="D51" s="28">
        <v>0.25</v>
      </c>
      <c r="E51" s="40">
        <f t="shared" si="42"/>
        <v>17620</v>
      </c>
      <c r="F51" s="40">
        <v>9909</v>
      </c>
      <c r="G51" s="40">
        <v>7711</v>
      </c>
      <c r="H51" s="40">
        <f t="shared" si="43"/>
        <v>595</v>
      </c>
      <c r="I51" s="40">
        <f t="shared" si="44"/>
        <v>446</v>
      </c>
      <c r="J51" s="40">
        <f t="shared" si="45"/>
        <v>149</v>
      </c>
      <c r="K51" s="40">
        <f t="shared" si="46"/>
        <v>463</v>
      </c>
      <c r="L51" s="40">
        <f t="shared" si="47"/>
        <v>347</v>
      </c>
      <c r="M51" s="40">
        <f t="shared" si="48"/>
        <v>116</v>
      </c>
      <c r="N51" s="40">
        <f t="shared" si="49"/>
        <v>1058</v>
      </c>
      <c r="O51" s="40">
        <f t="shared" si="50"/>
        <v>793</v>
      </c>
      <c r="P51" s="40">
        <f t="shared" si="51"/>
        <v>265</v>
      </c>
      <c r="Q51" s="40">
        <f t="shared" si="52"/>
        <v>656</v>
      </c>
      <c r="R51" s="40">
        <v>229</v>
      </c>
      <c r="S51" s="40">
        <v>427</v>
      </c>
      <c r="T51" s="44">
        <v>137</v>
      </c>
      <c r="U51" s="47"/>
    </row>
    <row r="52" s="4" customFormat="true" ht="17.25" customHeight="true" spans="1:21">
      <c r="A52" s="25"/>
      <c r="B52" s="30" t="s">
        <v>71</v>
      </c>
      <c r="C52" s="28">
        <v>0.7</v>
      </c>
      <c r="D52" s="28">
        <v>0.3</v>
      </c>
      <c r="E52" s="40">
        <f t="shared" si="42"/>
        <v>6237</v>
      </c>
      <c r="F52" s="40">
        <v>3448</v>
      </c>
      <c r="G52" s="40">
        <v>2789</v>
      </c>
      <c r="H52" s="40">
        <f t="shared" si="43"/>
        <v>207</v>
      </c>
      <c r="I52" s="40">
        <f t="shared" si="44"/>
        <v>145</v>
      </c>
      <c r="J52" s="40">
        <f t="shared" si="45"/>
        <v>62</v>
      </c>
      <c r="K52" s="40">
        <f t="shared" si="46"/>
        <v>167</v>
      </c>
      <c r="L52" s="40">
        <f t="shared" si="47"/>
        <v>117</v>
      </c>
      <c r="M52" s="40">
        <f t="shared" si="48"/>
        <v>50</v>
      </c>
      <c r="N52" s="40">
        <f t="shared" si="49"/>
        <v>374</v>
      </c>
      <c r="O52" s="40">
        <f t="shared" si="50"/>
        <v>262</v>
      </c>
      <c r="P52" s="40">
        <f t="shared" si="51"/>
        <v>112</v>
      </c>
      <c r="Q52" s="40">
        <f t="shared" si="52"/>
        <v>215</v>
      </c>
      <c r="R52" s="40">
        <v>76</v>
      </c>
      <c r="S52" s="40">
        <v>139</v>
      </c>
      <c r="T52" s="44">
        <v>47</v>
      </c>
      <c r="U52" s="47"/>
    </row>
    <row r="53" s="4" customFormat="true" ht="17.25" customHeight="true" spans="1:21">
      <c r="A53" s="25"/>
      <c r="B53" s="30" t="s">
        <v>72</v>
      </c>
      <c r="C53" s="28">
        <v>0.7</v>
      </c>
      <c r="D53" s="28">
        <v>0.3</v>
      </c>
      <c r="E53" s="40">
        <f t="shared" si="42"/>
        <v>11466</v>
      </c>
      <c r="F53" s="40">
        <v>6577</v>
      </c>
      <c r="G53" s="40">
        <v>4889</v>
      </c>
      <c r="H53" s="40">
        <f t="shared" si="43"/>
        <v>394</v>
      </c>
      <c r="I53" s="40">
        <f t="shared" si="44"/>
        <v>276</v>
      </c>
      <c r="J53" s="40">
        <f t="shared" si="45"/>
        <v>118</v>
      </c>
      <c r="K53" s="40">
        <f t="shared" si="46"/>
        <v>293</v>
      </c>
      <c r="L53" s="40">
        <f t="shared" si="47"/>
        <v>205</v>
      </c>
      <c r="M53" s="40">
        <f t="shared" si="48"/>
        <v>88</v>
      </c>
      <c r="N53" s="40">
        <f t="shared" si="49"/>
        <v>687</v>
      </c>
      <c r="O53" s="40">
        <f t="shared" si="50"/>
        <v>481</v>
      </c>
      <c r="P53" s="40">
        <f t="shared" si="51"/>
        <v>206</v>
      </c>
      <c r="Q53" s="40">
        <f t="shared" si="52"/>
        <v>396</v>
      </c>
      <c r="R53" s="40">
        <v>139</v>
      </c>
      <c r="S53" s="40">
        <v>257</v>
      </c>
      <c r="T53" s="44">
        <v>85</v>
      </c>
      <c r="U53" s="47"/>
    </row>
    <row r="54" s="3" customFormat="true" ht="17.25" customHeight="true" spans="1:21">
      <c r="A54" s="25"/>
      <c r="B54" s="30" t="s">
        <v>73</v>
      </c>
      <c r="C54" s="28">
        <v>0.8</v>
      </c>
      <c r="D54" s="28">
        <v>0.2</v>
      </c>
      <c r="E54" s="40">
        <f t="shared" si="42"/>
        <v>15525</v>
      </c>
      <c r="F54" s="40">
        <v>9508</v>
      </c>
      <c r="G54" s="40">
        <v>6017</v>
      </c>
      <c r="H54" s="40">
        <f t="shared" si="43"/>
        <v>570</v>
      </c>
      <c r="I54" s="40">
        <f t="shared" si="44"/>
        <v>456</v>
      </c>
      <c r="J54" s="40">
        <f t="shared" si="45"/>
        <v>114</v>
      </c>
      <c r="K54" s="40">
        <f t="shared" si="46"/>
        <v>361</v>
      </c>
      <c r="L54" s="40">
        <f t="shared" si="47"/>
        <v>289</v>
      </c>
      <c r="M54" s="40">
        <f t="shared" si="48"/>
        <v>72</v>
      </c>
      <c r="N54" s="40">
        <f t="shared" si="49"/>
        <v>931</v>
      </c>
      <c r="O54" s="40">
        <f t="shared" si="50"/>
        <v>745</v>
      </c>
      <c r="P54" s="40">
        <f t="shared" si="51"/>
        <v>186</v>
      </c>
      <c r="Q54" s="40">
        <f t="shared" si="52"/>
        <v>656</v>
      </c>
      <c r="R54" s="40">
        <v>215</v>
      </c>
      <c r="S54" s="40">
        <v>441</v>
      </c>
      <c r="T54" s="44">
        <v>89</v>
      </c>
      <c r="U54" s="47"/>
    </row>
    <row r="55" s="4" customFormat="true" ht="17.25" customHeight="true" spans="1:21">
      <c r="A55" s="25"/>
      <c r="B55" s="30" t="s">
        <v>74</v>
      </c>
      <c r="C55" s="28">
        <v>0.75</v>
      </c>
      <c r="D55" s="28">
        <v>0.25</v>
      </c>
      <c r="E55" s="40">
        <f t="shared" si="42"/>
        <v>26304</v>
      </c>
      <c r="F55" s="40">
        <v>16480</v>
      </c>
      <c r="G55" s="40">
        <v>9824</v>
      </c>
      <c r="H55" s="40">
        <f t="shared" si="43"/>
        <v>989</v>
      </c>
      <c r="I55" s="40">
        <f t="shared" si="44"/>
        <v>742</v>
      </c>
      <c r="J55" s="40">
        <f t="shared" si="45"/>
        <v>247</v>
      </c>
      <c r="K55" s="40">
        <f t="shared" si="46"/>
        <v>589</v>
      </c>
      <c r="L55" s="40">
        <f t="shared" si="47"/>
        <v>442</v>
      </c>
      <c r="M55" s="40">
        <f t="shared" si="48"/>
        <v>147</v>
      </c>
      <c r="N55" s="40">
        <f t="shared" si="49"/>
        <v>1578</v>
      </c>
      <c r="O55" s="40">
        <f t="shared" si="50"/>
        <v>1184</v>
      </c>
      <c r="P55" s="40">
        <f t="shared" si="51"/>
        <v>394</v>
      </c>
      <c r="Q55" s="40">
        <f t="shared" si="52"/>
        <v>1001</v>
      </c>
      <c r="R55" s="40">
        <v>342</v>
      </c>
      <c r="S55" s="40">
        <v>659</v>
      </c>
      <c r="T55" s="44">
        <v>183</v>
      </c>
      <c r="U55" s="47"/>
    </row>
    <row r="56" s="4" customFormat="true" ht="17.25" customHeight="true" spans="1:21">
      <c r="A56" s="31"/>
      <c r="B56" s="30" t="s">
        <v>75</v>
      </c>
      <c r="C56" s="28">
        <v>0.7</v>
      </c>
      <c r="D56" s="28">
        <v>0.3</v>
      </c>
      <c r="E56" s="40">
        <f t="shared" si="42"/>
        <v>17974</v>
      </c>
      <c r="F56" s="40">
        <v>11567</v>
      </c>
      <c r="G56" s="40">
        <v>6407</v>
      </c>
      <c r="H56" s="40">
        <f t="shared" si="43"/>
        <v>694</v>
      </c>
      <c r="I56" s="40">
        <f t="shared" si="44"/>
        <v>486</v>
      </c>
      <c r="J56" s="40">
        <f t="shared" si="45"/>
        <v>208</v>
      </c>
      <c r="K56" s="40">
        <f t="shared" si="46"/>
        <v>384</v>
      </c>
      <c r="L56" s="40">
        <f t="shared" si="47"/>
        <v>269</v>
      </c>
      <c r="M56" s="40">
        <f t="shared" si="48"/>
        <v>115</v>
      </c>
      <c r="N56" s="40">
        <f t="shared" si="49"/>
        <v>1078</v>
      </c>
      <c r="O56" s="40">
        <f t="shared" si="50"/>
        <v>755</v>
      </c>
      <c r="P56" s="40">
        <f t="shared" si="51"/>
        <v>323</v>
      </c>
      <c r="Q56" s="40">
        <f t="shared" si="52"/>
        <v>589</v>
      </c>
      <c r="R56" s="40">
        <v>218</v>
      </c>
      <c r="S56" s="40">
        <v>371</v>
      </c>
      <c r="T56" s="44">
        <v>166</v>
      </c>
      <c r="U56" s="47"/>
    </row>
    <row r="57" s="4" customFormat="true" ht="17.25" customHeight="true" spans="1:21">
      <c r="A57" s="22" t="s">
        <v>76</v>
      </c>
      <c r="B57" s="32" t="s">
        <v>77</v>
      </c>
      <c r="C57" s="24"/>
      <c r="D57" s="24"/>
      <c r="E57" s="39">
        <f t="shared" ref="E57:S57" si="53">SUM(E59:E71)</f>
        <v>138030</v>
      </c>
      <c r="F57" s="39">
        <f t="shared" si="53"/>
        <v>88658</v>
      </c>
      <c r="G57" s="39">
        <f t="shared" si="53"/>
        <v>49372</v>
      </c>
      <c r="H57" s="39">
        <f t="shared" si="53"/>
        <v>5322</v>
      </c>
      <c r="I57" s="39">
        <f t="shared" si="53"/>
        <v>3853</v>
      </c>
      <c r="J57" s="39">
        <f t="shared" si="53"/>
        <v>1469</v>
      </c>
      <c r="K57" s="39">
        <f t="shared" si="53"/>
        <v>2963</v>
      </c>
      <c r="L57" s="39">
        <f t="shared" si="53"/>
        <v>2177</v>
      </c>
      <c r="M57" s="39">
        <f t="shared" si="53"/>
        <v>786</v>
      </c>
      <c r="N57" s="39">
        <f t="shared" si="53"/>
        <v>8285</v>
      </c>
      <c r="O57" s="39">
        <f t="shared" si="53"/>
        <v>6030</v>
      </c>
      <c r="P57" s="39">
        <f t="shared" si="53"/>
        <v>2255</v>
      </c>
      <c r="Q57" s="39">
        <f t="shared" si="53"/>
        <v>4824</v>
      </c>
      <c r="R57" s="39">
        <f t="shared" si="53"/>
        <v>1742</v>
      </c>
      <c r="S57" s="39">
        <f t="shared" si="53"/>
        <v>3082</v>
      </c>
      <c r="T57" s="39">
        <f>SUM(T60:T71)</f>
        <v>1206</v>
      </c>
      <c r="U57" s="46"/>
    </row>
    <row r="58" s="4" customFormat="true" ht="29.25" customHeight="true" spans="1:21">
      <c r="A58" s="25"/>
      <c r="B58" s="26" t="s">
        <v>23</v>
      </c>
      <c r="C58" s="24"/>
      <c r="D58" s="24"/>
      <c r="E58" s="39">
        <f t="shared" ref="E58:S58" si="54">SUM(E59:E62)</f>
        <v>21540</v>
      </c>
      <c r="F58" s="39">
        <f t="shared" si="54"/>
        <v>14226</v>
      </c>
      <c r="G58" s="39">
        <f t="shared" si="54"/>
        <v>7314</v>
      </c>
      <c r="H58" s="39">
        <f t="shared" si="54"/>
        <v>854</v>
      </c>
      <c r="I58" s="39">
        <f t="shared" si="54"/>
        <v>313</v>
      </c>
      <c r="J58" s="39">
        <f t="shared" si="54"/>
        <v>541</v>
      </c>
      <c r="K58" s="39">
        <f t="shared" si="54"/>
        <v>439</v>
      </c>
      <c r="L58" s="39">
        <f t="shared" si="54"/>
        <v>176</v>
      </c>
      <c r="M58" s="39">
        <f t="shared" si="54"/>
        <v>263</v>
      </c>
      <c r="N58" s="39">
        <f t="shared" si="54"/>
        <v>1293</v>
      </c>
      <c r="O58" s="39">
        <f t="shared" si="54"/>
        <v>489</v>
      </c>
      <c r="P58" s="39">
        <f t="shared" si="54"/>
        <v>804</v>
      </c>
      <c r="Q58" s="39">
        <f t="shared" si="54"/>
        <v>404</v>
      </c>
      <c r="R58" s="39">
        <f t="shared" si="54"/>
        <v>141</v>
      </c>
      <c r="S58" s="39">
        <f t="shared" si="54"/>
        <v>263</v>
      </c>
      <c r="T58" s="39">
        <f>SUM(T60:T62)</f>
        <v>85</v>
      </c>
      <c r="U58" s="46"/>
    </row>
    <row r="59" s="4" customFormat="true" ht="29.25" customHeight="true" spans="1:21">
      <c r="A59" s="25"/>
      <c r="B59" s="33" t="s">
        <v>78</v>
      </c>
      <c r="C59" s="28">
        <v>0</v>
      </c>
      <c r="D59" s="28">
        <v>1</v>
      </c>
      <c r="E59" s="40">
        <f t="shared" ref="E59:E71" si="55">F59+G59</f>
        <v>1194</v>
      </c>
      <c r="F59" s="40">
        <v>1194</v>
      </c>
      <c r="G59" s="40">
        <v>0</v>
      </c>
      <c r="H59" s="40">
        <f t="shared" ref="H59:H71" si="56">I59+J59</f>
        <v>72</v>
      </c>
      <c r="I59" s="40">
        <f t="shared" ref="I59:I71" si="57">ROUND(F59*600*C59/10000,0)</f>
        <v>0</v>
      </c>
      <c r="J59" s="40">
        <f t="shared" ref="J59:J71" si="58">ROUND(F59*600*D59/10000,0)</f>
        <v>72</v>
      </c>
      <c r="K59" s="40">
        <f t="shared" ref="K59:K71" si="59">L59+M59</f>
        <v>0</v>
      </c>
      <c r="L59" s="40">
        <f t="shared" ref="L59:L71" si="60">ROUND(G59*600*C59/10000,0)</f>
        <v>0</v>
      </c>
      <c r="M59" s="40">
        <f t="shared" ref="M59:M71" si="61">ROUND(G59*600*D59/10000,0)</f>
        <v>0</v>
      </c>
      <c r="N59" s="40">
        <f t="shared" ref="N59:N71" si="62">O59+P59</f>
        <v>72</v>
      </c>
      <c r="O59" s="40">
        <f t="shared" ref="O59:O71" si="63">I59+L59</f>
        <v>0</v>
      </c>
      <c r="P59" s="40">
        <f t="shared" ref="P59:P71" si="64">J59+M59</f>
        <v>72</v>
      </c>
      <c r="Q59" s="40">
        <f t="shared" ref="Q59:Q71" si="65">R59+S59</f>
        <v>0</v>
      </c>
      <c r="R59" s="40">
        <v>0</v>
      </c>
      <c r="S59" s="40">
        <v>0</v>
      </c>
      <c r="T59" s="44">
        <v>0</v>
      </c>
      <c r="U59" s="47"/>
    </row>
    <row r="60" s="4" customFormat="true" ht="17.25" customHeight="true" spans="1:21">
      <c r="A60" s="25"/>
      <c r="B60" s="27" t="s">
        <v>79</v>
      </c>
      <c r="C60" s="28">
        <v>0.4</v>
      </c>
      <c r="D60" s="28">
        <v>0.6</v>
      </c>
      <c r="E60" s="40">
        <f t="shared" si="55"/>
        <v>7955</v>
      </c>
      <c r="F60" s="40">
        <v>5335</v>
      </c>
      <c r="G60" s="40">
        <v>2620</v>
      </c>
      <c r="H60" s="40">
        <f t="shared" si="56"/>
        <v>320</v>
      </c>
      <c r="I60" s="40">
        <f t="shared" si="57"/>
        <v>128</v>
      </c>
      <c r="J60" s="40">
        <f t="shared" si="58"/>
        <v>192</v>
      </c>
      <c r="K60" s="40">
        <f t="shared" si="59"/>
        <v>157</v>
      </c>
      <c r="L60" s="40">
        <f t="shared" si="60"/>
        <v>63</v>
      </c>
      <c r="M60" s="40">
        <f t="shared" si="61"/>
        <v>94</v>
      </c>
      <c r="N60" s="40">
        <f t="shared" si="62"/>
        <v>477</v>
      </c>
      <c r="O60" s="40">
        <f t="shared" si="63"/>
        <v>191</v>
      </c>
      <c r="P60" s="40">
        <f t="shared" si="64"/>
        <v>286</v>
      </c>
      <c r="Q60" s="40">
        <f t="shared" si="65"/>
        <v>160</v>
      </c>
      <c r="R60" s="40">
        <v>55</v>
      </c>
      <c r="S60" s="40">
        <v>105</v>
      </c>
      <c r="T60" s="44">
        <v>31</v>
      </c>
      <c r="U60" s="47"/>
    </row>
    <row r="61" s="4" customFormat="true" ht="17.25" customHeight="true" spans="1:21">
      <c r="A61" s="25"/>
      <c r="B61" s="27" t="s">
        <v>80</v>
      </c>
      <c r="C61" s="28">
        <v>0.4</v>
      </c>
      <c r="D61" s="28">
        <v>0.6</v>
      </c>
      <c r="E61" s="40">
        <f t="shared" si="55"/>
        <v>7804</v>
      </c>
      <c r="F61" s="40">
        <v>4673</v>
      </c>
      <c r="G61" s="40">
        <v>3131</v>
      </c>
      <c r="H61" s="40">
        <f t="shared" si="56"/>
        <v>280</v>
      </c>
      <c r="I61" s="40">
        <f t="shared" si="57"/>
        <v>112</v>
      </c>
      <c r="J61" s="40">
        <f t="shared" si="58"/>
        <v>168</v>
      </c>
      <c r="K61" s="40">
        <f t="shared" si="59"/>
        <v>188</v>
      </c>
      <c r="L61" s="40">
        <f t="shared" si="60"/>
        <v>75</v>
      </c>
      <c r="M61" s="40">
        <f t="shared" si="61"/>
        <v>113</v>
      </c>
      <c r="N61" s="40">
        <f t="shared" si="62"/>
        <v>468</v>
      </c>
      <c r="O61" s="40">
        <f t="shared" si="63"/>
        <v>187</v>
      </c>
      <c r="P61" s="40">
        <f t="shared" si="64"/>
        <v>281</v>
      </c>
      <c r="Q61" s="40">
        <f t="shared" si="65"/>
        <v>157</v>
      </c>
      <c r="R61" s="40">
        <v>54</v>
      </c>
      <c r="S61" s="40">
        <v>103</v>
      </c>
      <c r="T61" s="44">
        <v>30</v>
      </c>
      <c r="U61" s="47"/>
    </row>
    <row r="62" s="4" customFormat="true" ht="17.25" customHeight="true" spans="1:21">
      <c r="A62" s="25"/>
      <c r="B62" s="27" t="s">
        <v>81</v>
      </c>
      <c r="C62" s="28">
        <v>0.4</v>
      </c>
      <c r="D62" s="28">
        <v>0.6</v>
      </c>
      <c r="E62" s="40">
        <f t="shared" si="55"/>
        <v>4587</v>
      </c>
      <c r="F62" s="40">
        <v>3024</v>
      </c>
      <c r="G62" s="40">
        <v>1563</v>
      </c>
      <c r="H62" s="40">
        <f t="shared" si="56"/>
        <v>182</v>
      </c>
      <c r="I62" s="40">
        <f t="shared" si="57"/>
        <v>73</v>
      </c>
      <c r="J62" s="40">
        <f t="shared" si="58"/>
        <v>109</v>
      </c>
      <c r="K62" s="40">
        <f t="shared" si="59"/>
        <v>94</v>
      </c>
      <c r="L62" s="40">
        <f t="shared" si="60"/>
        <v>38</v>
      </c>
      <c r="M62" s="40">
        <f t="shared" si="61"/>
        <v>56</v>
      </c>
      <c r="N62" s="40">
        <f t="shared" si="62"/>
        <v>276</v>
      </c>
      <c r="O62" s="40">
        <f t="shared" si="63"/>
        <v>111</v>
      </c>
      <c r="P62" s="40">
        <f t="shared" si="64"/>
        <v>165</v>
      </c>
      <c r="Q62" s="40">
        <f t="shared" si="65"/>
        <v>87</v>
      </c>
      <c r="R62" s="40">
        <v>32</v>
      </c>
      <c r="S62" s="40">
        <v>55</v>
      </c>
      <c r="T62" s="44">
        <v>24</v>
      </c>
      <c r="U62" s="47"/>
    </row>
    <row r="63" s="4" customFormat="true" ht="17.25" customHeight="true" spans="1:21">
      <c r="A63" s="25"/>
      <c r="B63" s="30" t="s">
        <v>82</v>
      </c>
      <c r="C63" s="28">
        <v>0.75</v>
      </c>
      <c r="D63" s="28">
        <v>0.25</v>
      </c>
      <c r="E63" s="40">
        <f t="shared" si="55"/>
        <v>17066</v>
      </c>
      <c r="F63" s="40">
        <v>11305</v>
      </c>
      <c r="G63" s="40">
        <v>5761</v>
      </c>
      <c r="H63" s="40">
        <f t="shared" si="56"/>
        <v>679</v>
      </c>
      <c r="I63" s="40">
        <f t="shared" si="57"/>
        <v>509</v>
      </c>
      <c r="J63" s="40">
        <f t="shared" si="58"/>
        <v>170</v>
      </c>
      <c r="K63" s="40">
        <f t="shared" si="59"/>
        <v>345</v>
      </c>
      <c r="L63" s="40">
        <f t="shared" si="60"/>
        <v>259</v>
      </c>
      <c r="M63" s="40">
        <f t="shared" si="61"/>
        <v>86</v>
      </c>
      <c r="N63" s="40">
        <f t="shared" si="62"/>
        <v>1024</v>
      </c>
      <c r="O63" s="40">
        <f t="shared" si="63"/>
        <v>768</v>
      </c>
      <c r="P63" s="40">
        <f t="shared" si="64"/>
        <v>256</v>
      </c>
      <c r="Q63" s="40">
        <f t="shared" si="65"/>
        <v>564</v>
      </c>
      <c r="R63" s="40">
        <v>222</v>
      </c>
      <c r="S63" s="40">
        <v>342</v>
      </c>
      <c r="T63" s="44">
        <v>204</v>
      </c>
      <c r="U63" s="47"/>
    </row>
    <row r="64" s="4" customFormat="true" ht="17.25" customHeight="true" spans="1:21">
      <c r="A64" s="25"/>
      <c r="B64" s="30" t="s">
        <v>83</v>
      </c>
      <c r="C64" s="28">
        <v>0.8</v>
      </c>
      <c r="D64" s="28">
        <v>0.2</v>
      </c>
      <c r="E64" s="40">
        <f t="shared" si="55"/>
        <v>12921</v>
      </c>
      <c r="F64" s="40">
        <v>7769</v>
      </c>
      <c r="G64" s="40">
        <v>5152</v>
      </c>
      <c r="H64" s="40">
        <f t="shared" si="56"/>
        <v>466</v>
      </c>
      <c r="I64" s="40">
        <f t="shared" si="57"/>
        <v>373</v>
      </c>
      <c r="J64" s="40">
        <f t="shared" si="58"/>
        <v>93</v>
      </c>
      <c r="K64" s="40">
        <f t="shared" si="59"/>
        <v>309</v>
      </c>
      <c r="L64" s="40">
        <f t="shared" si="60"/>
        <v>247</v>
      </c>
      <c r="M64" s="40">
        <f t="shared" si="61"/>
        <v>62</v>
      </c>
      <c r="N64" s="40">
        <f t="shared" si="62"/>
        <v>775</v>
      </c>
      <c r="O64" s="40">
        <f t="shared" si="63"/>
        <v>620</v>
      </c>
      <c r="P64" s="40">
        <f t="shared" si="64"/>
        <v>155</v>
      </c>
      <c r="Q64" s="40">
        <f t="shared" si="65"/>
        <v>536</v>
      </c>
      <c r="R64" s="40">
        <v>179</v>
      </c>
      <c r="S64" s="40">
        <v>357</v>
      </c>
      <c r="T64" s="44">
        <v>84</v>
      </c>
      <c r="U64" s="47"/>
    </row>
    <row r="65" s="4" customFormat="true" ht="17.25" customHeight="true" spans="1:21">
      <c r="A65" s="25"/>
      <c r="B65" s="30" t="s">
        <v>84</v>
      </c>
      <c r="C65" s="28">
        <v>0.8</v>
      </c>
      <c r="D65" s="28">
        <v>0.2</v>
      </c>
      <c r="E65" s="40">
        <f t="shared" si="55"/>
        <v>12106</v>
      </c>
      <c r="F65" s="40">
        <v>6722</v>
      </c>
      <c r="G65" s="40">
        <v>5384</v>
      </c>
      <c r="H65" s="40">
        <f t="shared" si="56"/>
        <v>404</v>
      </c>
      <c r="I65" s="40">
        <f t="shared" si="57"/>
        <v>323</v>
      </c>
      <c r="J65" s="40">
        <f t="shared" si="58"/>
        <v>81</v>
      </c>
      <c r="K65" s="40">
        <f t="shared" si="59"/>
        <v>323</v>
      </c>
      <c r="L65" s="40">
        <f t="shared" si="60"/>
        <v>258</v>
      </c>
      <c r="M65" s="40">
        <f t="shared" si="61"/>
        <v>65</v>
      </c>
      <c r="N65" s="40">
        <f t="shared" si="62"/>
        <v>727</v>
      </c>
      <c r="O65" s="40">
        <f t="shared" si="63"/>
        <v>581</v>
      </c>
      <c r="P65" s="40">
        <f t="shared" si="64"/>
        <v>146</v>
      </c>
      <c r="Q65" s="40">
        <f t="shared" si="65"/>
        <v>477</v>
      </c>
      <c r="R65" s="40">
        <v>168</v>
      </c>
      <c r="S65" s="40">
        <v>309</v>
      </c>
      <c r="T65" s="44">
        <v>104</v>
      </c>
      <c r="U65" s="47"/>
    </row>
    <row r="66" s="4" customFormat="true" ht="17.25" customHeight="true" spans="1:21">
      <c r="A66" s="25"/>
      <c r="B66" s="30" t="s">
        <v>85</v>
      </c>
      <c r="C66" s="28">
        <v>0.8</v>
      </c>
      <c r="D66" s="28">
        <v>0.2</v>
      </c>
      <c r="E66" s="40">
        <f t="shared" si="55"/>
        <v>21625</v>
      </c>
      <c r="F66" s="40">
        <v>13324</v>
      </c>
      <c r="G66" s="40">
        <v>8301</v>
      </c>
      <c r="H66" s="40">
        <f t="shared" si="56"/>
        <v>800</v>
      </c>
      <c r="I66" s="40">
        <f t="shared" si="57"/>
        <v>640</v>
      </c>
      <c r="J66" s="40">
        <f t="shared" si="58"/>
        <v>160</v>
      </c>
      <c r="K66" s="40">
        <f t="shared" si="59"/>
        <v>498</v>
      </c>
      <c r="L66" s="40">
        <f t="shared" si="60"/>
        <v>398</v>
      </c>
      <c r="M66" s="40">
        <f t="shared" si="61"/>
        <v>100</v>
      </c>
      <c r="N66" s="40">
        <f t="shared" si="62"/>
        <v>1298</v>
      </c>
      <c r="O66" s="40">
        <f t="shared" si="63"/>
        <v>1038</v>
      </c>
      <c r="P66" s="40">
        <f t="shared" si="64"/>
        <v>260</v>
      </c>
      <c r="Q66" s="40">
        <f t="shared" si="65"/>
        <v>833</v>
      </c>
      <c r="R66" s="40">
        <v>300</v>
      </c>
      <c r="S66" s="40">
        <v>533</v>
      </c>
      <c r="T66" s="44">
        <v>205</v>
      </c>
      <c r="U66" s="47"/>
    </row>
    <row r="67" s="4" customFormat="true" ht="17.25" customHeight="true" spans="1:21">
      <c r="A67" s="25"/>
      <c r="B67" s="30" t="s">
        <v>86</v>
      </c>
      <c r="C67" s="28">
        <v>0.8</v>
      </c>
      <c r="D67" s="28">
        <v>0.2</v>
      </c>
      <c r="E67" s="40">
        <f t="shared" si="55"/>
        <v>16349</v>
      </c>
      <c r="F67" s="40">
        <v>9955</v>
      </c>
      <c r="G67" s="40">
        <v>6394</v>
      </c>
      <c r="H67" s="40">
        <f t="shared" si="56"/>
        <v>597</v>
      </c>
      <c r="I67" s="40">
        <f t="shared" si="57"/>
        <v>478</v>
      </c>
      <c r="J67" s="40">
        <f t="shared" si="58"/>
        <v>119</v>
      </c>
      <c r="K67" s="40">
        <f t="shared" si="59"/>
        <v>384</v>
      </c>
      <c r="L67" s="40">
        <f t="shared" si="60"/>
        <v>307</v>
      </c>
      <c r="M67" s="40">
        <f t="shared" si="61"/>
        <v>77</v>
      </c>
      <c r="N67" s="40">
        <f t="shared" si="62"/>
        <v>981</v>
      </c>
      <c r="O67" s="40">
        <f t="shared" si="63"/>
        <v>785</v>
      </c>
      <c r="P67" s="40">
        <f t="shared" si="64"/>
        <v>196</v>
      </c>
      <c r="Q67" s="40">
        <f t="shared" si="65"/>
        <v>630</v>
      </c>
      <c r="R67" s="40">
        <v>227</v>
      </c>
      <c r="S67" s="40">
        <v>403</v>
      </c>
      <c r="T67" s="44">
        <v>155</v>
      </c>
      <c r="U67" s="47"/>
    </row>
    <row r="68" s="3" customFormat="true" ht="17.25" customHeight="true" spans="1:21">
      <c r="A68" s="25"/>
      <c r="B68" s="30" t="s">
        <v>87</v>
      </c>
      <c r="C68" s="28">
        <v>0.8</v>
      </c>
      <c r="D68" s="28">
        <v>0.2</v>
      </c>
      <c r="E68" s="40">
        <f t="shared" si="55"/>
        <v>5775</v>
      </c>
      <c r="F68" s="40">
        <v>3469</v>
      </c>
      <c r="G68" s="40">
        <v>2306</v>
      </c>
      <c r="H68" s="40">
        <f t="shared" si="56"/>
        <v>209</v>
      </c>
      <c r="I68" s="40">
        <f t="shared" si="57"/>
        <v>167</v>
      </c>
      <c r="J68" s="40">
        <f t="shared" si="58"/>
        <v>42</v>
      </c>
      <c r="K68" s="40">
        <f t="shared" si="59"/>
        <v>139</v>
      </c>
      <c r="L68" s="40">
        <f t="shared" si="60"/>
        <v>111</v>
      </c>
      <c r="M68" s="40">
        <f t="shared" si="61"/>
        <v>28</v>
      </c>
      <c r="N68" s="40">
        <f t="shared" si="62"/>
        <v>348</v>
      </c>
      <c r="O68" s="40">
        <f t="shared" si="63"/>
        <v>278</v>
      </c>
      <c r="P68" s="40">
        <f t="shared" si="64"/>
        <v>70</v>
      </c>
      <c r="Q68" s="40">
        <f t="shared" si="65"/>
        <v>226</v>
      </c>
      <c r="R68" s="40">
        <v>80</v>
      </c>
      <c r="S68" s="40">
        <v>146</v>
      </c>
      <c r="T68" s="44">
        <v>52</v>
      </c>
      <c r="U68" s="47"/>
    </row>
    <row r="69" s="4" customFormat="true" ht="17.25" customHeight="true" spans="1:21">
      <c r="A69" s="25"/>
      <c r="B69" s="30" t="s">
        <v>88</v>
      </c>
      <c r="C69" s="28">
        <v>0.8</v>
      </c>
      <c r="D69" s="28">
        <v>0.2</v>
      </c>
      <c r="E69" s="40">
        <f t="shared" si="55"/>
        <v>10876</v>
      </c>
      <c r="F69" s="40">
        <v>6752</v>
      </c>
      <c r="G69" s="40">
        <v>4124</v>
      </c>
      <c r="H69" s="40">
        <f t="shared" si="56"/>
        <v>405</v>
      </c>
      <c r="I69" s="40">
        <f t="shared" si="57"/>
        <v>324</v>
      </c>
      <c r="J69" s="40">
        <f t="shared" si="58"/>
        <v>81</v>
      </c>
      <c r="K69" s="40">
        <f t="shared" si="59"/>
        <v>247</v>
      </c>
      <c r="L69" s="40">
        <f t="shared" si="60"/>
        <v>198</v>
      </c>
      <c r="M69" s="40">
        <f t="shared" si="61"/>
        <v>49</v>
      </c>
      <c r="N69" s="40">
        <f t="shared" si="62"/>
        <v>652</v>
      </c>
      <c r="O69" s="40">
        <f t="shared" si="63"/>
        <v>522</v>
      </c>
      <c r="P69" s="40">
        <f t="shared" si="64"/>
        <v>130</v>
      </c>
      <c r="Q69" s="40">
        <f t="shared" si="65"/>
        <v>436</v>
      </c>
      <c r="R69" s="40">
        <v>151</v>
      </c>
      <c r="S69" s="40">
        <v>285</v>
      </c>
      <c r="T69" s="44">
        <v>86</v>
      </c>
      <c r="U69" s="47"/>
    </row>
    <row r="70" s="4" customFormat="true" ht="17.25" customHeight="true" spans="1:21">
      <c r="A70" s="25"/>
      <c r="B70" s="30" t="s">
        <v>89</v>
      </c>
      <c r="C70" s="28">
        <v>0.8</v>
      </c>
      <c r="D70" s="28">
        <v>0.2</v>
      </c>
      <c r="E70" s="40">
        <f t="shared" si="55"/>
        <v>4902</v>
      </c>
      <c r="F70" s="40">
        <v>3173</v>
      </c>
      <c r="G70" s="40">
        <v>1729</v>
      </c>
      <c r="H70" s="40">
        <f t="shared" si="56"/>
        <v>190</v>
      </c>
      <c r="I70" s="40">
        <f t="shared" si="57"/>
        <v>152</v>
      </c>
      <c r="J70" s="40">
        <f t="shared" si="58"/>
        <v>38</v>
      </c>
      <c r="K70" s="40">
        <f t="shared" si="59"/>
        <v>104</v>
      </c>
      <c r="L70" s="40">
        <f t="shared" si="60"/>
        <v>83</v>
      </c>
      <c r="M70" s="40">
        <f t="shared" si="61"/>
        <v>21</v>
      </c>
      <c r="N70" s="40">
        <f t="shared" si="62"/>
        <v>294</v>
      </c>
      <c r="O70" s="40">
        <f t="shared" si="63"/>
        <v>235</v>
      </c>
      <c r="P70" s="40">
        <f t="shared" si="64"/>
        <v>59</v>
      </c>
      <c r="Q70" s="40">
        <f t="shared" si="65"/>
        <v>190</v>
      </c>
      <c r="R70" s="40">
        <v>68</v>
      </c>
      <c r="S70" s="40">
        <v>122</v>
      </c>
      <c r="T70" s="44">
        <v>45</v>
      </c>
      <c r="U70" s="47"/>
    </row>
    <row r="71" s="4" customFormat="true" ht="17.25" customHeight="true" spans="1:21">
      <c r="A71" s="31"/>
      <c r="B71" s="30" t="s">
        <v>90</v>
      </c>
      <c r="C71" s="28">
        <v>0.8</v>
      </c>
      <c r="D71" s="28">
        <v>0.2</v>
      </c>
      <c r="E71" s="40">
        <f t="shared" si="55"/>
        <v>14870</v>
      </c>
      <c r="F71" s="40">
        <v>11963</v>
      </c>
      <c r="G71" s="40">
        <v>2907</v>
      </c>
      <c r="H71" s="40">
        <f t="shared" si="56"/>
        <v>718</v>
      </c>
      <c r="I71" s="40">
        <f t="shared" si="57"/>
        <v>574</v>
      </c>
      <c r="J71" s="40">
        <f t="shared" si="58"/>
        <v>144</v>
      </c>
      <c r="K71" s="40">
        <f t="shared" si="59"/>
        <v>175</v>
      </c>
      <c r="L71" s="40">
        <f t="shared" si="60"/>
        <v>140</v>
      </c>
      <c r="M71" s="40">
        <f t="shared" si="61"/>
        <v>35</v>
      </c>
      <c r="N71" s="40">
        <f t="shared" si="62"/>
        <v>893</v>
      </c>
      <c r="O71" s="40">
        <f t="shared" si="63"/>
        <v>714</v>
      </c>
      <c r="P71" s="40">
        <f t="shared" si="64"/>
        <v>179</v>
      </c>
      <c r="Q71" s="40">
        <f t="shared" si="65"/>
        <v>528</v>
      </c>
      <c r="R71" s="40">
        <v>206</v>
      </c>
      <c r="S71" s="40">
        <v>322</v>
      </c>
      <c r="T71" s="44">
        <v>186</v>
      </c>
      <c r="U71" s="47"/>
    </row>
    <row r="72" s="4" customFormat="true" ht="17.25" customHeight="true" spans="1:21">
      <c r="A72" s="22" t="s">
        <v>91</v>
      </c>
      <c r="B72" s="32" t="s">
        <v>92</v>
      </c>
      <c r="C72" s="24"/>
      <c r="D72" s="24"/>
      <c r="E72" s="39">
        <f t="shared" ref="E72:T72" si="66">SUM(E74:E85)</f>
        <v>130206</v>
      </c>
      <c r="F72" s="39">
        <f t="shared" si="66"/>
        <v>77660</v>
      </c>
      <c r="G72" s="39">
        <f t="shared" si="66"/>
        <v>52546</v>
      </c>
      <c r="H72" s="39">
        <f t="shared" si="66"/>
        <v>4659</v>
      </c>
      <c r="I72" s="39">
        <f t="shared" si="66"/>
        <v>2892</v>
      </c>
      <c r="J72" s="39">
        <f t="shared" si="66"/>
        <v>1767</v>
      </c>
      <c r="K72" s="39">
        <f t="shared" si="66"/>
        <v>3156</v>
      </c>
      <c r="L72" s="39">
        <f t="shared" si="66"/>
        <v>1949</v>
      </c>
      <c r="M72" s="39">
        <f t="shared" si="66"/>
        <v>1207</v>
      </c>
      <c r="N72" s="39">
        <f t="shared" si="66"/>
        <v>7815</v>
      </c>
      <c r="O72" s="39">
        <f t="shared" si="66"/>
        <v>4841</v>
      </c>
      <c r="P72" s="39">
        <f t="shared" si="66"/>
        <v>2974</v>
      </c>
      <c r="Q72" s="39">
        <f t="shared" si="66"/>
        <v>4002</v>
      </c>
      <c r="R72" s="39">
        <f t="shared" si="66"/>
        <v>1400</v>
      </c>
      <c r="S72" s="39">
        <f t="shared" si="66"/>
        <v>2602</v>
      </c>
      <c r="T72" s="39">
        <f t="shared" si="66"/>
        <v>839</v>
      </c>
      <c r="U72" s="46"/>
    </row>
    <row r="73" s="4" customFormat="true" ht="30" customHeight="true" spans="1:21">
      <c r="A73" s="25"/>
      <c r="B73" s="26" t="s">
        <v>23</v>
      </c>
      <c r="C73" s="24"/>
      <c r="D73" s="24"/>
      <c r="E73" s="39">
        <f t="shared" ref="E73:T73" si="67">SUM(E74:E79)</f>
        <v>44893</v>
      </c>
      <c r="F73" s="39">
        <f t="shared" si="67"/>
        <v>26691</v>
      </c>
      <c r="G73" s="39">
        <f t="shared" si="67"/>
        <v>18202</v>
      </c>
      <c r="H73" s="39">
        <f t="shared" si="67"/>
        <v>1602</v>
      </c>
      <c r="I73" s="39">
        <f t="shared" si="67"/>
        <v>664</v>
      </c>
      <c r="J73" s="39">
        <f t="shared" si="67"/>
        <v>938</v>
      </c>
      <c r="K73" s="39">
        <f t="shared" si="67"/>
        <v>1094</v>
      </c>
      <c r="L73" s="39">
        <f t="shared" si="67"/>
        <v>455</v>
      </c>
      <c r="M73" s="39">
        <f t="shared" si="67"/>
        <v>639</v>
      </c>
      <c r="N73" s="39">
        <f t="shared" si="67"/>
        <v>2696</v>
      </c>
      <c r="O73" s="39">
        <f t="shared" si="67"/>
        <v>1119</v>
      </c>
      <c r="P73" s="39">
        <f t="shared" si="67"/>
        <v>1577</v>
      </c>
      <c r="Q73" s="39">
        <f t="shared" si="67"/>
        <v>914</v>
      </c>
      <c r="R73" s="39">
        <f t="shared" si="67"/>
        <v>324</v>
      </c>
      <c r="S73" s="39">
        <f t="shared" si="67"/>
        <v>590</v>
      </c>
      <c r="T73" s="39">
        <f t="shared" si="67"/>
        <v>205</v>
      </c>
      <c r="U73" s="46"/>
    </row>
    <row r="74" s="4" customFormat="true" ht="17.25" customHeight="true" spans="1:21">
      <c r="A74" s="25"/>
      <c r="B74" s="27" t="s">
        <v>93</v>
      </c>
      <c r="C74" s="28">
        <v>0.4</v>
      </c>
      <c r="D74" s="28">
        <v>0.6</v>
      </c>
      <c r="E74" s="40">
        <f t="shared" ref="E74:E85" si="68">F74+G74</f>
        <v>20444</v>
      </c>
      <c r="F74" s="40">
        <v>11456</v>
      </c>
      <c r="G74" s="40">
        <v>8988</v>
      </c>
      <c r="H74" s="40">
        <f t="shared" ref="H74:H85" si="69">I74+J74</f>
        <v>687</v>
      </c>
      <c r="I74" s="40">
        <f t="shared" ref="I74:I85" si="70">ROUND(F74*600*C74/10000,0)</f>
        <v>275</v>
      </c>
      <c r="J74" s="40">
        <f t="shared" ref="J74:J85" si="71">ROUND(F74*600*D74/10000,0)</f>
        <v>412</v>
      </c>
      <c r="K74" s="40">
        <f t="shared" ref="K74:K85" si="72">L74+M74</f>
        <v>540</v>
      </c>
      <c r="L74" s="40">
        <f t="shared" ref="L74:L85" si="73">ROUND(G74*600*C74/10000,0)</f>
        <v>216</v>
      </c>
      <c r="M74" s="40">
        <f t="shared" ref="M74:M85" si="74">ROUND(G74*600*D74/10000,0)</f>
        <v>324</v>
      </c>
      <c r="N74" s="40">
        <f t="shared" ref="N74:N85" si="75">O74+P74</f>
        <v>1227</v>
      </c>
      <c r="O74" s="40">
        <f t="shared" ref="O74:O85" si="76">I74+L74</f>
        <v>491</v>
      </c>
      <c r="P74" s="40">
        <f t="shared" ref="P74:P85" si="77">J74+M74</f>
        <v>736</v>
      </c>
      <c r="Q74" s="40">
        <f t="shared" ref="Q74:Q85" si="78">R74+S74</f>
        <v>405</v>
      </c>
      <c r="R74" s="40">
        <v>142</v>
      </c>
      <c r="S74" s="40">
        <v>263</v>
      </c>
      <c r="T74" s="44">
        <v>86</v>
      </c>
      <c r="U74" s="47"/>
    </row>
    <row r="75" s="4" customFormat="true" ht="17.25" customHeight="true" spans="1:21">
      <c r="A75" s="25"/>
      <c r="B75" s="27" t="s">
        <v>94</v>
      </c>
      <c r="C75" s="28">
        <v>0.4</v>
      </c>
      <c r="D75" s="28">
        <v>0.6</v>
      </c>
      <c r="E75" s="40">
        <f t="shared" si="68"/>
        <v>4308</v>
      </c>
      <c r="F75" s="40">
        <v>3036</v>
      </c>
      <c r="G75" s="40">
        <v>1272</v>
      </c>
      <c r="H75" s="40">
        <f t="shared" si="69"/>
        <v>182</v>
      </c>
      <c r="I75" s="40">
        <f t="shared" si="70"/>
        <v>73</v>
      </c>
      <c r="J75" s="40">
        <f t="shared" si="71"/>
        <v>109</v>
      </c>
      <c r="K75" s="40">
        <f t="shared" si="72"/>
        <v>77</v>
      </c>
      <c r="L75" s="40">
        <f t="shared" si="73"/>
        <v>31</v>
      </c>
      <c r="M75" s="40">
        <f t="shared" si="74"/>
        <v>46</v>
      </c>
      <c r="N75" s="40">
        <f t="shared" si="75"/>
        <v>259</v>
      </c>
      <c r="O75" s="40">
        <f t="shared" si="76"/>
        <v>104</v>
      </c>
      <c r="P75" s="40">
        <f t="shared" si="77"/>
        <v>155</v>
      </c>
      <c r="Q75" s="40">
        <f t="shared" si="78"/>
        <v>79</v>
      </c>
      <c r="R75" s="40">
        <v>30</v>
      </c>
      <c r="S75" s="40">
        <v>49</v>
      </c>
      <c r="T75" s="44">
        <v>25</v>
      </c>
      <c r="U75" s="47"/>
    </row>
    <row r="76" s="4" customFormat="true" ht="17.25" customHeight="true" spans="1:21">
      <c r="A76" s="25"/>
      <c r="B76" s="27" t="s">
        <v>95</v>
      </c>
      <c r="C76" s="28">
        <v>0.4</v>
      </c>
      <c r="D76" s="28">
        <v>0.6</v>
      </c>
      <c r="E76" s="40">
        <f t="shared" si="68"/>
        <v>4696</v>
      </c>
      <c r="F76" s="40">
        <v>2294</v>
      </c>
      <c r="G76" s="40">
        <v>2402</v>
      </c>
      <c r="H76" s="40">
        <f t="shared" si="69"/>
        <v>138</v>
      </c>
      <c r="I76" s="40">
        <f t="shared" si="70"/>
        <v>55</v>
      </c>
      <c r="J76" s="40">
        <f t="shared" si="71"/>
        <v>83</v>
      </c>
      <c r="K76" s="40">
        <f t="shared" si="72"/>
        <v>144</v>
      </c>
      <c r="L76" s="40">
        <f t="shared" si="73"/>
        <v>58</v>
      </c>
      <c r="M76" s="40">
        <f t="shared" si="74"/>
        <v>86</v>
      </c>
      <c r="N76" s="40">
        <f t="shared" si="75"/>
        <v>282</v>
      </c>
      <c r="O76" s="40">
        <f t="shared" si="76"/>
        <v>113</v>
      </c>
      <c r="P76" s="40">
        <f t="shared" si="77"/>
        <v>169</v>
      </c>
      <c r="Q76" s="40">
        <f t="shared" si="78"/>
        <v>99</v>
      </c>
      <c r="R76" s="40">
        <v>33</v>
      </c>
      <c r="S76" s="40">
        <v>66</v>
      </c>
      <c r="T76" s="44">
        <v>14</v>
      </c>
      <c r="U76" s="47"/>
    </row>
    <row r="77" s="4" customFormat="true" ht="17.25" customHeight="true" spans="1:21">
      <c r="A77" s="25"/>
      <c r="B77" s="49" t="s">
        <v>96</v>
      </c>
      <c r="C77" s="28">
        <v>0.7</v>
      </c>
      <c r="D77" s="28">
        <v>0.3</v>
      </c>
      <c r="E77" s="40">
        <f t="shared" si="68"/>
        <v>2203</v>
      </c>
      <c r="F77" s="40">
        <v>1285</v>
      </c>
      <c r="G77" s="40">
        <v>918</v>
      </c>
      <c r="H77" s="40">
        <f t="shared" si="69"/>
        <v>77</v>
      </c>
      <c r="I77" s="40">
        <f t="shared" si="70"/>
        <v>54</v>
      </c>
      <c r="J77" s="40">
        <f t="shared" si="71"/>
        <v>23</v>
      </c>
      <c r="K77" s="40">
        <f t="shared" si="72"/>
        <v>56</v>
      </c>
      <c r="L77" s="40">
        <f t="shared" si="73"/>
        <v>39</v>
      </c>
      <c r="M77" s="40">
        <f t="shared" si="74"/>
        <v>17</v>
      </c>
      <c r="N77" s="40">
        <f t="shared" si="75"/>
        <v>133</v>
      </c>
      <c r="O77" s="40">
        <f t="shared" si="76"/>
        <v>93</v>
      </c>
      <c r="P77" s="40">
        <f t="shared" si="77"/>
        <v>40</v>
      </c>
      <c r="Q77" s="40">
        <f t="shared" si="78"/>
        <v>72</v>
      </c>
      <c r="R77" s="40">
        <v>27</v>
      </c>
      <c r="S77" s="40">
        <v>45</v>
      </c>
      <c r="T77" s="44">
        <v>21</v>
      </c>
      <c r="U77" s="47"/>
    </row>
    <row r="78" s="4" customFormat="true" ht="17.25" customHeight="true" spans="1:21">
      <c r="A78" s="25"/>
      <c r="B78" s="50" t="s">
        <v>97</v>
      </c>
      <c r="C78" s="28">
        <v>0.4</v>
      </c>
      <c r="D78" s="28">
        <v>0.6</v>
      </c>
      <c r="E78" s="40">
        <f t="shared" si="68"/>
        <v>9670</v>
      </c>
      <c r="F78" s="40">
        <v>6380</v>
      </c>
      <c r="G78" s="40">
        <v>3290</v>
      </c>
      <c r="H78" s="40">
        <f t="shared" si="69"/>
        <v>383</v>
      </c>
      <c r="I78" s="40">
        <f t="shared" si="70"/>
        <v>153</v>
      </c>
      <c r="J78" s="40">
        <f t="shared" si="71"/>
        <v>230</v>
      </c>
      <c r="K78" s="40">
        <f t="shared" si="72"/>
        <v>197</v>
      </c>
      <c r="L78" s="40">
        <f t="shared" si="73"/>
        <v>79</v>
      </c>
      <c r="M78" s="40">
        <f t="shared" si="74"/>
        <v>118</v>
      </c>
      <c r="N78" s="40">
        <f t="shared" si="75"/>
        <v>580</v>
      </c>
      <c r="O78" s="40">
        <f t="shared" si="76"/>
        <v>232</v>
      </c>
      <c r="P78" s="40">
        <f t="shared" si="77"/>
        <v>348</v>
      </c>
      <c r="Q78" s="40">
        <f t="shared" si="78"/>
        <v>187</v>
      </c>
      <c r="R78" s="40">
        <v>67</v>
      </c>
      <c r="S78" s="40">
        <v>120</v>
      </c>
      <c r="T78" s="44">
        <v>45</v>
      </c>
      <c r="U78" s="47"/>
    </row>
    <row r="79" s="4" customFormat="true" ht="17.25" customHeight="true" spans="1:21">
      <c r="A79" s="25"/>
      <c r="B79" s="50" t="s">
        <v>98</v>
      </c>
      <c r="C79" s="28">
        <v>0.4</v>
      </c>
      <c r="D79" s="28">
        <v>0.6</v>
      </c>
      <c r="E79" s="40">
        <f t="shared" si="68"/>
        <v>3572</v>
      </c>
      <c r="F79" s="40">
        <v>2240</v>
      </c>
      <c r="G79" s="40">
        <v>1332</v>
      </c>
      <c r="H79" s="40">
        <f t="shared" si="69"/>
        <v>135</v>
      </c>
      <c r="I79" s="40">
        <f t="shared" si="70"/>
        <v>54</v>
      </c>
      <c r="J79" s="40">
        <f t="shared" si="71"/>
        <v>81</v>
      </c>
      <c r="K79" s="40">
        <f t="shared" si="72"/>
        <v>80</v>
      </c>
      <c r="L79" s="40">
        <f t="shared" si="73"/>
        <v>32</v>
      </c>
      <c r="M79" s="40">
        <f t="shared" si="74"/>
        <v>48</v>
      </c>
      <c r="N79" s="40">
        <f t="shared" si="75"/>
        <v>215</v>
      </c>
      <c r="O79" s="40">
        <f t="shared" si="76"/>
        <v>86</v>
      </c>
      <c r="P79" s="40">
        <f t="shared" si="77"/>
        <v>129</v>
      </c>
      <c r="Q79" s="40">
        <f t="shared" si="78"/>
        <v>72</v>
      </c>
      <c r="R79" s="40">
        <v>25</v>
      </c>
      <c r="S79" s="40">
        <v>47</v>
      </c>
      <c r="T79" s="44">
        <v>14</v>
      </c>
      <c r="U79" s="47"/>
    </row>
    <row r="80" s="4" customFormat="true" ht="17.25" customHeight="true" spans="1:21">
      <c r="A80" s="25"/>
      <c r="B80" s="30" t="s">
        <v>99</v>
      </c>
      <c r="C80" s="28">
        <v>0.7</v>
      </c>
      <c r="D80" s="28">
        <v>0.3</v>
      </c>
      <c r="E80" s="40">
        <f t="shared" si="68"/>
        <v>15249</v>
      </c>
      <c r="F80" s="40">
        <v>8553</v>
      </c>
      <c r="G80" s="40">
        <v>6696</v>
      </c>
      <c r="H80" s="40">
        <f t="shared" si="69"/>
        <v>513</v>
      </c>
      <c r="I80" s="40">
        <f t="shared" si="70"/>
        <v>359</v>
      </c>
      <c r="J80" s="40">
        <f t="shared" si="71"/>
        <v>154</v>
      </c>
      <c r="K80" s="40">
        <f t="shared" si="72"/>
        <v>402</v>
      </c>
      <c r="L80" s="40">
        <f t="shared" si="73"/>
        <v>281</v>
      </c>
      <c r="M80" s="40">
        <f t="shared" si="74"/>
        <v>121</v>
      </c>
      <c r="N80" s="40">
        <f t="shared" si="75"/>
        <v>915</v>
      </c>
      <c r="O80" s="40">
        <f t="shared" si="76"/>
        <v>640</v>
      </c>
      <c r="P80" s="40">
        <f t="shared" si="77"/>
        <v>275</v>
      </c>
      <c r="Q80" s="40">
        <f t="shared" si="78"/>
        <v>536</v>
      </c>
      <c r="R80" s="40">
        <v>185</v>
      </c>
      <c r="S80" s="40">
        <v>351</v>
      </c>
      <c r="T80" s="44">
        <v>104</v>
      </c>
      <c r="U80" s="47"/>
    </row>
    <row r="81" s="3" customFormat="true" ht="17.25" customHeight="true" spans="1:21">
      <c r="A81" s="25"/>
      <c r="B81" s="30" t="s">
        <v>100</v>
      </c>
      <c r="C81" s="28">
        <v>0.7</v>
      </c>
      <c r="D81" s="28">
        <v>0.3</v>
      </c>
      <c r="E81" s="40">
        <f t="shared" si="68"/>
        <v>10206</v>
      </c>
      <c r="F81" s="40">
        <v>6723</v>
      </c>
      <c r="G81" s="40">
        <v>3483</v>
      </c>
      <c r="H81" s="40">
        <f t="shared" si="69"/>
        <v>403</v>
      </c>
      <c r="I81" s="40">
        <f t="shared" si="70"/>
        <v>282</v>
      </c>
      <c r="J81" s="40">
        <f t="shared" si="71"/>
        <v>121</v>
      </c>
      <c r="K81" s="40">
        <f t="shared" si="72"/>
        <v>209</v>
      </c>
      <c r="L81" s="40">
        <f t="shared" si="73"/>
        <v>146</v>
      </c>
      <c r="M81" s="40">
        <f t="shared" si="74"/>
        <v>63</v>
      </c>
      <c r="N81" s="40">
        <f t="shared" si="75"/>
        <v>612</v>
      </c>
      <c r="O81" s="40">
        <f t="shared" si="76"/>
        <v>428</v>
      </c>
      <c r="P81" s="40">
        <f t="shared" si="77"/>
        <v>184</v>
      </c>
      <c r="Q81" s="40">
        <f t="shared" si="78"/>
        <v>367</v>
      </c>
      <c r="R81" s="40">
        <v>124</v>
      </c>
      <c r="S81" s="40">
        <v>243</v>
      </c>
      <c r="T81" s="44">
        <v>61</v>
      </c>
      <c r="U81" s="47"/>
    </row>
    <row r="82" s="4" customFormat="true" ht="17.25" customHeight="true" spans="1:21">
      <c r="A82" s="25"/>
      <c r="B82" s="30" t="s">
        <v>101</v>
      </c>
      <c r="C82" s="28">
        <v>0.7</v>
      </c>
      <c r="D82" s="28">
        <v>0.3</v>
      </c>
      <c r="E82" s="40">
        <f t="shared" si="68"/>
        <v>12018</v>
      </c>
      <c r="F82" s="40">
        <v>7600</v>
      </c>
      <c r="G82" s="40">
        <v>4418</v>
      </c>
      <c r="H82" s="40">
        <f t="shared" si="69"/>
        <v>456</v>
      </c>
      <c r="I82" s="40">
        <f t="shared" si="70"/>
        <v>319</v>
      </c>
      <c r="J82" s="40">
        <f t="shared" si="71"/>
        <v>137</v>
      </c>
      <c r="K82" s="40">
        <f t="shared" si="72"/>
        <v>266</v>
      </c>
      <c r="L82" s="40">
        <f t="shared" si="73"/>
        <v>186</v>
      </c>
      <c r="M82" s="40">
        <f t="shared" si="74"/>
        <v>80</v>
      </c>
      <c r="N82" s="40">
        <f t="shared" si="75"/>
        <v>722</v>
      </c>
      <c r="O82" s="40">
        <f t="shared" si="76"/>
        <v>505</v>
      </c>
      <c r="P82" s="40">
        <f t="shared" si="77"/>
        <v>217</v>
      </c>
      <c r="Q82" s="40">
        <f t="shared" si="78"/>
        <v>433</v>
      </c>
      <c r="R82" s="40">
        <v>146</v>
      </c>
      <c r="S82" s="40">
        <v>287</v>
      </c>
      <c r="T82" s="44">
        <v>72</v>
      </c>
      <c r="U82" s="47"/>
    </row>
    <row r="83" s="4" customFormat="true" ht="17.25" customHeight="true" spans="1:21">
      <c r="A83" s="25"/>
      <c r="B83" s="30" t="s">
        <v>102</v>
      </c>
      <c r="C83" s="28">
        <v>0.8</v>
      </c>
      <c r="D83" s="28">
        <v>0.2</v>
      </c>
      <c r="E83" s="40">
        <f t="shared" si="68"/>
        <v>23369</v>
      </c>
      <c r="F83" s="40">
        <v>14814</v>
      </c>
      <c r="G83" s="40">
        <v>8555</v>
      </c>
      <c r="H83" s="40">
        <f t="shared" si="69"/>
        <v>889</v>
      </c>
      <c r="I83" s="40">
        <f t="shared" si="70"/>
        <v>711</v>
      </c>
      <c r="J83" s="40">
        <f t="shared" si="71"/>
        <v>178</v>
      </c>
      <c r="K83" s="40">
        <f t="shared" si="72"/>
        <v>514</v>
      </c>
      <c r="L83" s="40">
        <f t="shared" si="73"/>
        <v>411</v>
      </c>
      <c r="M83" s="40">
        <f t="shared" si="74"/>
        <v>103</v>
      </c>
      <c r="N83" s="40">
        <f t="shared" si="75"/>
        <v>1403</v>
      </c>
      <c r="O83" s="40">
        <f t="shared" si="76"/>
        <v>1122</v>
      </c>
      <c r="P83" s="40">
        <f t="shared" si="77"/>
        <v>281</v>
      </c>
      <c r="Q83" s="40">
        <f t="shared" si="78"/>
        <v>889</v>
      </c>
      <c r="R83" s="40">
        <v>324</v>
      </c>
      <c r="S83" s="40">
        <v>565</v>
      </c>
      <c r="T83" s="44">
        <v>233</v>
      </c>
      <c r="U83" s="47"/>
    </row>
    <row r="84" s="4" customFormat="true" ht="17.25" customHeight="true" spans="1:21">
      <c r="A84" s="25"/>
      <c r="B84" s="30" t="s">
        <v>103</v>
      </c>
      <c r="C84" s="28">
        <v>0.7</v>
      </c>
      <c r="D84" s="28">
        <v>0.3</v>
      </c>
      <c r="E84" s="40">
        <f t="shared" si="68"/>
        <v>12097</v>
      </c>
      <c r="F84" s="40">
        <v>7200</v>
      </c>
      <c r="G84" s="40">
        <v>4897</v>
      </c>
      <c r="H84" s="40">
        <f t="shared" si="69"/>
        <v>432</v>
      </c>
      <c r="I84" s="40">
        <f t="shared" si="70"/>
        <v>302</v>
      </c>
      <c r="J84" s="40">
        <f t="shared" si="71"/>
        <v>130</v>
      </c>
      <c r="K84" s="40">
        <f t="shared" si="72"/>
        <v>294</v>
      </c>
      <c r="L84" s="40">
        <f t="shared" si="73"/>
        <v>206</v>
      </c>
      <c r="M84" s="40">
        <f t="shared" si="74"/>
        <v>88</v>
      </c>
      <c r="N84" s="40">
        <f t="shared" si="75"/>
        <v>726</v>
      </c>
      <c r="O84" s="40">
        <f t="shared" si="76"/>
        <v>508</v>
      </c>
      <c r="P84" s="40">
        <f t="shared" si="77"/>
        <v>218</v>
      </c>
      <c r="Q84" s="40">
        <f t="shared" si="78"/>
        <v>427</v>
      </c>
      <c r="R84" s="40">
        <v>147</v>
      </c>
      <c r="S84" s="40">
        <v>280</v>
      </c>
      <c r="T84" s="44">
        <v>81</v>
      </c>
      <c r="U84" s="47"/>
    </row>
    <row r="85" s="4" customFormat="true" ht="17.25" customHeight="true" spans="1:21">
      <c r="A85" s="31"/>
      <c r="B85" s="30" t="s">
        <v>104</v>
      </c>
      <c r="C85" s="28">
        <v>0.7</v>
      </c>
      <c r="D85" s="28">
        <v>0.3</v>
      </c>
      <c r="E85" s="40">
        <f t="shared" si="68"/>
        <v>12374</v>
      </c>
      <c r="F85" s="40">
        <v>6079</v>
      </c>
      <c r="G85" s="40">
        <v>6295</v>
      </c>
      <c r="H85" s="40">
        <f t="shared" si="69"/>
        <v>364</v>
      </c>
      <c r="I85" s="40">
        <f t="shared" si="70"/>
        <v>255</v>
      </c>
      <c r="J85" s="40">
        <f t="shared" si="71"/>
        <v>109</v>
      </c>
      <c r="K85" s="40">
        <f t="shared" si="72"/>
        <v>377</v>
      </c>
      <c r="L85" s="40">
        <f t="shared" si="73"/>
        <v>264</v>
      </c>
      <c r="M85" s="40">
        <f t="shared" si="74"/>
        <v>113</v>
      </c>
      <c r="N85" s="40">
        <f t="shared" si="75"/>
        <v>741</v>
      </c>
      <c r="O85" s="40">
        <f t="shared" si="76"/>
        <v>519</v>
      </c>
      <c r="P85" s="40">
        <f t="shared" si="77"/>
        <v>222</v>
      </c>
      <c r="Q85" s="40">
        <f t="shared" si="78"/>
        <v>436</v>
      </c>
      <c r="R85" s="40">
        <v>150</v>
      </c>
      <c r="S85" s="40">
        <v>286</v>
      </c>
      <c r="T85" s="44">
        <v>83</v>
      </c>
      <c r="U85" s="47"/>
    </row>
    <row r="86" s="4" customFormat="true" ht="17.25" customHeight="true" spans="1:21">
      <c r="A86" s="22" t="s">
        <v>105</v>
      </c>
      <c r="B86" s="32" t="s">
        <v>106</v>
      </c>
      <c r="C86" s="24"/>
      <c r="D86" s="24"/>
      <c r="E86" s="39">
        <f t="shared" ref="E86:S86" si="79">SUM(E88:E103)</f>
        <v>100694</v>
      </c>
      <c r="F86" s="39">
        <f t="shared" si="79"/>
        <v>63082</v>
      </c>
      <c r="G86" s="39">
        <f t="shared" si="79"/>
        <v>37612</v>
      </c>
      <c r="H86" s="39">
        <f t="shared" si="79"/>
        <v>3785</v>
      </c>
      <c r="I86" s="39">
        <f t="shared" si="79"/>
        <v>2320</v>
      </c>
      <c r="J86" s="39">
        <f t="shared" si="79"/>
        <v>1465</v>
      </c>
      <c r="K86" s="39">
        <f t="shared" si="79"/>
        <v>2255</v>
      </c>
      <c r="L86" s="39">
        <f t="shared" si="79"/>
        <v>1407</v>
      </c>
      <c r="M86" s="39">
        <f t="shared" si="79"/>
        <v>848</v>
      </c>
      <c r="N86" s="39">
        <f t="shared" si="79"/>
        <v>6040</v>
      </c>
      <c r="O86" s="39">
        <f t="shared" si="79"/>
        <v>3727</v>
      </c>
      <c r="P86" s="39">
        <f t="shared" si="79"/>
        <v>2313</v>
      </c>
      <c r="Q86" s="39">
        <f t="shared" si="79"/>
        <v>2903</v>
      </c>
      <c r="R86" s="39">
        <f t="shared" si="79"/>
        <v>1077</v>
      </c>
      <c r="S86" s="39">
        <f t="shared" si="79"/>
        <v>1826</v>
      </c>
      <c r="T86" s="39">
        <f>SUM(T89:T103)</f>
        <v>824</v>
      </c>
      <c r="U86" s="46"/>
    </row>
    <row r="87" s="4" customFormat="true" ht="27.75" customHeight="true" spans="1:21">
      <c r="A87" s="25"/>
      <c r="B87" s="26" t="s">
        <v>23</v>
      </c>
      <c r="C87" s="24"/>
      <c r="D87" s="24"/>
      <c r="E87" s="39">
        <f t="shared" ref="E87:T87" si="80">SUM(E88:E96)</f>
        <v>34479</v>
      </c>
      <c r="F87" s="39">
        <f t="shared" si="80"/>
        <v>21490</v>
      </c>
      <c r="G87" s="39">
        <f t="shared" si="80"/>
        <v>12989</v>
      </c>
      <c r="H87" s="39">
        <f t="shared" si="80"/>
        <v>1290</v>
      </c>
      <c r="I87" s="39">
        <f t="shared" si="80"/>
        <v>534</v>
      </c>
      <c r="J87" s="39">
        <f t="shared" si="80"/>
        <v>756</v>
      </c>
      <c r="K87" s="39">
        <f t="shared" si="80"/>
        <v>779</v>
      </c>
      <c r="L87" s="39">
        <f t="shared" si="80"/>
        <v>352</v>
      </c>
      <c r="M87" s="39">
        <f t="shared" si="80"/>
        <v>427</v>
      </c>
      <c r="N87" s="39">
        <f t="shared" si="80"/>
        <v>2069</v>
      </c>
      <c r="O87" s="39">
        <f t="shared" si="80"/>
        <v>886</v>
      </c>
      <c r="P87" s="39">
        <f t="shared" si="80"/>
        <v>1183</v>
      </c>
      <c r="Q87" s="39">
        <f t="shared" si="80"/>
        <v>691</v>
      </c>
      <c r="R87" s="39">
        <f t="shared" si="80"/>
        <v>256</v>
      </c>
      <c r="S87" s="39">
        <f t="shared" si="80"/>
        <v>435</v>
      </c>
      <c r="T87" s="39">
        <f t="shared" si="80"/>
        <v>195</v>
      </c>
      <c r="U87" s="46"/>
    </row>
    <row r="88" s="4" customFormat="true" ht="27.75" customHeight="true" spans="1:21">
      <c r="A88" s="25"/>
      <c r="B88" s="33" t="s">
        <v>107</v>
      </c>
      <c r="C88" s="28">
        <v>0</v>
      </c>
      <c r="D88" s="28">
        <v>1</v>
      </c>
      <c r="E88" s="40">
        <f t="shared" ref="E88:E103" si="81">F88+G88</f>
        <v>1788</v>
      </c>
      <c r="F88" s="40">
        <v>1788</v>
      </c>
      <c r="G88" s="40">
        <v>0</v>
      </c>
      <c r="H88" s="40">
        <f t="shared" ref="H88:H103" si="82">I88+J88</f>
        <v>107</v>
      </c>
      <c r="I88" s="40">
        <f t="shared" ref="I88:I103" si="83">ROUND(F88*600*C88/10000,0)</f>
        <v>0</v>
      </c>
      <c r="J88" s="40">
        <f t="shared" ref="J88:J103" si="84">ROUND(F88*600*D88/10000,0)</f>
        <v>107</v>
      </c>
      <c r="K88" s="40">
        <f t="shared" ref="K88:K103" si="85">L88+M88</f>
        <v>0</v>
      </c>
      <c r="L88" s="40">
        <f t="shared" ref="L88:L103" si="86">ROUND(G88*600*C88/10000,0)</f>
        <v>0</v>
      </c>
      <c r="M88" s="40">
        <f t="shared" ref="M88:M103" si="87">ROUND(G88*600*D88/10000,0)</f>
        <v>0</v>
      </c>
      <c r="N88" s="40">
        <f t="shared" ref="N88:N103" si="88">O88+P88</f>
        <v>107</v>
      </c>
      <c r="O88" s="40">
        <f t="shared" ref="O88:O103" si="89">I88+L88</f>
        <v>0</v>
      </c>
      <c r="P88" s="40">
        <f t="shared" ref="P88:P103" si="90">J88+M88</f>
        <v>107</v>
      </c>
      <c r="Q88" s="40">
        <f t="shared" ref="Q88:Q103" si="91">R88+S88</f>
        <v>0</v>
      </c>
      <c r="R88" s="40">
        <v>0</v>
      </c>
      <c r="S88" s="40">
        <v>0</v>
      </c>
      <c r="T88" s="44">
        <v>0</v>
      </c>
      <c r="U88" s="47"/>
    </row>
    <row r="89" s="4" customFormat="true" ht="17.25" customHeight="true" spans="1:21">
      <c r="A89" s="25"/>
      <c r="B89" s="27" t="s">
        <v>108</v>
      </c>
      <c r="C89" s="28">
        <v>0.4</v>
      </c>
      <c r="D89" s="28">
        <v>0.6</v>
      </c>
      <c r="E89" s="40">
        <f t="shared" si="81"/>
        <v>12857</v>
      </c>
      <c r="F89" s="40">
        <v>7344</v>
      </c>
      <c r="G89" s="40">
        <v>5513</v>
      </c>
      <c r="H89" s="40">
        <f t="shared" si="82"/>
        <v>440</v>
      </c>
      <c r="I89" s="40">
        <f t="shared" si="83"/>
        <v>176</v>
      </c>
      <c r="J89" s="40">
        <f t="shared" si="84"/>
        <v>264</v>
      </c>
      <c r="K89" s="40">
        <f t="shared" si="85"/>
        <v>330</v>
      </c>
      <c r="L89" s="40">
        <f t="shared" si="86"/>
        <v>132</v>
      </c>
      <c r="M89" s="40">
        <f t="shared" si="87"/>
        <v>198</v>
      </c>
      <c r="N89" s="40">
        <f t="shared" si="88"/>
        <v>770</v>
      </c>
      <c r="O89" s="40">
        <f t="shared" si="89"/>
        <v>308</v>
      </c>
      <c r="P89" s="40">
        <f t="shared" si="90"/>
        <v>462</v>
      </c>
      <c r="Q89" s="40">
        <f t="shared" si="91"/>
        <v>239</v>
      </c>
      <c r="R89" s="40">
        <v>89</v>
      </c>
      <c r="S89" s="40">
        <v>150</v>
      </c>
      <c r="T89" s="44">
        <v>69</v>
      </c>
      <c r="U89" s="47"/>
    </row>
    <row r="90" s="4" customFormat="true" ht="17.25" customHeight="true" spans="1:21">
      <c r="A90" s="25"/>
      <c r="B90" s="27" t="s">
        <v>109</v>
      </c>
      <c r="C90" s="28">
        <v>0.5</v>
      </c>
      <c r="D90" s="28">
        <v>0.5</v>
      </c>
      <c r="E90" s="40">
        <f t="shared" si="81"/>
        <v>12680</v>
      </c>
      <c r="F90" s="40">
        <v>7643</v>
      </c>
      <c r="G90" s="40">
        <v>5037</v>
      </c>
      <c r="H90" s="40">
        <f t="shared" si="82"/>
        <v>458</v>
      </c>
      <c r="I90" s="40">
        <f t="shared" si="83"/>
        <v>229</v>
      </c>
      <c r="J90" s="40">
        <f t="shared" si="84"/>
        <v>229</v>
      </c>
      <c r="K90" s="40">
        <f t="shared" si="85"/>
        <v>302</v>
      </c>
      <c r="L90" s="40">
        <f t="shared" si="86"/>
        <v>151</v>
      </c>
      <c r="M90" s="40">
        <f t="shared" si="87"/>
        <v>151</v>
      </c>
      <c r="N90" s="40">
        <f t="shared" si="88"/>
        <v>760</v>
      </c>
      <c r="O90" s="40">
        <f t="shared" si="89"/>
        <v>380</v>
      </c>
      <c r="P90" s="40">
        <f t="shared" si="90"/>
        <v>380</v>
      </c>
      <c r="Q90" s="40">
        <f t="shared" si="91"/>
        <v>298</v>
      </c>
      <c r="R90" s="40">
        <v>110</v>
      </c>
      <c r="S90" s="40">
        <v>188</v>
      </c>
      <c r="T90" s="44">
        <v>82</v>
      </c>
      <c r="U90" s="47"/>
    </row>
    <row r="91" s="4" customFormat="true" ht="17.25" customHeight="true" spans="1:21">
      <c r="A91" s="25"/>
      <c r="B91" s="51" t="s">
        <v>110</v>
      </c>
      <c r="C91" s="28">
        <v>0.5</v>
      </c>
      <c r="D91" s="28">
        <v>0.5</v>
      </c>
      <c r="E91" s="40">
        <f t="shared" si="81"/>
        <v>830</v>
      </c>
      <c r="F91" s="40">
        <v>701</v>
      </c>
      <c r="G91" s="40">
        <v>129</v>
      </c>
      <c r="H91" s="40">
        <f t="shared" si="82"/>
        <v>42</v>
      </c>
      <c r="I91" s="40">
        <f t="shared" si="83"/>
        <v>21</v>
      </c>
      <c r="J91" s="40">
        <f t="shared" si="84"/>
        <v>21</v>
      </c>
      <c r="K91" s="40">
        <f t="shared" si="85"/>
        <v>8</v>
      </c>
      <c r="L91" s="40">
        <f t="shared" si="86"/>
        <v>4</v>
      </c>
      <c r="M91" s="40">
        <f t="shared" si="87"/>
        <v>4</v>
      </c>
      <c r="N91" s="40">
        <f t="shared" si="88"/>
        <v>50</v>
      </c>
      <c r="O91" s="40">
        <f t="shared" si="89"/>
        <v>25</v>
      </c>
      <c r="P91" s="40">
        <f t="shared" si="90"/>
        <v>25</v>
      </c>
      <c r="Q91" s="40">
        <f t="shared" si="91"/>
        <v>19</v>
      </c>
      <c r="R91" s="40">
        <v>7</v>
      </c>
      <c r="S91" s="40">
        <v>12</v>
      </c>
      <c r="T91" s="44">
        <v>6</v>
      </c>
      <c r="U91" s="47"/>
    </row>
    <row r="92" s="4" customFormat="true" ht="17.25" customHeight="true" spans="1:21">
      <c r="A92" s="25"/>
      <c r="B92" s="51" t="s">
        <v>111</v>
      </c>
      <c r="C92" s="28">
        <v>0.7</v>
      </c>
      <c r="D92" s="28">
        <v>0.3</v>
      </c>
      <c r="E92" s="40">
        <f t="shared" si="81"/>
        <v>1095</v>
      </c>
      <c r="F92" s="40">
        <v>595</v>
      </c>
      <c r="G92" s="40">
        <v>500</v>
      </c>
      <c r="H92" s="40">
        <f t="shared" si="82"/>
        <v>36</v>
      </c>
      <c r="I92" s="40">
        <f t="shared" si="83"/>
        <v>25</v>
      </c>
      <c r="J92" s="40">
        <f t="shared" si="84"/>
        <v>11</v>
      </c>
      <c r="K92" s="40">
        <f t="shared" si="85"/>
        <v>30</v>
      </c>
      <c r="L92" s="40">
        <f t="shared" si="86"/>
        <v>21</v>
      </c>
      <c r="M92" s="40">
        <f t="shared" si="87"/>
        <v>9</v>
      </c>
      <c r="N92" s="40">
        <f t="shared" si="88"/>
        <v>66</v>
      </c>
      <c r="O92" s="40">
        <f t="shared" si="89"/>
        <v>46</v>
      </c>
      <c r="P92" s="40">
        <f t="shared" si="90"/>
        <v>20</v>
      </c>
      <c r="Q92" s="40">
        <f t="shared" si="91"/>
        <v>36</v>
      </c>
      <c r="R92" s="40">
        <v>13</v>
      </c>
      <c r="S92" s="40">
        <v>23</v>
      </c>
      <c r="T92" s="44">
        <v>10</v>
      </c>
      <c r="U92" s="47"/>
    </row>
    <row r="93" s="4" customFormat="true" ht="17.25" customHeight="true" spans="1:21">
      <c r="A93" s="25"/>
      <c r="B93" s="52" t="s">
        <v>112</v>
      </c>
      <c r="C93" s="28">
        <v>0.4</v>
      </c>
      <c r="D93" s="28">
        <v>0.6</v>
      </c>
      <c r="E93" s="40">
        <f t="shared" si="81"/>
        <v>2303</v>
      </c>
      <c r="F93" s="40">
        <v>1404</v>
      </c>
      <c r="G93" s="40">
        <v>899</v>
      </c>
      <c r="H93" s="40">
        <f t="shared" si="82"/>
        <v>85</v>
      </c>
      <c r="I93" s="40">
        <f t="shared" si="83"/>
        <v>34</v>
      </c>
      <c r="J93" s="40">
        <f t="shared" si="84"/>
        <v>51</v>
      </c>
      <c r="K93" s="40">
        <f t="shared" si="85"/>
        <v>54</v>
      </c>
      <c r="L93" s="40">
        <f t="shared" si="86"/>
        <v>22</v>
      </c>
      <c r="M93" s="40">
        <f t="shared" si="87"/>
        <v>32</v>
      </c>
      <c r="N93" s="40">
        <f t="shared" si="88"/>
        <v>139</v>
      </c>
      <c r="O93" s="40">
        <f t="shared" si="89"/>
        <v>56</v>
      </c>
      <c r="P93" s="40">
        <f t="shared" si="90"/>
        <v>83</v>
      </c>
      <c r="Q93" s="40">
        <f t="shared" si="91"/>
        <v>48</v>
      </c>
      <c r="R93" s="40">
        <v>16</v>
      </c>
      <c r="S93" s="40">
        <v>32</v>
      </c>
      <c r="T93" s="44">
        <v>8</v>
      </c>
      <c r="U93" s="47"/>
    </row>
    <row r="94" s="4" customFormat="true" ht="17.25" customHeight="true" spans="1:21">
      <c r="A94" s="25"/>
      <c r="B94" s="52" t="s">
        <v>113</v>
      </c>
      <c r="C94" s="28">
        <v>0.4</v>
      </c>
      <c r="D94" s="28">
        <v>0.6</v>
      </c>
      <c r="E94" s="40">
        <f t="shared" si="81"/>
        <v>820</v>
      </c>
      <c r="F94" s="40">
        <v>490</v>
      </c>
      <c r="G94" s="40">
        <v>330</v>
      </c>
      <c r="H94" s="40">
        <f t="shared" si="82"/>
        <v>30</v>
      </c>
      <c r="I94" s="40">
        <f t="shared" si="83"/>
        <v>12</v>
      </c>
      <c r="J94" s="40">
        <f t="shared" si="84"/>
        <v>18</v>
      </c>
      <c r="K94" s="40">
        <f t="shared" si="85"/>
        <v>20</v>
      </c>
      <c r="L94" s="40">
        <f t="shared" si="86"/>
        <v>8</v>
      </c>
      <c r="M94" s="40">
        <f t="shared" si="87"/>
        <v>12</v>
      </c>
      <c r="N94" s="40">
        <f t="shared" si="88"/>
        <v>50</v>
      </c>
      <c r="O94" s="40">
        <f t="shared" si="89"/>
        <v>20</v>
      </c>
      <c r="P94" s="40">
        <f t="shared" si="90"/>
        <v>30</v>
      </c>
      <c r="Q94" s="40">
        <f t="shared" si="91"/>
        <v>15</v>
      </c>
      <c r="R94" s="40">
        <v>6</v>
      </c>
      <c r="S94" s="40">
        <v>9</v>
      </c>
      <c r="T94" s="44">
        <v>5</v>
      </c>
      <c r="U94" s="47"/>
    </row>
    <row r="95" s="4" customFormat="true" ht="17.25" customHeight="true" spans="1:21">
      <c r="A95" s="25"/>
      <c r="B95" s="52" t="s">
        <v>114</v>
      </c>
      <c r="C95" s="28">
        <v>0.4</v>
      </c>
      <c r="D95" s="28">
        <v>0.6</v>
      </c>
      <c r="E95" s="40">
        <f t="shared" si="81"/>
        <v>2040</v>
      </c>
      <c r="F95" s="40">
        <v>1459</v>
      </c>
      <c r="G95" s="40">
        <v>581</v>
      </c>
      <c r="H95" s="40">
        <f t="shared" si="82"/>
        <v>88</v>
      </c>
      <c r="I95" s="40">
        <f t="shared" si="83"/>
        <v>35</v>
      </c>
      <c r="J95" s="40">
        <f t="shared" si="84"/>
        <v>53</v>
      </c>
      <c r="K95" s="40">
        <f t="shared" si="85"/>
        <v>35</v>
      </c>
      <c r="L95" s="40">
        <f t="shared" si="86"/>
        <v>14</v>
      </c>
      <c r="M95" s="40">
        <f t="shared" si="87"/>
        <v>21</v>
      </c>
      <c r="N95" s="40">
        <f t="shared" si="88"/>
        <v>123</v>
      </c>
      <c r="O95" s="40">
        <f t="shared" si="89"/>
        <v>49</v>
      </c>
      <c r="P95" s="40">
        <f t="shared" si="90"/>
        <v>74</v>
      </c>
      <c r="Q95" s="40">
        <f t="shared" si="91"/>
        <v>34</v>
      </c>
      <c r="R95" s="40">
        <v>14</v>
      </c>
      <c r="S95" s="40">
        <v>20</v>
      </c>
      <c r="T95" s="44">
        <v>15</v>
      </c>
      <c r="U95" s="47"/>
    </row>
    <row r="96" s="4" customFormat="true" ht="17.25" customHeight="true" spans="1:21">
      <c r="A96" s="25"/>
      <c r="B96" s="52" t="s">
        <v>115</v>
      </c>
      <c r="C96" s="28">
        <v>0.4</v>
      </c>
      <c r="D96" s="28">
        <v>0.6</v>
      </c>
      <c r="E96" s="40">
        <f t="shared" si="81"/>
        <v>66</v>
      </c>
      <c r="F96" s="40">
        <v>66</v>
      </c>
      <c r="G96" s="40">
        <v>0</v>
      </c>
      <c r="H96" s="40">
        <f t="shared" si="82"/>
        <v>4</v>
      </c>
      <c r="I96" s="40">
        <f t="shared" si="83"/>
        <v>2</v>
      </c>
      <c r="J96" s="40">
        <f t="shared" si="84"/>
        <v>2</v>
      </c>
      <c r="K96" s="40">
        <f t="shared" si="85"/>
        <v>0</v>
      </c>
      <c r="L96" s="40">
        <f t="shared" si="86"/>
        <v>0</v>
      </c>
      <c r="M96" s="40">
        <f t="shared" si="87"/>
        <v>0</v>
      </c>
      <c r="N96" s="40">
        <f t="shared" si="88"/>
        <v>4</v>
      </c>
      <c r="O96" s="40">
        <f t="shared" si="89"/>
        <v>2</v>
      </c>
      <c r="P96" s="40">
        <f t="shared" si="90"/>
        <v>2</v>
      </c>
      <c r="Q96" s="40">
        <f t="shared" si="91"/>
        <v>2</v>
      </c>
      <c r="R96" s="40">
        <v>1</v>
      </c>
      <c r="S96" s="40">
        <v>1</v>
      </c>
      <c r="T96" s="44">
        <v>0</v>
      </c>
      <c r="U96" s="47"/>
    </row>
    <row r="97" s="4" customFormat="true" ht="17.25" customHeight="true" spans="1:21">
      <c r="A97" s="25"/>
      <c r="B97" s="30" t="s">
        <v>116</v>
      </c>
      <c r="C97" s="28">
        <v>0.7</v>
      </c>
      <c r="D97" s="28">
        <v>0.3</v>
      </c>
      <c r="E97" s="40">
        <f t="shared" si="81"/>
        <v>6307</v>
      </c>
      <c r="F97" s="40">
        <v>3963</v>
      </c>
      <c r="G97" s="40">
        <v>2344</v>
      </c>
      <c r="H97" s="40">
        <f t="shared" si="82"/>
        <v>237</v>
      </c>
      <c r="I97" s="40">
        <f t="shared" si="83"/>
        <v>166</v>
      </c>
      <c r="J97" s="40">
        <f t="shared" si="84"/>
        <v>71</v>
      </c>
      <c r="K97" s="40">
        <f t="shared" si="85"/>
        <v>140</v>
      </c>
      <c r="L97" s="40">
        <f t="shared" si="86"/>
        <v>98</v>
      </c>
      <c r="M97" s="40">
        <f t="shared" si="87"/>
        <v>42</v>
      </c>
      <c r="N97" s="40">
        <f t="shared" si="88"/>
        <v>377</v>
      </c>
      <c r="O97" s="40">
        <f t="shared" si="89"/>
        <v>264</v>
      </c>
      <c r="P97" s="40">
        <f t="shared" si="90"/>
        <v>113</v>
      </c>
      <c r="Q97" s="40">
        <f t="shared" si="91"/>
        <v>212</v>
      </c>
      <c r="R97" s="40">
        <v>76</v>
      </c>
      <c r="S97" s="40">
        <v>136</v>
      </c>
      <c r="T97" s="44">
        <v>52</v>
      </c>
      <c r="U97" s="47"/>
    </row>
    <row r="98" s="3" customFormat="true" ht="17.25" customHeight="true" spans="1:21">
      <c r="A98" s="25"/>
      <c r="B98" s="30" t="s">
        <v>117</v>
      </c>
      <c r="C98" s="28">
        <v>0.7</v>
      </c>
      <c r="D98" s="28">
        <v>0.3</v>
      </c>
      <c r="E98" s="40">
        <f t="shared" si="81"/>
        <v>13181</v>
      </c>
      <c r="F98" s="40">
        <v>8059</v>
      </c>
      <c r="G98" s="40">
        <v>5122</v>
      </c>
      <c r="H98" s="40">
        <f t="shared" si="82"/>
        <v>483</v>
      </c>
      <c r="I98" s="40">
        <f t="shared" si="83"/>
        <v>338</v>
      </c>
      <c r="J98" s="40">
        <f t="shared" si="84"/>
        <v>145</v>
      </c>
      <c r="K98" s="40">
        <f t="shared" si="85"/>
        <v>307</v>
      </c>
      <c r="L98" s="40">
        <f t="shared" si="86"/>
        <v>215</v>
      </c>
      <c r="M98" s="40">
        <f t="shared" si="87"/>
        <v>92</v>
      </c>
      <c r="N98" s="40">
        <f t="shared" si="88"/>
        <v>790</v>
      </c>
      <c r="O98" s="40">
        <f t="shared" si="89"/>
        <v>553</v>
      </c>
      <c r="P98" s="40">
        <f t="shared" si="90"/>
        <v>237</v>
      </c>
      <c r="Q98" s="40">
        <f t="shared" si="91"/>
        <v>448</v>
      </c>
      <c r="R98" s="40">
        <v>160</v>
      </c>
      <c r="S98" s="40">
        <v>288</v>
      </c>
      <c r="T98" s="44">
        <v>105</v>
      </c>
      <c r="U98" s="47"/>
    </row>
    <row r="99" s="4" customFormat="true" ht="17.25" customHeight="true" spans="1:21">
      <c r="A99" s="25"/>
      <c r="B99" s="30" t="s">
        <v>118</v>
      </c>
      <c r="C99" s="28">
        <v>0.7</v>
      </c>
      <c r="D99" s="28">
        <v>0.3</v>
      </c>
      <c r="E99" s="40">
        <f t="shared" si="81"/>
        <v>12898</v>
      </c>
      <c r="F99" s="40">
        <v>8048</v>
      </c>
      <c r="G99" s="40">
        <v>4850</v>
      </c>
      <c r="H99" s="40">
        <f t="shared" si="82"/>
        <v>483</v>
      </c>
      <c r="I99" s="40">
        <f t="shared" si="83"/>
        <v>338</v>
      </c>
      <c r="J99" s="40">
        <f t="shared" si="84"/>
        <v>145</v>
      </c>
      <c r="K99" s="40">
        <f t="shared" si="85"/>
        <v>291</v>
      </c>
      <c r="L99" s="40">
        <f t="shared" si="86"/>
        <v>204</v>
      </c>
      <c r="M99" s="40">
        <f t="shared" si="87"/>
        <v>87</v>
      </c>
      <c r="N99" s="40">
        <f t="shared" si="88"/>
        <v>774</v>
      </c>
      <c r="O99" s="40">
        <f t="shared" si="89"/>
        <v>542</v>
      </c>
      <c r="P99" s="40">
        <f t="shared" si="90"/>
        <v>232</v>
      </c>
      <c r="Q99" s="40">
        <f t="shared" si="91"/>
        <v>415</v>
      </c>
      <c r="R99" s="40">
        <v>157</v>
      </c>
      <c r="S99" s="40">
        <v>258</v>
      </c>
      <c r="T99" s="44">
        <v>127</v>
      </c>
      <c r="U99" s="47"/>
    </row>
    <row r="100" s="4" customFormat="true" ht="17.25" customHeight="true" spans="1:21">
      <c r="A100" s="25"/>
      <c r="B100" s="30" t="s">
        <v>119</v>
      </c>
      <c r="C100" s="28">
        <v>0.7</v>
      </c>
      <c r="D100" s="28">
        <v>0.3</v>
      </c>
      <c r="E100" s="40">
        <f t="shared" si="81"/>
        <v>6081</v>
      </c>
      <c r="F100" s="40">
        <v>4262</v>
      </c>
      <c r="G100" s="40">
        <v>1819</v>
      </c>
      <c r="H100" s="40">
        <f t="shared" si="82"/>
        <v>256</v>
      </c>
      <c r="I100" s="40">
        <f t="shared" si="83"/>
        <v>179</v>
      </c>
      <c r="J100" s="40">
        <f t="shared" si="84"/>
        <v>77</v>
      </c>
      <c r="K100" s="40">
        <f t="shared" si="85"/>
        <v>109</v>
      </c>
      <c r="L100" s="40">
        <f t="shared" si="86"/>
        <v>76</v>
      </c>
      <c r="M100" s="40">
        <f t="shared" si="87"/>
        <v>33</v>
      </c>
      <c r="N100" s="40">
        <f t="shared" si="88"/>
        <v>365</v>
      </c>
      <c r="O100" s="40">
        <f t="shared" si="89"/>
        <v>255</v>
      </c>
      <c r="P100" s="40">
        <f t="shared" si="90"/>
        <v>110</v>
      </c>
      <c r="Q100" s="40">
        <f t="shared" si="91"/>
        <v>207</v>
      </c>
      <c r="R100" s="40">
        <v>74</v>
      </c>
      <c r="S100" s="40">
        <v>133</v>
      </c>
      <c r="T100" s="44">
        <v>48</v>
      </c>
      <c r="U100" s="47"/>
    </row>
    <row r="101" s="4" customFormat="true" ht="17.25" customHeight="true" spans="1:21">
      <c r="A101" s="25"/>
      <c r="B101" s="30" t="s">
        <v>120</v>
      </c>
      <c r="C101" s="28">
        <v>0.7</v>
      </c>
      <c r="D101" s="28">
        <v>0.3</v>
      </c>
      <c r="E101" s="40">
        <f t="shared" si="81"/>
        <v>14192</v>
      </c>
      <c r="F101" s="40">
        <v>8644</v>
      </c>
      <c r="G101" s="40">
        <v>5548</v>
      </c>
      <c r="H101" s="40">
        <f t="shared" si="82"/>
        <v>519</v>
      </c>
      <c r="I101" s="40">
        <f t="shared" si="83"/>
        <v>363</v>
      </c>
      <c r="J101" s="40">
        <f t="shared" si="84"/>
        <v>156</v>
      </c>
      <c r="K101" s="40">
        <f t="shared" si="85"/>
        <v>333</v>
      </c>
      <c r="L101" s="40">
        <f t="shared" si="86"/>
        <v>233</v>
      </c>
      <c r="M101" s="40">
        <f t="shared" si="87"/>
        <v>100</v>
      </c>
      <c r="N101" s="40">
        <f t="shared" si="88"/>
        <v>852</v>
      </c>
      <c r="O101" s="40">
        <f t="shared" si="89"/>
        <v>596</v>
      </c>
      <c r="P101" s="40">
        <f t="shared" si="90"/>
        <v>256</v>
      </c>
      <c r="Q101" s="40">
        <f t="shared" si="91"/>
        <v>454</v>
      </c>
      <c r="R101" s="40">
        <v>172</v>
      </c>
      <c r="S101" s="40">
        <v>282</v>
      </c>
      <c r="T101" s="44">
        <v>142</v>
      </c>
      <c r="U101" s="47"/>
    </row>
    <row r="102" s="4" customFormat="true" ht="17.25" customHeight="true" spans="1:21">
      <c r="A102" s="25"/>
      <c r="B102" s="30" t="s">
        <v>121</v>
      </c>
      <c r="C102" s="28">
        <v>0.8</v>
      </c>
      <c r="D102" s="28">
        <v>0.2</v>
      </c>
      <c r="E102" s="40">
        <f t="shared" si="81"/>
        <v>10304</v>
      </c>
      <c r="F102" s="40">
        <v>6657</v>
      </c>
      <c r="G102" s="40">
        <v>3647</v>
      </c>
      <c r="H102" s="40">
        <f t="shared" si="82"/>
        <v>400</v>
      </c>
      <c r="I102" s="40">
        <f t="shared" si="83"/>
        <v>320</v>
      </c>
      <c r="J102" s="40">
        <f t="shared" si="84"/>
        <v>80</v>
      </c>
      <c r="K102" s="40">
        <f t="shared" si="85"/>
        <v>219</v>
      </c>
      <c r="L102" s="40">
        <f t="shared" si="86"/>
        <v>175</v>
      </c>
      <c r="M102" s="40">
        <f t="shared" si="87"/>
        <v>44</v>
      </c>
      <c r="N102" s="40">
        <f t="shared" si="88"/>
        <v>619</v>
      </c>
      <c r="O102" s="40">
        <f t="shared" si="89"/>
        <v>495</v>
      </c>
      <c r="P102" s="40">
        <f t="shared" si="90"/>
        <v>124</v>
      </c>
      <c r="Q102" s="40">
        <f t="shared" si="91"/>
        <v>374</v>
      </c>
      <c r="R102" s="40">
        <v>143</v>
      </c>
      <c r="S102" s="40">
        <v>231</v>
      </c>
      <c r="T102" s="44">
        <v>121</v>
      </c>
      <c r="U102" s="47"/>
    </row>
    <row r="103" s="3" customFormat="true" ht="17.25" customHeight="true" spans="1:21">
      <c r="A103" s="31"/>
      <c r="B103" s="30" t="s">
        <v>122</v>
      </c>
      <c r="C103" s="28">
        <v>0.7</v>
      </c>
      <c r="D103" s="28">
        <v>0.3</v>
      </c>
      <c r="E103" s="40">
        <f t="shared" si="81"/>
        <v>3252</v>
      </c>
      <c r="F103" s="40">
        <v>1959</v>
      </c>
      <c r="G103" s="40">
        <v>1293</v>
      </c>
      <c r="H103" s="40">
        <f t="shared" si="82"/>
        <v>117</v>
      </c>
      <c r="I103" s="40">
        <f t="shared" si="83"/>
        <v>82</v>
      </c>
      <c r="J103" s="40">
        <f t="shared" si="84"/>
        <v>35</v>
      </c>
      <c r="K103" s="40">
        <f t="shared" si="85"/>
        <v>77</v>
      </c>
      <c r="L103" s="40">
        <f t="shared" si="86"/>
        <v>54</v>
      </c>
      <c r="M103" s="40">
        <f t="shared" si="87"/>
        <v>23</v>
      </c>
      <c r="N103" s="40">
        <f t="shared" si="88"/>
        <v>194</v>
      </c>
      <c r="O103" s="40">
        <f t="shared" si="89"/>
        <v>136</v>
      </c>
      <c r="P103" s="40">
        <f t="shared" si="90"/>
        <v>58</v>
      </c>
      <c r="Q103" s="40">
        <f t="shared" si="91"/>
        <v>102</v>
      </c>
      <c r="R103" s="40">
        <v>39</v>
      </c>
      <c r="S103" s="40">
        <v>63</v>
      </c>
      <c r="T103" s="44">
        <v>34</v>
      </c>
      <c r="U103" s="47"/>
    </row>
    <row r="104" s="4" customFormat="true" ht="17.25" customHeight="true" spans="1:21">
      <c r="A104" s="22" t="s">
        <v>123</v>
      </c>
      <c r="B104" s="53" t="s">
        <v>124</v>
      </c>
      <c r="C104" s="24"/>
      <c r="D104" s="24"/>
      <c r="E104" s="39">
        <f t="shared" ref="E104:T104" si="92">SUM(E106:E109)</f>
        <v>37373</v>
      </c>
      <c r="F104" s="39">
        <f t="shared" si="92"/>
        <v>22727</v>
      </c>
      <c r="G104" s="39">
        <f t="shared" si="92"/>
        <v>14646</v>
      </c>
      <c r="H104" s="39">
        <f t="shared" si="92"/>
        <v>1363</v>
      </c>
      <c r="I104" s="39">
        <f t="shared" si="92"/>
        <v>971</v>
      </c>
      <c r="J104" s="39">
        <f t="shared" si="92"/>
        <v>392</v>
      </c>
      <c r="K104" s="39">
        <f t="shared" si="92"/>
        <v>879</v>
      </c>
      <c r="L104" s="39">
        <f t="shared" si="92"/>
        <v>620</v>
      </c>
      <c r="M104" s="39">
        <f t="shared" si="92"/>
        <v>259</v>
      </c>
      <c r="N104" s="39">
        <f t="shared" si="92"/>
        <v>2242</v>
      </c>
      <c r="O104" s="39">
        <f t="shared" si="92"/>
        <v>1591</v>
      </c>
      <c r="P104" s="39">
        <f t="shared" si="92"/>
        <v>651</v>
      </c>
      <c r="Q104" s="39">
        <f t="shared" si="92"/>
        <v>1231</v>
      </c>
      <c r="R104" s="39">
        <f t="shared" si="92"/>
        <v>461</v>
      </c>
      <c r="S104" s="39">
        <f t="shared" si="92"/>
        <v>770</v>
      </c>
      <c r="T104" s="39">
        <f t="shared" si="92"/>
        <v>360</v>
      </c>
      <c r="U104" s="46"/>
    </row>
    <row r="105" s="4" customFormat="true" ht="30.75" customHeight="true" spans="1:21">
      <c r="A105" s="25"/>
      <c r="B105" s="26" t="s">
        <v>23</v>
      </c>
      <c r="C105" s="24"/>
      <c r="D105" s="24"/>
      <c r="E105" s="39">
        <f t="shared" ref="E105:T105" si="93">SUM(E106:E107)</f>
        <v>16940</v>
      </c>
      <c r="F105" s="39">
        <f t="shared" si="93"/>
        <v>9981</v>
      </c>
      <c r="G105" s="39">
        <f t="shared" si="93"/>
        <v>6959</v>
      </c>
      <c r="H105" s="39">
        <f t="shared" si="93"/>
        <v>599</v>
      </c>
      <c r="I105" s="39">
        <f t="shared" si="93"/>
        <v>360</v>
      </c>
      <c r="J105" s="39">
        <f t="shared" si="93"/>
        <v>239</v>
      </c>
      <c r="K105" s="39">
        <f t="shared" si="93"/>
        <v>418</v>
      </c>
      <c r="L105" s="39">
        <f t="shared" si="93"/>
        <v>251</v>
      </c>
      <c r="M105" s="39">
        <f t="shared" si="93"/>
        <v>167</v>
      </c>
      <c r="N105" s="39">
        <f t="shared" si="93"/>
        <v>1017</v>
      </c>
      <c r="O105" s="39">
        <f t="shared" si="93"/>
        <v>611</v>
      </c>
      <c r="P105" s="39">
        <f t="shared" si="93"/>
        <v>406</v>
      </c>
      <c r="Q105" s="39">
        <f t="shared" si="93"/>
        <v>474</v>
      </c>
      <c r="R105" s="39">
        <f t="shared" si="93"/>
        <v>177</v>
      </c>
      <c r="S105" s="39">
        <f t="shared" si="93"/>
        <v>297</v>
      </c>
      <c r="T105" s="39">
        <f t="shared" si="93"/>
        <v>137</v>
      </c>
      <c r="U105" s="46"/>
    </row>
    <row r="106" s="4" customFormat="true" ht="17.25" customHeight="true" spans="1:21">
      <c r="A106" s="25"/>
      <c r="B106" s="27" t="s">
        <v>125</v>
      </c>
      <c r="C106" s="28">
        <v>0.6</v>
      </c>
      <c r="D106" s="28">
        <v>0.4</v>
      </c>
      <c r="E106" s="40">
        <f t="shared" ref="E106:E109" si="94">F106+G106</f>
        <v>15271</v>
      </c>
      <c r="F106" s="40">
        <v>8966</v>
      </c>
      <c r="G106" s="40">
        <v>6305</v>
      </c>
      <c r="H106" s="40">
        <f t="shared" ref="H106:H109" si="95">I106+J106</f>
        <v>538</v>
      </c>
      <c r="I106" s="40">
        <f t="shared" ref="I106:I109" si="96">ROUND(F106*600*C106/10000,0)</f>
        <v>323</v>
      </c>
      <c r="J106" s="40">
        <f t="shared" ref="J106:J109" si="97">ROUND(F106*600*D106/10000,0)</f>
        <v>215</v>
      </c>
      <c r="K106" s="40">
        <f t="shared" ref="K106:K109" si="98">L106+M106</f>
        <v>378</v>
      </c>
      <c r="L106" s="40">
        <f t="shared" ref="L106:L109" si="99">ROUND(G106*600*C106/10000,0)</f>
        <v>227</v>
      </c>
      <c r="M106" s="40">
        <f t="shared" ref="M106:M109" si="100">ROUND(G106*600*D106/10000,0)</f>
        <v>151</v>
      </c>
      <c r="N106" s="40">
        <f t="shared" ref="N106:N109" si="101">O106+P106</f>
        <v>916</v>
      </c>
      <c r="O106" s="40">
        <f t="shared" ref="O106:O109" si="102">I106+L106</f>
        <v>550</v>
      </c>
      <c r="P106" s="40">
        <f t="shared" ref="P106:P109" si="103">J106+M106</f>
        <v>366</v>
      </c>
      <c r="Q106" s="40">
        <f t="shared" ref="Q106:Q109" si="104">R106+S106</f>
        <v>427</v>
      </c>
      <c r="R106" s="40">
        <v>159</v>
      </c>
      <c r="S106" s="40">
        <v>268</v>
      </c>
      <c r="T106" s="44">
        <v>123</v>
      </c>
      <c r="U106" s="47"/>
    </row>
    <row r="107" s="4" customFormat="true" ht="17.25" customHeight="true" spans="1:21">
      <c r="A107" s="25"/>
      <c r="B107" s="27" t="s">
        <v>126</v>
      </c>
      <c r="C107" s="28">
        <v>0.6</v>
      </c>
      <c r="D107" s="28">
        <v>0.4</v>
      </c>
      <c r="E107" s="40">
        <f t="shared" si="94"/>
        <v>1669</v>
      </c>
      <c r="F107" s="40">
        <v>1015</v>
      </c>
      <c r="G107" s="40">
        <v>654</v>
      </c>
      <c r="H107" s="40">
        <f t="shared" si="95"/>
        <v>61</v>
      </c>
      <c r="I107" s="40">
        <f t="shared" si="96"/>
        <v>37</v>
      </c>
      <c r="J107" s="40">
        <f t="shared" si="97"/>
        <v>24</v>
      </c>
      <c r="K107" s="40">
        <f t="shared" si="98"/>
        <v>40</v>
      </c>
      <c r="L107" s="40">
        <f t="shared" si="99"/>
        <v>24</v>
      </c>
      <c r="M107" s="40">
        <f t="shared" si="100"/>
        <v>16</v>
      </c>
      <c r="N107" s="40">
        <f t="shared" si="101"/>
        <v>101</v>
      </c>
      <c r="O107" s="40">
        <f t="shared" si="102"/>
        <v>61</v>
      </c>
      <c r="P107" s="40">
        <f t="shared" si="103"/>
        <v>40</v>
      </c>
      <c r="Q107" s="40">
        <f t="shared" si="104"/>
        <v>47</v>
      </c>
      <c r="R107" s="40">
        <v>18</v>
      </c>
      <c r="S107" s="40">
        <v>29</v>
      </c>
      <c r="T107" s="44">
        <v>14</v>
      </c>
      <c r="U107" s="47"/>
    </row>
    <row r="108" s="4" customFormat="true" ht="17.25" customHeight="true" spans="1:21">
      <c r="A108" s="25"/>
      <c r="B108" s="30" t="s">
        <v>127</v>
      </c>
      <c r="C108" s="28">
        <v>0.8</v>
      </c>
      <c r="D108" s="28">
        <v>0.2</v>
      </c>
      <c r="E108" s="40">
        <f t="shared" si="94"/>
        <v>12093</v>
      </c>
      <c r="F108" s="40">
        <v>8175</v>
      </c>
      <c r="G108" s="40">
        <v>3918</v>
      </c>
      <c r="H108" s="40">
        <f t="shared" si="95"/>
        <v>490</v>
      </c>
      <c r="I108" s="40">
        <f t="shared" si="96"/>
        <v>392</v>
      </c>
      <c r="J108" s="40">
        <f t="shared" si="97"/>
        <v>98</v>
      </c>
      <c r="K108" s="40">
        <f t="shared" si="98"/>
        <v>235</v>
      </c>
      <c r="L108" s="40">
        <f t="shared" si="99"/>
        <v>188</v>
      </c>
      <c r="M108" s="40">
        <f t="shared" si="100"/>
        <v>47</v>
      </c>
      <c r="N108" s="40">
        <f t="shared" si="101"/>
        <v>725</v>
      </c>
      <c r="O108" s="40">
        <f t="shared" si="102"/>
        <v>580</v>
      </c>
      <c r="P108" s="40">
        <f t="shared" si="103"/>
        <v>145</v>
      </c>
      <c r="Q108" s="40">
        <f t="shared" si="104"/>
        <v>434</v>
      </c>
      <c r="R108" s="40">
        <v>168</v>
      </c>
      <c r="S108" s="40">
        <v>266</v>
      </c>
      <c r="T108" s="44">
        <v>146</v>
      </c>
      <c r="U108" s="47"/>
    </row>
    <row r="109" s="4" customFormat="true" ht="17.25" customHeight="true" spans="1:21">
      <c r="A109" s="31"/>
      <c r="B109" s="30" t="s">
        <v>128</v>
      </c>
      <c r="C109" s="28">
        <v>0.8</v>
      </c>
      <c r="D109" s="28">
        <v>0.2</v>
      </c>
      <c r="E109" s="40">
        <f t="shared" si="94"/>
        <v>8340</v>
      </c>
      <c r="F109" s="40">
        <v>4571</v>
      </c>
      <c r="G109" s="40">
        <v>3769</v>
      </c>
      <c r="H109" s="40">
        <f t="shared" si="95"/>
        <v>274</v>
      </c>
      <c r="I109" s="40">
        <f t="shared" si="96"/>
        <v>219</v>
      </c>
      <c r="J109" s="40">
        <f t="shared" si="97"/>
        <v>55</v>
      </c>
      <c r="K109" s="40">
        <f t="shared" si="98"/>
        <v>226</v>
      </c>
      <c r="L109" s="40">
        <f t="shared" si="99"/>
        <v>181</v>
      </c>
      <c r="M109" s="40">
        <f t="shared" si="100"/>
        <v>45</v>
      </c>
      <c r="N109" s="40">
        <f t="shared" si="101"/>
        <v>500</v>
      </c>
      <c r="O109" s="40">
        <f t="shared" si="102"/>
        <v>400</v>
      </c>
      <c r="P109" s="40">
        <f t="shared" si="103"/>
        <v>100</v>
      </c>
      <c r="Q109" s="40">
        <f t="shared" si="104"/>
        <v>323</v>
      </c>
      <c r="R109" s="40">
        <v>116</v>
      </c>
      <c r="S109" s="40">
        <v>207</v>
      </c>
      <c r="T109" s="44">
        <v>77</v>
      </c>
      <c r="U109" s="47"/>
    </row>
    <row r="110" s="4" customFormat="true" ht="17.25" customHeight="true" spans="1:21">
      <c r="A110" s="22" t="s">
        <v>129</v>
      </c>
      <c r="B110" s="32" t="s">
        <v>130</v>
      </c>
      <c r="C110" s="24"/>
      <c r="D110" s="24"/>
      <c r="E110" s="39">
        <f t="shared" ref="E110:T110" si="105">SUM(E112:E118)</f>
        <v>82254</v>
      </c>
      <c r="F110" s="39">
        <f t="shared" si="105"/>
        <v>52682</v>
      </c>
      <c r="G110" s="39">
        <f t="shared" si="105"/>
        <v>29572</v>
      </c>
      <c r="H110" s="39">
        <f t="shared" si="105"/>
        <v>3162</v>
      </c>
      <c r="I110" s="39">
        <f t="shared" si="105"/>
        <v>2038</v>
      </c>
      <c r="J110" s="39">
        <f t="shared" si="105"/>
        <v>1124</v>
      </c>
      <c r="K110" s="39">
        <f t="shared" si="105"/>
        <v>1777</v>
      </c>
      <c r="L110" s="39">
        <f t="shared" si="105"/>
        <v>1127</v>
      </c>
      <c r="M110" s="39">
        <f t="shared" si="105"/>
        <v>650</v>
      </c>
      <c r="N110" s="39">
        <f t="shared" si="105"/>
        <v>4939</v>
      </c>
      <c r="O110" s="39">
        <f t="shared" si="105"/>
        <v>3165</v>
      </c>
      <c r="P110" s="39">
        <f t="shared" si="105"/>
        <v>1774</v>
      </c>
      <c r="Q110" s="39">
        <f t="shared" si="105"/>
        <v>2590</v>
      </c>
      <c r="R110" s="39">
        <f t="shared" si="105"/>
        <v>915</v>
      </c>
      <c r="S110" s="39">
        <f t="shared" si="105"/>
        <v>1675</v>
      </c>
      <c r="T110" s="39">
        <f t="shared" si="105"/>
        <v>575</v>
      </c>
      <c r="U110" s="46"/>
    </row>
    <row r="111" s="3" customFormat="true" ht="24.75" customHeight="true" spans="1:21">
      <c r="A111" s="25"/>
      <c r="B111" s="26" t="s">
        <v>23</v>
      </c>
      <c r="C111" s="24"/>
      <c r="D111" s="24"/>
      <c r="E111" s="39">
        <f t="shared" ref="E111:T111" si="106">SUM(E112:E114)</f>
        <v>33253</v>
      </c>
      <c r="F111" s="39">
        <f t="shared" si="106"/>
        <v>21237</v>
      </c>
      <c r="G111" s="39">
        <f t="shared" si="106"/>
        <v>12016</v>
      </c>
      <c r="H111" s="39">
        <f t="shared" si="106"/>
        <v>1274</v>
      </c>
      <c r="I111" s="39">
        <f t="shared" si="106"/>
        <v>651</v>
      </c>
      <c r="J111" s="39">
        <f t="shared" si="106"/>
        <v>623</v>
      </c>
      <c r="K111" s="39">
        <f t="shared" si="106"/>
        <v>722</v>
      </c>
      <c r="L111" s="39">
        <f t="shared" si="106"/>
        <v>367</v>
      </c>
      <c r="M111" s="39">
        <f t="shared" si="106"/>
        <v>355</v>
      </c>
      <c r="N111" s="39">
        <f t="shared" si="106"/>
        <v>1996</v>
      </c>
      <c r="O111" s="39">
        <f t="shared" si="106"/>
        <v>1018</v>
      </c>
      <c r="P111" s="39">
        <f t="shared" si="106"/>
        <v>978</v>
      </c>
      <c r="Q111" s="39">
        <f t="shared" si="106"/>
        <v>809</v>
      </c>
      <c r="R111" s="39">
        <f t="shared" si="106"/>
        <v>294</v>
      </c>
      <c r="S111" s="39">
        <f t="shared" si="106"/>
        <v>515</v>
      </c>
      <c r="T111" s="39">
        <f t="shared" si="106"/>
        <v>209</v>
      </c>
      <c r="U111" s="46"/>
    </row>
    <row r="112" s="4" customFormat="true" ht="17.25" customHeight="true" spans="1:21">
      <c r="A112" s="25"/>
      <c r="B112" s="27" t="s">
        <v>131</v>
      </c>
      <c r="C112" s="28">
        <v>0.5</v>
      </c>
      <c r="D112" s="28">
        <v>0.5</v>
      </c>
      <c r="E112" s="40">
        <f t="shared" ref="E112:E118" si="107">F112+G112</f>
        <v>7423</v>
      </c>
      <c r="F112" s="40">
        <v>4338</v>
      </c>
      <c r="G112" s="40">
        <v>3085</v>
      </c>
      <c r="H112" s="40">
        <f t="shared" ref="H112:H118" si="108">I112+J112</f>
        <v>260</v>
      </c>
      <c r="I112" s="40">
        <f t="shared" ref="I112:I118" si="109">ROUND(F112*600*C112/10000,0)</f>
        <v>130</v>
      </c>
      <c r="J112" s="40">
        <f t="shared" ref="J112:J118" si="110">ROUND(F112*600*D112/10000,0)</f>
        <v>130</v>
      </c>
      <c r="K112" s="40">
        <f t="shared" ref="K112:K118" si="111">L112+M112</f>
        <v>186</v>
      </c>
      <c r="L112" s="40">
        <f t="shared" ref="L112:L118" si="112">ROUND(G112*600*C112/10000,0)</f>
        <v>93</v>
      </c>
      <c r="M112" s="40">
        <f t="shared" ref="M112:M118" si="113">ROUND(G112*600*D112/10000,0)</f>
        <v>93</v>
      </c>
      <c r="N112" s="40">
        <f t="shared" ref="N112:N118" si="114">O112+P112</f>
        <v>446</v>
      </c>
      <c r="O112" s="40">
        <f t="shared" ref="O112:O118" si="115">I112+L112</f>
        <v>223</v>
      </c>
      <c r="P112" s="40">
        <f t="shared" ref="P112:P118" si="116">J112+M112</f>
        <v>223</v>
      </c>
      <c r="Q112" s="40">
        <f t="shared" ref="Q112:Q118" si="117">R112+S112</f>
        <v>172</v>
      </c>
      <c r="R112" s="40">
        <v>64</v>
      </c>
      <c r="S112" s="40">
        <v>108</v>
      </c>
      <c r="T112" s="44">
        <v>51</v>
      </c>
      <c r="U112" s="47"/>
    </row>
    <row r="113" s="4" customFormat="true" ht="17.25" customHeight="true" spans="1:21">
      <c r="A113" s="25"/>
      <c r="B113" s="27" t="s">
        <v>132</v>
      </c>
      <c r="C113" s="28">
        <v>0.5</v>
      </c>
      <c r="D113" s="28">
        <v>0.5</v>
      </c>
      <c r="E113" s="40">
        <f t="shared" si="107"/>
        <v>24162</v>
      </c>
      <c r="F113" s="40">
        <v>15731</v>
      </c>
      <c r="G113" s="40">
        <v>8431</v>
      </c>
      <c r="H113" s="40">
        <f t="shared" si="108"/>
        <v>944</v>
      </c>
      <c r="I113" s="40">
        <f t="shared" si="109"/>
        <v>472</v>
      </c>
      <c r="J113" s="40">
        <f t="shared" si="110"/>
        <v>472</v>
      </c>
      <c r="K113" s="40">
        <f t="shared" si="111"/>
        <v>506</v>
      </c>
      <c r="L113" s="40">
        <f t="shared" si="112"/>
        <v>253</v>
      </c>
      <c r="M113" s="40">
        <f t="shared" si="113"/>
        <v>253</v>
      </c>
      <c r="N113" s="40">
        <f t="shared" si="114"/>
        <v>1450</v>
      </c>
      <c r="O113" s="40">
        <f t="shared" si="115"/>
        <v>725</v>
      </c>
      <c r="P113" s="40">
        <f t="shared" si="116"/>
        <v>725</v>
      </c>
      <c r="Q113" s="40">
        <f t="shared" si="117"/>
        <v>583</v>
      </c>
      <c r="R113" s="40">
        <v>210</v>
      </c>
      <c r="S113" s="40">
        <v>373</v>
      </c>
      <c r="T113" s="44">
        <v>142</v>
      </c>
      <c r="U113" s="47"/>
    </row>
    <row r="114" s="4" customFormat="true" ht="17.25" customHeight="true" spans="1:21">
      <c r="A114" s="25"/>
      <c r="B114" s="51" t="s">
        <v>133</v>
      </c>
      <c r="C114" s="28">
        <v>0.7</v>
      </c>
      <c r="D114" s="28">
        <v>0.3</v>
      </c>
      <c r="E114" s="40">
        <f t="shared" si="107"/>
        <v>1668</v>
      </c>
      <c r="F114" s="40">
        <v>1168</v>
      </c>
      <c r="G114" s="40">
        <v>500</v>
      </c>
      <c r="H114" s="40">
        <f t="shared" si="108"/>
        <v>70</v>
      </c>
      <c r="I114" s="40">
        <f t="shared" si="109"/>
        <v>49</v>
      </c>
      <c r="J114" s="40">
        <f t="shared" si="110"/>
        <v>21</v>
      </c>
      <c r="K114" s="40">
        <f t="shared" si="111"/>
        <v>30</v>
      </c>
      <c r="L114" s="40">
        <f t="shared" si="112"/>
        <v>21</v>
      </c>
      <c r="M114" s="40">
        <f t="shared" si="113"/>
        <v>9</v>
      </c>
      <c r="N114" s="40">
        <f t="shared" si="114"/>
        <v>100</v>
      </c>
      <c r="O114" s="40">
        <f t="shared" si="115"/>
        <v>70</v>
      </c>
      <c r="P114" s="40">
        <f t="shared" si="116"/>
        <v>30</v>
      </c>
      <c r="Q114" s="40">
        <f t="shared" si="117"/>
        <v>54</v>
      </c>
      <c r="R114" s="40">
        <v>20</v>
      </c>
      <c r="S114" s="40">
        <v>34</v>
      </c>
      <c r="T114" s="44">
        <v>16</v>
      </c>
      <c r="U114" s="47"/>
    </row>
    <row r="115" s="4" customFormat="true" ht="17.25" customHeight="true" spans="1:21">
      <c r="A115" s="25"/>
      <c r="B115" s="30" t="s">
        <v>134</v>
      </c>
      <c r="C115" s="28">
        <v>0.7</v>
      </c>
      <c r="D115" s="28">
        <v>0.3</v>
      </c>
      <c r="E115" s="40">
        <f t="shared" si="107"/>
        <v>7940</v>
      </c>
      <c r="F115" s="40">
        <v>5253</v>
      </c>
      <c r="G115" s="40">
        <v>2687</v>
      </c>
      <c r="H115" s="40">
        <f t="shared" si="108"/>
        <v>316</v>
      </c>
      <c r="I115" s="40">
        <f t="shared" si="109"/>
        <v>221</v>
      </c>
      <c r="J115" s="40">
        <f t="shared" si="110"/>
        <v>95</v>
      </c>
      <c r="K115" s="40">
        <f t="shared" si="111"/>
        <v>161</v>
      </c>
      <c r="L115" s="40">
        <f t="shared" si="112"/>
        <v>113</v>
      </c>
      <c r="M115" s="40">
        <f t="shared" si="113"/>
        <v>48</v>
      </c>
      <c r="N115" s="40">
        <f t="shared" si="114"/>
        <v>477</v>
      </c>
      <c r="O115" s="40">
        <f t="shared" si="115"/>
        <v>334</v>
      </c>
      <c r="P115" s="40">
        <f t="shared" si="116"/>
        <v>143</v>
      </c>
      <c r="Q115" s="40">
        <f t="shared" si="117"/>
        <v>272</v>
      </c>
      <c r="R115" s="40">
        <v>97</v>
      </c>
      <c r="S115" s="40">
        <v>175</v>
      </c>
      <c r="T115" s="44">
        <v>62</v>
      </c>
      <c r="U115" s="47"/>
    </row>
    <row r="116" s="4" customFormat="true" ht="17.25" customHeight="true" spans="1:21">
      <c r="A116" s="25"/>
      <c r="B116" s="30" t="s">
        <v>135</v>
      </c>
      <c r="C116" s="28">
        <v>0.7</v>
      </c>
      <c r="D116" s="28">
        <v>0.3</v>
      </c>
      <c r="E116" s="40">
        <f t="shared" si="107"/>
        <v>14098</v>
      </c>
      <c r="F116" s="40">
        <v>8060</v>
      </c>
      <c r="G116" s="40">
        <v>6038</v>
      </c>
      <c r="H116" s="40">
        <f t="shared" si="108"/>
        <v>484</v>
      </c>
      <c r="I116" s="40">
        <f t="shared" si="109"/>
        <v>339</v>
      </c>
      <c r="J116" s="40">
        <f t="shared" si="110"/>
        <v>145</v>
      </c>
      <c r="K116" s="40">
        <f t="shared" si="111"/>
        <v>363</v>
      </c>
      <c r="L116" s="40">
        <f t="shared" si="112"/>
        <v>254</v>
      </c>
      <c r="M116" s="40">
        <f t="shared" si="113"/>
        <v>109</v>
      </c>
      <c r="N116" s="40">
        <f t="shared" si="114"/>
        <v>847</v>
      </c>
      <c r="O116" s="40">
        <f t="shared" si="115"/>
        <v>593</v>
      </c>
      <c r="P116" s="40">
        <f t="shared" si="116"/>
        <v>254</v>
      </c>
      <c r="Q116" s="40">
        <f t="shared" si="117"/>
        <v>495</v>
      </c>
      <c r="R116" s="40">
        <v>171</v>
      </c>
      <c r="S116" s="40">
        <v>324</v>
      </c>
      <c r="T116" s="44">
        <v>98</v>
      </c>
      <c r="U116" s="47"/>
    </row>
    <row r="117" s="4" customFormat="true" ht="17.25" customHeight="true" spans="1:21">
      <c r="A117" s="25"/>
      <c r="B117" s="30" t="s">
        <v>136</v>
      </c>
      <c r="C117" s="28">
        <v>0.8</v>
      </c>
      <c r="D117" s="28">
        <v>0.2</v>
      </c>
      <c r="E117" s="40">
        <f t="shared" si="107"/>
        <v>14537</v>
      </c>
      <c r="F117" s="40">
        <v>10901</v>
      </c>
      <c r="G117" s="40">
        <v>3636</v>
      </c>
      <c r="H117" s="40">
        <f t="shared" si="108"/>
        <v>654</v>
      </c>
      <c r="I117" s="40">
        <f t="shared" si="109"/>
        <v>523</v>
      </c>
      <c r="J117" s="40">
        <f t="shared" si="110"/>
        <v>131</v>
      </c>
      <c r="K117" s="40">
        <f t="shared" si="111"/>
        <v>219</v>
      </c>
      <c r="L117" s="40">
        <f t="shared" si="112"/>
        <v>175</v>
      </c>
      <c r="M117" s="40">
        <f t="shared" si="113"/>
        <v>44</v>
      </c>
      <c r="N117" s="40">
        <f t="shared" si="114"/>
        <v>873</v>
      </c>
      <c r="O117" s="40">
        <f t="shared" si="115"/>
        <v>698</v>
      </c>
      <c r="P117" s="40">
        <f t="shared" si="116"/>
        <v>175</v>
      </c>
      <c r="Q117" s="40">
        <f t="shared" si="117"/>
        <v>605</v>
      </c>
      <c r="R117" s="40">
        <v>202</v>
      </c>
      <c r="S117" s="40">
        <v>403</v>
      </c>
      <c r="T117" s="44">
        <v>93</v>
      </c>
      <c r="U117" s="47"/>
    </row>
    <row r="118" s="4" customFormat="true" ht="17.25" customHeight="true" spans="1:21">
      <c r="A118" s="31"/>
      <c r="B118" s="30" t="s">
        <v>137</v>
      </c>
      <c r="C118" s="28">
        <v>0.7</v>
      </c>
      <c r="D118" s="28">
        <v>0.3</v>
      </c>
      <c r="E118" s="40">
        <f t="shared" si="107"/>
        <v>12426</v>
      </c>
      <c r="F118" s="40">
        <v>7231</v>
      </c>
      <c r="G118" s="40">
        <v>5195</v>
      </c>
      <c r="H118" s="40">
        <f t="shared" si="108"/>
        <v>434</v>
      </c>
      <c r="I118" s="40">
        <f t="shared" si="109"/>
        <v>304</v>
      </c>
      <c r="J118" s="40">
        <f t="shared" si="110"/>
        <v>130</v>
      </c>
      <c r="K118" s="40">
        <f t="shared" si="111"/>
        <v>312</v>
      </c>
      <c r="L118" s="40">
        <f t="shared" si="112"/>
        <v>218</v>
      </c>
      <c r="M118" s="40">
        <f t="shared" si="113"/>
        <v>94</v>
      </c>
      <c r="N118" s="40">
        <f t="shared" si="114"/>
        <v>746</v>
      </c>
      <c r="O118" s="40">
        <f t="shared" si="115"/>
        <v>522</v>
      </c>
      <c r="P118" s="40">
        <f t="shared" si="116"/>
        <v>224</v>
      </c>
      <c r="Q118" s="40">
        <f t="shared" si="117"/>
        <v>409</v>
      </c>
      <c r="R118" s="40">
        <v>151</v>
      </c>
      <c r="S118" s="40">
        <v>258</v>
      </c>
      <c r="T118" s="44">
        <v>113</v>
      </c>
      <c r="U118" s="47"/>
    </row>
    <row r="119" s="4" customFormat="true" ht="17.25" customHeight="true" spans="1:21">
      <c r="A119" s="22" t="s">
        <v>138</v>
      </c>
      <c r="B119" s="32" t="s">
        <v>139</v>
      </c>
      <c r="C119" s="24"/>
      <c r="D119" s="24"/>
      <c r="E119" s="39">
        <f t="shared" ref="E119:T119" si="118">SUM(E121:E133)</f>
        <v>136524</v>
      </c>
      <c r="F119" s="39">
        <f t="shared" si="118"/>
        <v>89625</v>
      </c>
      <c r="G119" s="39">
        <f t="shared" si="118"/>
        <v>46899</v>
      </c>
      <c r="H119" s="39">
        <f t="shared" si="118"/>
        <v>5376</v>
      </c>
      <c r="I119" s="39">
        <f t="shared" si="118"/>
        <v>3612</v>
      </c>
      <c r="J119" s="39">
        <f t="shared" si="118"/>
        <v>1764</v>
      </c>
      <c r="K119" s="39">
        <f t="shared" si="118"/>
        <v>2815</v>
      </c>
      <c r="L119" s="39">
        <f t="shared" si="118"/>
        <v>1889</v>
      </c>
      <c r="M119" s="39">
        <f t="shared" si="118"/>
        <v>926</v>
      </c>
      <c r="N119" s="39">
        <f t="shared" si="118"/>
        <v>8191</v>
      </c>
      <c r="O119" s="39">
        <f t="shared" si="118"/>
        <v>5501</v>
      </c>
      <c r="P119" s="39">
        <f t="shared" si="118"/>
        <v>2690</v>
      </c>
      <c r="Q119" s="39">
        <f t="shared" si="118"/>
        <v>4686</v>
      </c>
      <c r="R119" s="39">
        <f t="shared" si="118"/>
        <v>1589</v>
      </c>
      <c r="S119" s="39">
        <f t="shared" si="118"/>
        <v>3097</v>
      </c>
      <c r="T119" s="39">
        <f t="shared" si="118"/>
        <v>815</v>
      </c>
      <c r="U119" s="46"/>
    </row>
    <row r="120" s="4" customFormat="true" ht="28.5" customHeight="true" spans="1:21">
      <c r="A120" s="25"/>
      <c r="B120" s="26" t="s">
        <v>23</v>
      </c>
      <c r="C120" s="24"/>
      <c r="D120" s="24"/>
      <c r="E120" s="39">
        <f t="shared" ref="E120:T120" si="119">SUM(E121:E124)</f>
        <v>34371</v>
      </c>
      <c r="F120" s="39">
        <f t="shared" si="119"/>
        <v>22621</v>
      </c>
      <c r="G120" s="39">
        <f t="shared" si="119"/>
        <v>11750</v>
      </c>
      <c r="H120" s="39">
        <f t="shared" si="119"/>
        <v>1357</v>
      </c>
      <c r="I120" s="39">
        <f t="shared" si="119"/>
        <v>608</v>
      </c>
      <c r="J120" s="39">
        <f t="shared" si="119"/>
        <v>749</v>
      </c>
      <c r="K120" s="39">
        <f t="shared" si="119"/>
        <v>706</v>
      </c>
      <c r="L120" s="39">
        <f t="shared" si="119"/>
        <v>314</v>
      </c>
      <c r="M120" s="39">
        <f t="shared" si="119"/>
        <v>392</v>
      </c>
      <c r="N120" s="39">
        <f t="shared" si="119"/>
        <v>2063</v>
      </c>
      <c r="O120" s="39">
        <f t="shared" si="119"/>
        <v>922</v>
      </c>
      <c r="P120" s="39">
        <f t="shared" si="119"/>
        <v>1141</v>
      </c>
      <c r="Q120" s="39">
        <f t="shared" si="119"/>
        <v>751</v>
      </c>
      <c r="R120" s="39">
        <f t="shared" si="119"/>
        <v>266</v>
      </c>
      <c r="S120" s="39">
        <f t="shared" si="119"/>
        <v>485</v>
      </c>
      <c r="T120" s="39">
        <f t="shared" si="119"/>
        <v>171</v>
      </c>
      <c r="U120" s="46"/>
    </row>
    <row r="121" s="4" customFormat="true" ht="17.25" customHeight="true" spans="1:21">
      <c r="A121" s="25"/>
      <c r="B121" s="27" t="s">
        <v>140</v>
      </c>
      <c r="C121" s="28">
        <v>0.5</v>
      </c>
      <c r="D121" s="28">
        <v>0.5</v>
      </c>
      <c r="E121" s="40">
        <f t="shared" ref="E121:E133" si="120">F121+G121</f>
        <v>12582</v>
      </c>
      <c r="F121" s="40">
        <v>8254</v>
      </c>
      <c r="G121" s="40">
        <v>4328</v>
      </c>
      <c r="H121" s="40">
        <f t="shared" ref="H121:H133" si="121">I121+J121</f>
        <v>496</v>
      </c>
      <c r="I121" s="40">
        <f t="shared" ref="I121:I133" si="122">ROUND(F121*600*C121/10000,0)</f>
        <v>248</v>
      </c>
      <c r="J121" s="40">
        <f t="shared" ref="J121:J133" si="123">ROUND(F121*600*D121/10000,0)</f>
        <v>248</v>
      </c>
      <c r="K121" s="40">
        <f t="shared" ref="K121:K133" si="124">L121+M121</f>
        <v>260</v>
      </c>
      <c r="L121" s="40">
        <f t="shared" ref="L121:L133" si="125">ROUND(G121*600*C121/10000,0)</f>
        <v>130</v>
      </c>
      <c r="M121" s="40">
        <f t="shared" ref="M121:M133" si="126">ROUND(G121*600*D121/10000,0)</f>
        <v>130</v>
      </c>
      <c r="N121" s="40">
        <f t="shared" ref="N121:N133" si="127">O121+P121</f>
        <v>756</v>
      </c>
      <c r="O121" s="40">
        <f t="shared" ref="O121:O133" si="128">I121+L121</f>
        <v>378</v>
      </c>
      <c r="P121" s="40">
        <f t="shared" ref="P121:P133" si="129">J121+M121</f>
        <v>378</v>
      </c>
      <c r="Q121" s="40">
        <f t="shared" ref="Q121:Q133" si="130">R121+S121</f>
        <v>335</v>
      </c>
      <c r="R121" s="40">
        <v>109</v>
      </c>
      <c r="S121" s="40">
        <v>226</v>
      </c>
      <c r="T121" s="44">
        <v>43</v>
      </c>
      <c r="U121" s="47"/>
    </row>
    <row r="122" s="4" customFormat="true" ht="17.25" customHeight="true" spans="1:21">
      <c r="A122" s="25"/>
      <c r="B122" s="27" t="s">
        <v>141</v>
      </c>
      <c r="C122" s="28">
        <v>0.4</v>
      </c>
      <c r="D122" s="28">
        <v>0.6</v>
      </c>
      <c r="E122" s="40">
        <f t="shared" si="120"/>
        <v>20695</v>
      </c>
      <c r="F122" s="40">
        <v>13597</v>
      </c>
      <c r="G122" s="40">
        <v>7098</v>
      </c>
      <c r="H122" s="40">
        <f t="shared" si="121"/>
        <v>815</v>
      </c>
      <c r="I122" s="40">
        <f t="shared" si="122"/>
        <v>326</v>
      </c>
      <c r="J122" s="40">
        <f t="shared" si="123"/>
        <v>489</v>
      </c>
      <c r="K122" s="40">
        <f t="shared" si="124"/>
        <v>426</v>
      </c>
      <c r="L122" s="40">
        <f t="shared" si="125"/>
        <v>170</v>
      </c>
      <c r="M122" s="40">
        <f t="shared" si="126"/>
        <v>256</v>
      </c>
      <c r="N122" s="40">
        <f t="shared" si="127"/>
        <v>1241</v>
      </c>
      <c r="O122" s="40">
        <f t="shared" si="128"/>
        <v>496</v>
      </c>
      <c r="P122" s="40">
        <f t="shared" si="129"/>
        <v>745</v>
      </c>
      <c r="Q122" s="40">
        <f t="shared" si="130"/>
        <v>381</v>
      </c>
      <c r="R122" s="40">
        <v>143</v>
      </c>
      <c r="S122" s="40">
        <v>238</v>
      </c>
      <c r="T122" s="44">
        <v>115</v>
      </c>
      <c r="U122" s="47"/>
    </row>
    <row r="123" s="4" customFormat="true" ht="17.25" customHeight="true" spans="1:21">
      <c r="A123" s="25"/>
      <c r="B123" s="54" t="s">
        <v>142</v>
      </c>
      <c r="C123" s="28">
        <v>0.7</v>
      </c>
      <c r="D123" s="28">
        <v>0.3</v>
      </c>
      <c r="E123" s="40">
        <f t="shared" si="120"/>
        <v>831</v>
      </c>
      <c r="F123" s="40">
        <v>507</v>
      </c>
      <c r="G123" s="40">
        <v>324</v>
      </c>
      <c r="H123" s="40">
        <f t="shared" si="121"/>
        <v>30</v>
      </c>
      <c r="I123" s="40">
        <f t="shared" si="122"/>
        <v>21</v>
      </c>
      <c r="J123" s="40">
        <f t="shared" si="123"/>
        <v>9</v>
      </c>
      <c r="K123" s="40">
        <f t="shared" si="124"/>
        <v>20</v>
      </c>
      <c r="L123" s="40">
        <f t="shared" si="125"/>
        <v>14</v>
      </c>
      <c r="M123" s="40">
        <f t="shared" si="126"/>
        <v>6</v>
      </c>
      <c r="N123" s="40">
        <f t="shared" si="127"/>
        <v>50</v>
      </c>
      <c r="O123" s="40">
        <f t="shared" si="128"/>
        <v>35</v>
      </c>
      <c r="P123" s="40">
        <f t="shared" si="129"/>
        <v>15</v>
      </c>
      <c r="Q123" s="40">
        <f t="shared" si="130"/>
        <v>26</v>
      </c>
      <c r="R123" s="40">
        <v>10</v>
      </c>
      <c r="S123" s="40">
        <v>16</v>
      </c>
      <c r="T123" s="44">
        <v>9</v>
      </c>
      <c r="U123" s="47"/>
    </row>
    <row r="124" s="4" customFormat="true" ht="17.25" customHeight="true" spans="1:21">
      <c r="A124" s="25"/>
      <c r="B124" s="54" t="s">
        <v>143</v>
      </c>
      <c r="C124" s="28">
        <v>0.8</v>
      </c>
      <c r="D124" s="28">
        <v>0.2</v>
      </c>
      <c r="E124" s="40">
        <f t="shared" si="120"/>
        <v>263</v>
      </c>
      <c r="F124" s="40">
        <v>263</v>
      </c>
      <c r="G124" s="40">
        <v>0</v>
      </c>
      <c r="H124" s="40">
        <f t="shared" si="121"/>
        <v>16</v>
      </c>
      <c r="I124" s="40">
        <f t="shared" si="122"/>
        <v>13</v>
      </c>
      <c r="J124" s="40">
        <f t="shared" si="123"/>
        <v>3</v>
      </c>
      <c r="K124" s="40">
        <f t="shared" si="124"/>
        <v>0</v>
      </c>
      <c r="L124" s="40">
        <f t="shared" si="125"/>
        <v>0</v>
      </c>
      <c r="M124" s="40">
        <f t="shared" si="126"/>
        <v>0</v>
      </c>
      <c r="N124" s="40">
        <f t="shared" si="127"/>
        <v>16</v>
      </c>
      <c r="O124" s="40">
        <f t="shared" si="128"/>
        <v>13</v>
      </c>
      <c r="P124" s="40">
        <f t="shared" si="129"/>
        <v>3</v>
      </c>
      <c r="Q124" s="40">
        <f t="shared" si="130"/>
        <v>9</v>
      </c>
      <c r="R124" s="40">
        <v>4</v>
      </c>
      <c r="S124" s="40">
        <v>5</v>
      </c>
      <c r="T124" s="44">
        <v>4</v>
      </c>
      <c r="U124" s="47"/>
    </row>
    <row r="125" s="3" customFormat="true" ht="17.25" customHeight="true" spans="1:21">
      <c r="A125" s="25"/>
      <c r="B125" s="30" t="s">
        <v>144</v>
      </c>
      <c r="C125" s="28">
        <v>0.7</v>
      </c>
      <c r="D125" s="28">
        <v>0.3</v>
      </c>
      <c r="E125" s="40">
        <f t="shared" si="120"/>
        <v>15429</v>
      </c>
      <c r="F125" s="40">
        <v>10082</v>
      </c>
      <c r="G125" s="40">
        <v>5347</v>
      </c>
      <c r="H125" s="40">
        <f t="shared" si="121"/>
        <v>604</v>
      </c>
      <c r="I125" s="40">
        <f t="shared" si="122"/>
        <v>423</v>
      </c>
      <c r="J125" s="40">
        <f t="shared" si="123"/>
        <v>181</v>
      </c>
      <c r="K125" s="40">
        <f t="shared" si="124"/>
        <v>321</v>
      </c>
      <c r="L125" s="40">
        <f t="shared" si="125"/>
        <v>225</v>
      </c>
      <c r="M125" s="40">
        <f t="shared" si="126"/>
        <v>96</v>
      </c>
      <c r="N125" s="40">
        <f t="shared" si="127"/>
        <v>925</v>
      </c>
      <c r="O125" s="40">
        <f t="shared" si="128"/>
        <v>648</v>
      </c>
      <c r="P125" s="40">
        <f t="shared" si="129"/>
        <v>277</v>
      </c>
      <c r="Q125" s="40">
        <f t="shared" si="130"/>
        <v>565</v>
      </c>
      <c r="R125" s="40">
        <v>187</v>
      </c>
      <c r="S125" s="40">
        <v>378</v>
      </c>
      <c r="T125" s="44">
        <v>83</v>
      </c>
      <c r="U125" s="47"/>
    </row>
    <row r="126" s="4" customFormat="true" ht="17.25" customHeight="true" spans="1:21">
      <c r="A126" s="25"/>
      <c r="B126" s="30" t="s">
        <v>145</v>
      </c>
      <c r="C126" s="28">
        <v>0.7</v>
      </c>
      <c r="D126" s="28">
        <v>0.3</v>
      </c>
      <c r="E126" s="40">
        <f t="shared" si="120"/>
        <v>12782</v>
      </c>
      <c r="F126" s="40">
        <v>8192</v>
      </c>
      <c r="G126" s="40">
        <v>4590</v>
      </c>
      <c r="H126" s="40">
        <f t="shared" si="121"/>
        <v>491</v>
      </c>
      <c r="I126" s="40">
        <f t="shared" si="122"/>
        <v>344</v>
      </c>
      <c r="J126" s="40">
        <f t="shared" si="123"/>
        <v>147</v>
      </c>
      <c r="K126" s="40">
        <f t="shared" si="124"/>
        <v>276</v>
      </c>
      <c r="L126" s="40">
        <f t="shared" si="125"/>
        <v>193</v>
      </c>
      <c r="M126" s="40">
        <f t="shared" si="126"/>
        <v>83</v>
      </c>
      <c r="N126" s="40">
        <f t="shared" si="127"/>
        <v>767</v>
      </c>
      <c r="O126" s="40">
        <f t="shared" si="128"/>
        <v>537</v>
      </c>
      <c r="P126" s="40">
        <f t="shared" si="129"/>
        <v>230</v>
      </c>
      <c r="Q126" s="40">
        <f t="shared" si="130"/>
        <v>484</v>
      </c>
      <c r="R126" s="40">
        <v>155</v>
      </c>
      <c r="S126" s="40">
        <v>329</v>
      </c>
      <c r="T126" s="44">
        <v>53</v>
      </c>
      <c r="U126" s="47"/>
    </row>
    <row r="127" s="4" customFormat="true" ht="17.25" customHeight="true" spans="1:21">
      <c r="A127" s="25"/>
      <c r="B127" s="30" t="s">
        <v>146</v>
      </c>
      <c r="C127" s="28">
        <v>0.8</v>
      </c>
      <c r="D127" s="28">
        <v>0.2</v>
      </c>
      <c r="E127" s="40">
        <f t="shared" si="120"/>
        <v>3210</v>
      </c>
      <c r="F127" s="40">
        <v>1766</v>
      </c>
      <c r="G127" s="40">
        <v>1444</v>
      </c>
      <c r="H127" s="40">
        <f t="shared" si="121"/>
        <v>106</v>
      </c>
      <c r="I127" s="40">
        <f t="shared" si="122"/>
        <v>85</v>
      </c>
      <c r="J127" s="40">
        <f t="shared" si="123"/>
        <v>21</v>
      </c>
      <c r="K127" s="40">
        <f t="shared" si="124"/>
        <v>86</v>
      </c>
      <c r="L127" s="40">
        <f t="shared" si="125"/>
        <v>69</v>
      </c>
      <c r="M127" s="40">
        <f t="shared" si="126"/>
        <v>17</v>
      </c>
      <c r="N127" s="40">
        <f t="shared" si="127"/>
        <v>192</v>
      </c>
      <c r="O127" s="40">
        <f t="shared" si="128"/>
        <v>154</v>
      </c>
      <c r="P127" s="40">
        <f t="shared" si="129"/>
        <v>38</v>
      </c>
      <c r="Q127" s="40">
        <f t="shared" si="130"/>
        <v>148</v>
      </c>
      <c r="R127" s="40">
        <v>45</v>
      </c>
      <c r="S127" s="40">
        <v>103</v>
      </c>
      <c r="T127" s="44">
        <v>6</v>
      </c>
      <c r="U127" s="47"/>
    </row>
    <row r="128" s="4" customFormat="true" ht="17.25" customHeight="true" spans="1:21">
      <c r="A128" s="25"/>
      <c r="B128" s="30" t="s">
        <v>147</v>
      </c>
      <c r="C128" s="28">
        <v>0.7</v>
      </c>
      <c r="D128" s="28">
        <v>0.3</v>
      </c>
      <c r="E128" s="40">
        <f t="shared" si="120"/>
        <v>16967</v>
      </c>
      <c r="F128" s="40">
        <v>11118</v>
      </c>
      <c r="G128" s="40">
        <v>5849</v>
      </c>
      <c r="H128" s="40">
        <f t="shared" si="121"/>
        <v>667</v>
      </c>
      <c r="I128" s="40">
        <f t="shared" si="122"/>
        <v>467</v>
      </c>
      <c r="J128" s="40">
        <f t="shared" si="123"/>
        <v>200</v>
      </c>
      <c r="K128" s="40">
        <f t="shared" si="124"/>
        <v>351</v>
      </c>
      <c r="L128" s="40">
        <f t="shared" si="125"/>
        <v>246</v>
      </c>
      <c r="M128" s="40">
        <f t="shared" si="126"/>
        <v>105</v>
      </c>
      <c r="N128" s="40">
        <f t="shared" si="127"/>
        <v>1018</v>
      </c>
      <c r="O128" s="40">
        <f t="shared" si="128"/>
        <v>713</v>
      </c>
      <c r="P128" s="40">
        <f t="shared" si="129"/>
        <v>305</v>
      </c>
      <c r="Q128" s="40">
        <f t="shared" si="130"/>
        <v>588</v>
      </c>
      <c r="R128" s="40">
        <v>206</v>
      </c>
      <c r="S128" s="40">
        <v>382</v>
      </c>
      <c r="T128" s="44">
        <v>125</v>
      </c>
      <c r="U128" s="47"/>
    </row>
    <row r="129" s="4" customFormat="true" ht="17.25" customHeight="true" spans="1:21">
      <c r="A129" s="25"/>
      <c r="B129" s="30" t="s">
        <v>148</v>
      </c>
      <c r="C129" s="28">
        <v>0.8</v>
      </c>
      <c r="D129" s="28">
        <v>0.2</v>
      </c>
      <c r="E129" s="40">
        <f t="shared" si="120"/>
        <v>6233</v>
      </c>
      <c r="F129" s="40">
        <v>4232</v>
      </c>
      <c r="G129" s="40">
        <v>2001</v>
      </c>
      <c r="H129" s="40">
        <f t="shared" si="121"/>
        <v>254</v>
      </c>
      <c r="I129" s="40">
        <f t="shared" si="122"/>
        <v>203</v>
      </c>
      <c r="J129" s="40">
        <f t="shared" si="123"/>
        <v>51</v>
      </c>
      <c r="K129" s="40">
        <f t="shared" si="124"/>
        <v>120</v>
      </c>
      <c r="L129" s="40">
        <f t="shared" si="125"/>
        <v>96</v>
      </c>
      <c r="M129" s="40">
        <f t="shared" si="126"/>
        <v>24</v>
      </c>
      <c r="N129" s="40">
        <f t="shared" si="127"/>
        <v>374</v>
      </c>
      <c r="O129" s="40">
        <f t="shared" si="128"/>
        <v>299</v>
      </c>
      <c r="P129" s="40">
        <f t="shared" si="129"/>
        <v>75</v>
      </c>
      <c r="Q129" s="40">
        <f t="shared" si="130"/>
        <v>266</v>
      </c>
      <c r="R129" s="40">
        <v>86</v>
      </c>
      <c r="S129" s="40">
        <v>180</v>
      </c>
      <c r="T129" s="44">
        <v>33</v>
      </c>
      <c r="U129" s="47"/>
    </row>
    <row r="130" s="4" customFormat="true" ht="17.25" customHeight="true" spans="1:21">
      <c r="A130" s="25"/>
      <c r="B130" s="30" t="s">
        <v>149</v>
      </c>
      <c r="C130" s="28">
        <v>0.8</v>
      </c>
      <c r="D130" s="28">
        <v>0.2</v>
      </c>
      <c r="E130" s="40">
        <f t="shared" si="120"/>
        <v>17198</v>
      </c>
      <c r="F130" s="40">
        <v>11466</v>
      </c>
      <c r="G130" s="40">
        <v>5732</v>
      </c>
      <c r="H130" s="40">
        <f t="shared" si="121"/>
        <v>688</v>
      </c>
      <c r="I130" s="40">
        <f t="shared" si="122"/>
        <v>550</v>
      </c>
      <c r="J130" s="40">
        <f t="shared" si="123"/>
        <v>138</v>
      </c>
      <c r="K130" s="40">
        <f t="shared" si="124"/>
        <v>344</v>
      </c>
      <c r="L130" s="40">
        <f t="shared" si="125"/>
        <v>275</v>
      </c>
      <c r="M130" s="40">
        <f t="shared" si="126"/>
        <v>69</v>
      </c>
      <c r="N130" s="40">
        <f t="shared" si="127"/>
        <v>1032</v>
      </c>
      <c r="O130" s="40">
        <f t="shared" si="128"/>
        <v>825</v>
      </c>
      <c r="P130" s="40">
        <f t="shared" si="129"/>
        <v>207</v>
      </c>
      <c r="Q130" s="40">
        <f t="shared" si="130"/>
        <v>663</v>
      </c>
      <c r="R130" s="40">
        <v>238</v>
      </c>
      <c r="S130" s="40">
        <v>425</v>
      </c>
      <c r="T130" s="44">
        <v>162</v>
      </c>
      <c r="U130" s="47"/>
    </row>
    <row r="131" s="4" customFormat="true" ht="17.25" customHeight="true" spans="1:21">
      <c r="A131" s="25"/>
      <c r="B131" s="30" t="s">
        <v>150</v>
      </c>
      <c r="C131" s="28">
        <v>0.7</v>
      </c>
      <c r="D131" s="28">
        <v>0.3</v>
      </c>
      <c r="E131" s="40">
        <f t="shared" si="120"/>
        <v>8789</v>
      </c>
      <c r="F131" s="40">
        <v>5888</v>
      </c>
      <c r="G131" s="40">
        <v>2901</v>
      </c>
      <c r="H131" s="40">
        <f t="shared" si="121"/>
        <v>353</v>
      </c>
      <c r="I131" s="40">
        <f t="shared" si="122"/>
        <v>247</v>
      </c>
      <c r="J131" s="40">
        <f t="shared" si="123"/>
        <v>106</v>
      </c>
      <c r="K131" s="40">
        <f t="shared" si="124"/>
        <v>174</v>
      </c>
      <c r="L131" s="40">
        <f t="shared" si="125"/>
        <v>122</v>
      </c>
      <c r="M131" s="40">
        <f t="shared" si="126"/>
        <v>52</v>
      </c>
      <c r="N131" s="40">
        <f t="shared" si="127"/>
        <v>527</v>
      </c>
      <c r="O131" s="40">
        <f t="shared" si="128"/>
        <v>369</v>
      </c>
      <c r="P131" s="40">
        <f t="shared" si="129"/>
        <v>158</v>
      </c>
      <c r="Q131" s="40">
        <f t="shared" si="130"/>
        <v>295</v>
      </c>
      <c r="R131" s="40">
        <v>107</v>
      </c>
      <c r="S131" s="40">
        <v>188</v>
      </c>
      <c r="T131" s="44">
        <v>74</v>
      </c>
      <c r="U131" s="47"/>
    </row>
    <row r="132" s="4" customFormat="true" ht="17.25" customHeight="true" spans="1:21">
      <c r="A132" s="25"/>
      <c r="B132" s="30" t="s">
        <v>151</v>
      </c>
      <c r="C132" s="28">
        <v>0.8</v>
      </c>
      <c r="D132" s="28">
        <v>0.2</v>
      </c>
      <c r="E132" s="40">
        <f t="shared" si="120"/>
        <v>9121</v>
      </c>
      <c r="F132" s="40">
        <v>6136</v>
      </c>
      <c r="G132" s="40">
        <v>2985</v>
      </c>
      <c r="H132" s="40">
        <f t="shared" si="121"/>
        <v>369</v>
      </c>
      <c r="I132" s="40">
        <f t="shared" si="122"/>
        <v>295</v>
      </c>
      <c r="J132" s="40">
        <f t="shared" si="123"/>
        <v>74</v>
      </c>
      <c r="K132" s="40">
        <f t="shared" si="124"/>
        <v>179</v>
      </c>
      <c r="L132" s="40">
        <f t="shared" si="125"/>
        <v>143</v>
      </c>
      <c r="M132" s="40">
        <f t="shared" si="126"/>
        <v>36</v>
      </c>
      <c r="N132" s="40">
        <f t="shared" si="127"/>
        <v>548</v>
      </c>
      <c r="O132" s="40">
        <f t="shared" si="128"/>
        <v>438</v>
      </c>
      <c r="P132" s="40">
        <f t="shared" si="129"/>
        <v>110</v>
      </c>
      <c r="Q132" s="40">
        <f t="shared" si="130"/>
        <v>450</v>
      </c>
      <c r="R132" s="40">
        <v>127</v>
      </c>
      <c r="S132" s="40">
        <v>323</v>
      </c>
      <c r="T132" s="44">
        <v>-12</v>
      </c>
      <c r="U132" s="47"/>
    </row>
    <row r="133" s="4" customFormat="true" ht="17.25" customHeight="true" spans="1:21">
      <c r="A133" s="31"/>
      <c r="B133" s="30" t="s">
        <v>152</v>
      </c>
      <c r="C133" s="28">
        <v>0.8</v>
      </c>
      <c r="D133" s="28">
        <v>0.2</v>
      </c>
      <c r="E133" s="40">
        <f t="shared" si="120"/>
        <v>12424</v>
      </c>
      <c r="F133" s="40">
        <v>8124</v>
      </c>
      <c r="G133" s="40">
        <v>4300</v>
      </c>
      <c r="H133" s="40">
        <f t="shared" si="121"/>
        <v>487</v>
      </c>
      <c r="I133" s="40">
        <f t="shared" si="122"/>
        <v>390</v>
      </c>
      <c r="J133" s="40">
        <f t="shared" si="123"/>
        <v>97</v>
      </c>
      <c r="K133" s="40">
        <f t="shared" si="124"/>
        <v>258</v>
      </c>
      <c r="L133" s="40">
        <f t="shared" si="125"/>
        <v>206</v>
      </c>
      <c r="M133" s="40">
        <f t="shared" si="126"/>
        <v>52</v>
      </c>
      <c r="N133" s="40">
        <f t="shared" si="127"/>
        <v>745</v>
      </c>
      <c r="O133" s="40">
        <f t="shared" si="128"/>
        <v>596</v>
      </c>
      <c r="P133" s="40">
        <f t="shared" si="129"/>
        <v>149</v>
      </c>
      <c r="Q133" s="40">
        <f t="shared" si="130"/>
        <v>476</v>
      </c>
      <c r="R133" s="40">
        <v>172</v>
      </c>
      <c r="S133" s="40">
        <v>304</v>
      </c>
      <c r="T133" s="44">
        <v>120</v>
      </c>
      <c r="U133" s="47"/>
    </row>
    <row r="134" s="4" customFormat="true" ht="17.25" customHeight="true" spans="1:21">
      <c r="A134" s="22" t="s">
        <v>153</v>
      </c>
      <c r="B134" s="32" t="s">
        <v>154</v>
      </c>
      <c r="C134" s="24"/>
      <c r="D134" s="24"/>
      <c r="E134" s="39">
        <f t="shared" ref="E134:S134" si="131">SUM(E136:E147)</f>
        <v>110344</v>
      </c>
      <c r="F134" s="39">
        <f t="shared" si="131"/>
        <v>72256</v>
      </c>
      <c r="G134" s="39">
        <f t="shared" si="131"/>
        <v>38088</v>
      </c>
      <c r="H134" s="39">
        <f t="shared" si="131"/>
        <v>4337</v>
      </c>
      <c r="I134" s="39">
        <f t="shared" si="131"/>
        <v>2793</v>
      </c>
      <c r="J134" s="39">
        <f t="shared" si="131"/>
        <v>1544</v>
      </c>
      <c r="K134" s="39">
        <f t="shared" si="131"/>
        <v>2286</v>
      </c>
      <c r="L134" s="39">
        <f t="shared" si="131"/>
        <v>1448</v>
      </c>
      <c r="M134" s="39">
        <f t="shared" si="131"/>
        <v>838</v>
      </c>
      <c r="N134" s="39">
        <f t="shared" si="131"/>
        <v>6623</v>
      </c>
      <c r="O134" s="39">
        <f t="shared" si="131"/>
        <v>4241</v>
      </c>
      <c r="P134" s="39">
        <f t="shared" si="131"/>
        <v>2382</v>
      </c>
      <c r="Q134" s="39">
        <f t="shared" si="131"/>
        <v>3369</v>
      </c>
      <c r="R134" s="39">
        <f t="shared" si="131"/>
        <v>1227</v>
      </c>
      <c r="S134" s="39">
        <f t="shared" si="131"/>
        <v>2142</v>
      </c>
      <c r="T134" s="39">
        <f>SUM(T137:T147)</f>
        <v>872</v>
      </c>
      <c r="U134" s="46"/>
    </row>
    <row r="135" s="4" customFormat="true" ht="28.5" customHeight="true" spans="1:21">
      <c r="A135" s="25"/>
      <c r="B135" s="26" t="s">
        <v>23</v>
      </c>
      <c r="C135" s="24"/>
      <c r="D135" s="24"/>
      <c r="E135" s="39">
        <f t="shared" ref="E135:S135" si="132">SUM(E136:E138)</f>
        <v>32197</v>
      </c>
      <c r="F135" s="39">
        <f t="shared" si="132"/>
        <v>20189</v>
      </c>
      <c r="G135" s="39">
        <f t="shared" si="132"/>
        <v>12008</v>
      </c>
      <c r="H135" s="39">
        <f t="shared" si="132"/>
        <v>1211</v>
      </c>
      <c r="I135" s="39">
        <f t="shared" si="132"/>
        <v>469</v>
      </c>
      <c r="J135" s="39">
        <f t="shared" si="132"/>
        <v>742</v>
      </c>
      <c r="K135" s="39">
        <f t="shared" si="132"/>
        <v>721</v>
      </c>
      <c r="L135" s="39">
        <f t="shared" si="132"/>
        <v>288</v>
      </c>
      <c r="M135" s="39">
        <f t="shared" si="132"/>
        <v>433</v>
      </c>
      <c r="N135" s="39">
        <f t="shared" si="132"/>
        <v>1932</v>
      </c>
      <c r="O135" s="39">
        <f t="shared" si="132"/>
        <v>757</v>
      </c>
      <c r="P135" s="39">
        <f t="shared" si="132"/>
        <v>1175</v>
      </c>
      <c r="Q135" s="39">
        <f t="shared" si="132"/>
        <v>601</v>
      </c>
      <c r="R135" s="39">
        <f t="shared" si="132"/>
        <v>219</v>
      </c>
      <c r="S135" s="39">
        <f t="shared" si="132"/>
        <v>382</v>
      </c>
      <c r="T135" s="39">
        <f>SUM(T137:T138)</f>
        <v>156</v>
      </c>
      <c r="U135" s="46"/>
    </row>
    <row r="136" s="4" customFormat="true" ht="28.5" customHeight="true" spans="1:21">
      <c r="A136" s="25"/>
      <c r="B136" s="33" t="s">
        <v>155</v>
      </c>
      <c r="C136" s="28">
        <v>0</v>
      </c>
      <c r="D136" s="28">
        <v>1</v>
      </c>
      <c r="E136" s="40">
        <f t="shared" ref="E136:E147" si="133">F136+G136</f>
        <v>653</v>
      </c>
      <c r="F136" s="40">
        <v>653</v>
      </c>
      <c r="G136" s="40">
        <v>0</v>
      </c>
      <c r="H136" s="40">
        <f t="shared" ref="H136:H147" si="134">I136+J136</f>
        <v>39</v>
      </c>
      <c r="I136" s="40">
        <f t="shared" ref="I136:I147" si="135">ROUND(F136*600*C136/10000,0)</f>
        <v>0</v>
      </c>
      <c r="J136" s="40">
        <f t="shared" ref="J136:J147" si="136">ROUND(F136*600*D136/10000,0)</f>
        <v>39</v>
      </c>
      <c r="K136" s="40">
        <f t="shared" ref="K136:K147" si="137">L136+M136</f>
        <v>0</v>
      </c>
      <c r="L136" s="40">
        <f t="shared" ref="L136:L147" si="138">ROUND(G136*600*C136/10000,0)</f>
        <v>0</v>
      </c>
      <c r="M136" s="40">
        <f t="shared" ref="M136:M147" si="139">ROUND(G136*600*D136/10000,0)</f>
        <v>0</v>
      </c>
      <c r="N136" s="40">
        <f t="shared" ref="N136:N147" si="140">O136+P136</f>
        <v>39</v>
      </c>
      <c r="O136" s="40">
        <f t="shared" ref="O136:O147" si="141">I136+L136</f>
        <v>0</v>
      </c>
      <c r="P136" s="40">
        <f t="shared" ref="P136:P147" si="142">J136+M136</f>
        <v>39</v>
      </c>
      <c r="Q136" s="40">
        <f t="shared" ref="Q136:Q147" si="143">R136+S136</f>
        <v>0</v>
      </c>
      <c r="R136" s="40">
        <v>0</v>
      </c>
      <c r="S136" s="40">
        <v>0</v>
      </c>
      <c r="T136" s="44">
        <v>0</v>
      </c>
      <c r="U136" s="47"/>
    </row>
    <row r="137" s="4" customFormat="true" ht="17.25" customHeight="true" spans="1:21">
      <c r="A137" s="25"/>
      <c r="B137" s="27" t="s">
        <v>156</v>
      </c>
      <c r="C137" s="28">
        <v>0.4</v>
      </c>
      <c r="D137" s="28">
        <v>0.6</v>
      </c>
      <c r="E137" s="40">
        <f t="shared" si="133"/>
        <v>19019</v>
      </c>
      <c r="F137" s="40">
        <v>11948</v>
      </c>
      <c r="G137" s="40">
        <v>7071</v>
      </c>
      <c r="H137" s="40">
        <f t="shared" si="134"/>
        <v>717</v>
      </c>
      <c r="I137" s="40">
        <f t="shared" si="135"/>
        <v>287</v>
      </c>
      <c r="J137" s="40">
        <f t="shared" si="136"/>
        <v>430</v>
      </c>
      <c r="K137" s="40">
        <f t="shared" si="137"/>
        <v>425</v>
      </c>
      <c r="L137" s="40">
        <f t="shared" si="138"/>
        <v>170</v>
      </c>
      <c r="M137" s="40">
        <f t="shared" si="139"/>
        <v>255</v>
      </c>
      <c r="N137" s="40">
        <f t="shared" si="140"/>
        <v>1142</v>
      </c>
      <c r="O137" s="40">
        <f t="shared" si="141"/>
        <v>457</v>
      </c>
      <c r="P137" s="40">
        <f t="shared" si="142"/>
        <v>685</v>
      </c>
      <c r="Q137" s="40">
        <f t="shared" si="143"/>
        <v>364</v>
      </c>
      <c r="R137" s="40">
        <v>132</v>
      </c>
      <c r="S137" s="40">
        <v>232</v>
      </c>
      <c r="T137" s="44">
        <v>93</v>
      </c>
      <c r="U137" s="47"/>
    </row>
    <row r="138" s="3" customFormat="true" ht="17.25" customHeight="true" spans="1:21">
      <c r="A138" s="25"/>
      <c r="B138" s="27" t="s">
        <v>157</v>
      </c>
      <c r="C138" s="28">
        <v>0.4</v>
      </c>
      <c r="D138" s="28">
        <v>0.6</v>
      </c>
      <c r="E138" s="40">
        <f t="shared" si="133"/>
        <v>12525</v>
      </c>
      <c r="F138" s="40">
        <v>7588</v>
      </c>
      <c r="G138" s="40">
        <v>4937</v>
      </c>
      <c r="H138" s="40">
        <f t="shared" si="134"/>
        <v>455</v>
      </c>
      <c r="I138" s="40">
        <f t="shared" si="135"/>
        <v>182</v>
      </c>
      <c r="J138" s="40">
        <f t="shared" si="136"/>
        <v>273</v>
      </c>
      <c r="K138" s="40">
        <f t="shared" si="137"/>
        <v>296</v>
      </c>
      <c r="L138" s="40">
        <f t="shared" si="138"/>
        <v>118</v>
      </c>
      <c r="M138" s="40">
        <f t="shared" si="139"/>
        <v>178</v>
      </c>
      <c r="N138" s="40">
        <f t="shared" si="140"/>
        <v>751</v>
      </c>
      <c r="O138" s="40">
        <f t="shared" si="141"/>
        <v>300</v>
      </c>
      <c r="P138" s="40">
        <f t="shared" si="142"/>
        <v>451</v>
      </c>
      <c r="Q138" s="40">
        <f t="shared" si="143"/>
        <v>237</v>
      </c>
      <c r="R138" s="40">
        <v>87</v>
      </c>
      <c r="S138" s="40">
        <v>150</v>
      </c>
      <c r="T138" s="44">
        <v>63</v>
      </c>
      <c r="U138" s="47"/>
    </row>
    <row r="139" s="4" customFormat="true" ht="17.25" customHeight="true" spans="1:21">
      <c r="A139" s="25"/>
      <c r="B139" s="30" t="s">
        <v>158</v>
      </c>
      <c r="C139" s="28">
        <v>0.7</v>
      </c>
      <c r="D139" s="28">
        <v>0.3</v>
      </c>
      <c r="E139" s="40">
        <f t="shared" si="133"/>
        <v>13510</v>
      </c>
      <c r="F139" s="40">
        <v>10252</v>
      </c>
      <c r="G139" s="40">
        <v>3258</v>
      </c>
      <c r="H139" s="40">
        <f t="shared" si="134"/>
        <v>616</v>
      </c>
      <c r="I139" s="40">
        <f t="shared" si="135"/>
        <v>431</v>
      </c>
      <c r="J139" s="40">
        <f t="shared" si="136"/>
        <v>185</v>
      </c>
      <c r="K139" s="40">
        <f t="shared" si="137"/>
        <v>196</v>
      </c>
      <c r="L139" s="40">
        <f t="shared" si="138"/>
        <v>137</v>
      </c>
      <c r="M139" s="40">
        <f t="shared" si="139"/>
        <v>59</v>
      </c>
      <c r="N139" s="40">
        <f t="shared" si="140"/>
        <v>812</v>
      </c>
      <c r="O139" s="40">
        <f t="shared" si="141"/>
        <v>568</v>
      </c>
      <c r="P139" s="40">
        <f t="shared" si="142"/>
        <v>244</v>
      </c>
      <c r="Q139" s="40">
        <f t="shared" si="143"/>
        <v>408</v>
      </c>
      <c r="R139" s="40">
        <v>164</v>
      </c>
      <c r="S139" s="40">
        <v>244</v>
      </c>
      <c r="T139" s="44">
        <v>160</v>
      </c>
      <c r="U139" s="47"/>
    </row>
    <row r="140" s="4" customFormat="true" ht="17.25" customHeight="true" spans="1:21">
      <c r="A140" s="25"/>
      <c r="B140" s="30" t="s">
        <v>159</v>
      </c>
      <c r="C140" s="28">
        <v>0.8</v>
      </c>
      <c r="D140" s="28">
        <v>0.2</v>
      </c>
      <c r="E140" s="40">
        <f t="shared" si="133"/>
        <v>12620</v>
      </c>
      <c r="F140" s="40">
        <v>8911</v>
      </c>
      <c r="G140" s="40">
        <v>3709</v>
      </c>
      <c r="H140" s="40">
        <f t="shared" si="134"/>
        <v>535</v>
      </c>
      <c r="I140" s="40">
        <f t="shared" si="135"/>
        <v>428</v>
      </c>
      <c r="J140" s="40">
        <f t="shared" si="136"/>
        <v>107</v>
      </c>
      <c r="K140" s="40">
        <f t="shared" si="137"/>
        <v>223</v>
      </c>
      <c r="L140" s="40">
        <f t="shared" si="138"/>
        <v>178</v>
      </c>
      <c r="M140" s="40">
        <f t="shared" si="139"/>
        <v>45</v>
      </c>
      <c r="N140" s="40">
        <f t="shared" si="140"/>
        <v>758</v>
      </c>
      <c r="O140" s="40">
        <f t="shared" si="141"/>
        <v>606</v>
      </c>
      <c r="P140" s="40">
        <f t="shared" si="142"/>
        <v>152</v>
      </c>
      <c r="Q140" s="40">
        <f t="shared" si="143"/>
        <v>486</v>
      </c>
      <c r="R140" s="40">
        <v>175</v>
      </c>
      <c r="S140" s="40">
        <v>311</v>
      </c>
      <c r="T140" s="44">
        <v>120</v>
      </c>
      <c r="U140" s="47"/>
    </row>
    <row r="141" s="4" customFormat="true" ht="17.25" customHeight="true" spans="1:21">
      <c r="A141" s="25"/>
      <c r="B141" s="30" t="s">
        <v>160</v>
      </c>
      <c r="C141" s="28">
        <v>0.7</v>
      </c>
      <c r="D141" s="28">
        <v>0.3</v>
      </c>
      <c r="E141" s="40">
        <f t="shared" si="133"/>
        <v>9548</v>
      </c>
      <c r="F141" s="40">
        <v>6421</v>
      </c>
      <c r="G141" s="40">
        <v>3127</v>
      </c>
      <c r="H141" s="40">
        <f t="shared" si="134"/>
        <v>386</v>
      </c>
      <c r="I141" s="40">
        <f t="shared" si="135"/>
        <v>270</v>
      </c>
      <c r="J141" s="40">
        <f t="shared" si="136"/>
        <v>116</v>
      </c>
      <c r="K141" s="40">
        <f t="shared" si="137"/>
        <v>187</v>
      </c>
      <c r="L141" s="40">
        <f t="shared" si="138"/>
        <v>131</v>
      </c>
      <c r="M141" s="40">
        <f t="shared" si="139"/>
        <v>56</v>
      </c>
      <c r="N141" s="40">
        <f t="shared" si="140"/>
        <v>573</v>
      </c>
      <c r="O141" s="40">
        <f t="shared" si="141"/>
        <v>401</v>
      </c>
      <c r="P141" s="40">
        <f t="shared" si="142"/>
        <v>172</v>
      </c>
      <c r="Q141" s="40">
        <f t="shared" si="143"/>
        <v>355</v>
      </c>
      <c r="R141" s="40">
        <v>116</v>
      </c>
      <c r="S141" s="40">
        <v>239</v>
      </c>
      <c r="T141" s="44">
        <v>46</v>
      </c>
      <c r="U141" s="47"/>
    </row>
    <row r="142" s="4" customFormat="true" ht="17.25" customHeight="true" spans="1:21">
      <c r="A142" s="25"/>
      <c r="B142" s="30" t="s">
        <v>161</v>
      </c>
      <c r="C142" s="28">
        <v>0.7</v>
      </c>
      <c r="D142" s="28">
        <v>0.3</v>
      </c>
      <c r="E142" s="40">
        <f t="shared" si="133"/>
        <v>7225</v>
      </c>
      <c r="F142" s="40">
        <v>4301</v>
      </c>
      <c r="G142" s="40">
        <v>2924</v>
      </c>
      <c r="H142" s="40">
        <f t="shared" si="134"/>
        <v>258</v>
      </c>
      <c r="I142" s="40">
        <f t="shared" si="135"/>
        <v>181</v>
      </c>
      <c r="J142" s="40">
        <f t="shared" si="136"/>
        <v>77</v>
      </c>
      <c r="K142" s="40">
        <f t="shared" si="137"/>
        <v>176</v>
      </c>
      <c r="L142" s="40">
        <f t="shared" si="138"/>
        <v>123</v>
      </c>
      <c r="M142" s="40">
        <f t="shared" si="139"/>
        <v>53</v>
      </c>
      <c r="N142" s="40">
        <f t="shared" si="140"/>
        <v>434</v>
      </c>
      <c r="O142" s="40">
        <f t="shared" si="141"/>
        <v>304</v>
      </c>
      <c r="P142" s="40">
        <f t="shared" si="142"/>
        <v>130</v>
      </c>
      <c r="Q142" s="40">
        <f t="shared" si="143"/>
        <v>229</v>
      </c>
      <c r="R142" s="40">
        <v>88</v>
      </c>
      <c r="S142" s="40">
        <v>141</v>
      </c>
      <c r="T142" s="44">
        <v>75</v>
      </c>
      <c r="U142" s="47"/>
    </row>
    <row r="143" s="4" customFormat="true" ht="17.25" customHeight="true" spans="1:21">
      <c r="A143" s="25"/>
      <c r="B143" s="30" t="s">
        <v>162</v>
      </c>
      <c r="C143" s="28">
        <v>0.7</v>
      </c>
      <c r="D143" s="28">
        <v>0.3</v>
      </c>
      <c r="E143" s="40">
        <f t="shared" si="133"/>
        <v>7466</v>
      </c>
      <c r="F143" s="40">
        <v>4329</v>
      </c>
      <c r="G143" s="40">
        <v>3137</v>
      </c>
      <c r="H143" s="40">
        <f t="shared" si="134"/>
        <v>260</v>
      </c>
      <c r="I143" s="40">
        <f t="shared" si="135"/>
        <v>182</v>
      </c>
      <c r="J143" s="40">
        <f t="shared" si="136"/>
        <v>78</v>
      </c>
      <c r="K143" s="40">
        <f t="shared" si="137"/>
        <v>188</v>
      </c>
      <c r="L143" s="40">
        <f t="shared" si="138"/>
        <v>132</v>
      </c>
      <c r="M143" s="40">
        <f t="shared" si="139"/>
        <v>56</v>
      </c>
      <c r="N143" s="40">
        <f t="shared" si="140"/>
        <v>448</v>
      </c>
      <c r="O143" s="40">
        <f t="shared" si="141"/>
        <v>314</v>
      </c>
      <c r="P143" s="40">
        <f t="shared" si="142"/>
        <v>134</v>
      </c>
      <c r="Q143" s="40">
        <f t="shared" si="143"/>
        <v>247</v>
      </c>
      <c r="R143" s="40">
        <v>91</v>
      </c>
      <c r="S143" s="40">
        <v>156</v>
      </c>
      <c r="T143" s="44">
        <v>67</v>
      </c>
      <c r="U143" s="47"/>
    </row>
    <row r="144" s="3" customFormat="true" ht="17.25" customHeight="true" spans="1:21">
      <c r="A144" s="25"/>
      <c r="B144" s="30" t="s">
        <v>163</v>
      </c>
      <c r="C144" s="28">
        <v>0.8</v>
      </c>
      <c r="D144" s="28">
        <v>0.2</v>
      </c>
      <c r="E144" s="40">
        <f t="shared" si="133"/>
        <v>9014</v>
      </c>
      <c r="F144" s="40">
        <v>6403</v>
      </c>
      <c r="G144" s="40">
        <v>2611</v>
      </c>
      <c r="H144" s="40">
        <f t="shared" si="134"/>
        <v>384</v>
      </c>
      <c r="I144" s="40">
        <f t="shared" si="135"/>
        <v>307</v>
      </c>
      <c r="J144" s="40">
        <f t="shared" si="136"/>
        <v>77</v>
      </c>
      <c r="K144" s="40">
        <f t="shared" si="137"/>
        <v>156</v>
      </c>
      <c r="L144" s="40">
        <f t="shared" si="138"/>
        <v>125</v>
      </c>
      <c r="M144" s="40">
        <f t="shared" si="139"/>
        <v>31</v>
      </c>
      <c r="N144" s="40">
        <f t="shared" si="140"/>
        <v>540</v>
      </c>
      <c r="O144" s="40">
        <f t="shared" si="141"/>
        <v>432</v>
      </c>
      <c r="P144" s="40">
        <f t="shared" si="142"/>
        <v>108</v>
      </c>
      <c r="Q144" s="40">
        <f t="shared" si="143"/>
        <v>343</v>
      </c>
      <c r="R144" s="40">
        <v>125</v>
      </c>
      <c r="S144" s="40">
        <v>218</v>
      </c>
      <c r="T144" s="44">
        <v>89</v>
      </c>
      <c r="U144" s="47"/>
    </row>
    <row r="145" s="4" customFormat="true" ht="17.25" customHeight="true" spans="1:21">
      <c r="A145" s="25"/>
      <c r="B145" s="30" t="s">
        <v>164</v>
      </c>
      <c r="C145" s="28">
        <v>0.8</v>
      </c>
      <c r="D145" s="28">
        <v>0.2</v>
      </c>
      <c r="E145" s="40">
        <f t="shared" si="133"/>
        <v>4527</v>
      </c>
      <c r="F145" s="40">
        <v>3129</v>
      </c>
      <c r="G145" s="40">
        <v>1398</v>
      </c>
      <c r="H145" s="40">
        <f t="shared" si="134"/>
        <v>188</v>
      </c>
      <c r="I145" s="40">
        <f t="shared" si="135"/>
        <v>150</v>
      </c>
      <c r="J145" s="40">
        <f t="shared" si="136"/>
        <v>38</v>
      </c>
      <c r="K145" s="40">
        <f t="shared" si="137"/>
        <v>84</v>
      </c>
      <c r="L145" s="40">
        <f t="shared" si="138"/>
        <v>67</v>
      </c>
      <c r="M145" s="40">
        <f t="shared" si="139"/>
        <v>17</v>
      </c>
      <c r="N145" s="40">
        <f t="shared" si="140"/>
        <v>272</v>
      </c>
      <c r="O145" s="40">
        <f t="shared" si="141"/>
        <v>217</v>
      </c>
      <c r="P145" s="40">
        <f t="shared" si="142"/>
        <v>55</v>
      </c>
      <c r="Q145" s="40">
        <f t="shared" si="143"/>
        <v>175</v>
      </c>
      <c r="R145" s="40">
        <v>63</v>
      </c>
      <c r="S145" s="40">
        <v>112</v>
      </c>
      <c r="T145" s="44">
        <v>42</v>
      </c>
      <c r="U145" s="47"/>
    </row>
    <row r="146" s="4" customFormat="true" ht="17.25" customHeight="true" spans="1:21">
      <c r="A146" s="25"/>
      <c r="B146" s="30" t="s">
        <v>165</v>
      </c>
      <c r="C146" s="28">
        <v>0.8</v>
      </c>
      <c r="D146" s="28">
        <v>0.2</v>
      </c>
      <c r="E146" s="40">
        <f t="shared" si="133"/>
        <v>7503</v>
      </c>
      <c r="F146" s="40">
        <v>4288</v>
      </c>
      <c r="G146" s="40">
        <v>3215</v>
      </c>
      <c r="H146" s="40">
        <f t="shared" si="134"/>
        <v>257</v>
      </c>
      <c r="I146" s="40">
        <f t="shared" si="135"/>
        <v>206</v>
      </c>
      <c r="J146" s="40">
        <f t="shared" si="136"/>
        <v>51</v>
      </c>
      <c r="K146" s="40">
        <f t="shared" si="137"/>
        <v>193</v>
      </c>
      <c r="L146" s="40">
        <f t="shared" si="138"/>
        <v>154</v>
      </c>
      <c r="M146" s="40">
        <f t="shared" si="139"/>
        <v>39</v>
      </c>
      <c r="N146" s="40">
        <f t="shared" si="140"/>
        <v>450</v>
      </c>
      <c r="O146" s="40">
        <f t="shared" si="141"/>
        <v>360</v>
      </c>
      <c r="P146" s="40">
        <f t="shared" si="142"/>
        <v>90</v>
      </c>
      <c r="Q146" s="40">
        <f t="shared" si="143"/>
        <v>299</v>
      </c>
      <c r="R146" s="40">
        <v>104</v>
      </c>
      <c r="S146" s="40">
        <v>195</v>
      </c>
      <c r="T146" s="44">
        <v>61</v>
      </c>
      <c r="U146" s="47"/>
    </row>
    <row r="147" s="4" customFormat="true" ht="17.25" customHeight="true" spans="1:21">
      <c r="A147" s="31"/>
      <c r="B147" s="30" t="s">
        <v>166</v>
      </c>
      <c r="C147" s="28">
        <v>0.7</v>
      </c>
      <c r="D147" s="28">
        <v>0.3</v>
      </c>
      <c r="E147" s="40">
        <f t="shared" si="133"/>
        <v>6734</v>
      </c>
      <c r="F147" s="40">
        <v>4033</v>
      </c>
      <c r="G147" s="40">
        <v>2701</v>
      </c>
      <c r="H147" s="40">
        <f t="shared" si="134"/>
        <v>242</v>
      </c>
      <c r="I147" s="40">
        <f t="shared" si="135"/>
        <v>169</v>
      </c>
      <c r="J147" s="40">
        <f t="shared" si="136"/>
        <v>73</v>
      </c>
      <c r="K147" s="40">
        <f t="shared" si="137"/>
        <v>162</v>
      </c>
      <c r="L147" s="40">
        <f t="shared" si="138"/>
        <v>113</v>
      </c>
      <c r="M147" s="40">
        <f t="shared" si="139"/>
        <v>49</v>
      </c>
      <c r="N147" s="40">
        <f t="shared" si="140"/>
        <v>404</v>
      </c>
      <c r="O147" s="40">
        <f t="shared" si="141"/>
        <v>282</v>
      </c>
      <c r="P147" s="40">
        <f t="shared" si="142"/>
        <v>122</v>
      </c>
      <c r="Q147" s="40">
        <f t="shared" si="143"/>
        <v>226</v>
      </c>
      <c r="R147" s="40">
        <v>82</v>
      </c>
      <c r="S147" s="40">
        <v>144</v>
      </c>
      <c r="T147" s="44">
        <v>56</v>
      </c>
      <c r="U147" s="47"/>
    </row>
    <row r="148" s="4" customFormat="true" ht="17.25" customHeight="true" spans="1:21">
      <c r="A148" s="22" t="s">
        <v>167</v>
      </c>
      <c r="B148" s="32" t="s">
        <v>168</v>
      </c>
      <c r="C148" s="24"/>
      <c r="D148" s="24"/>
      <c r="E148" s="39">
        <f t="shared" ref="E148:S148" si="144">SUM(E150:E156)</f>
        <v>91332</v>
      </c>
      <c r="F148" s="39">
        <f t="shared" si="144"/>
        <v>56356</v>
      </c>
      <c r="G148" s="39">
        <f t="shared" si="144"/>
        <v>34976</v>
      </c>
      <c r="H148" s="39">
        <f t="shared" si="144"/>
        <v>3383</v>
      </c>
      <c r="I148" s="39">
        <f t="shared" si="144"/>
        <v>2234</v>
      </c>
      <c r="J148" s="39">
        <f t="shared" si="144"/>
        <v>1149</v>
      </c>
      <c r="K148" s="39">
        <f t="shared" si="144"/>
        <v>2097</v>
      </c>
      <c r="L148" s="39">
        <f t="shared" si="144"/>
        <v>1409</v>
      </c>
      <c r="M148" s="39">
        <f t="shared" si="144"/>
        <v>688</v>
      </c>
      <c r="N148" s="39">
        <f t="shared" si="144"/>
        <v>5480</v>
      </c>
      <c r="O148" s="39">
        <f t="shared" si="144"/>
        <v>3643</v>
      </c>
      <c r="P148" s="39">
        <f t="shared" si="144"/>
        <v>1837</v>
      </c>
      <c r="Q148" s="39">
        <f t="shared" si="144"/>
        <v>2888</v>
      </c>
      <c r="R148" s="39">
        <f t="shared" si="144"/>
        <v>1052</v>
      </c>
      <c r="S148" s="39">
        <f t="shared" si="144"/>
        <v>1836</v>
      </c>
      <c r="T148" s="39">
        <f>SUM(T151:T156)</f>
        <v>755</v>
      </c>
      <c r="U148" s="46"/>
    </row>
    <row r="149" s="4" customFormat="true" ht="28.5" customHeight="true" spans="1:21">
      <c r="A149" s="25"/>
      <c r="B149" s="26" t="s">
        <v>23</v>
      </c>
      <c r="C149" s="24"/>
      <c r="D149" s="24"/>
      <c r="E149" s="39">
        <f t="shared" ref="E149:T149" si="145">SUM(E150:E152)</f>
        <v>27433</v>
      </c>
      <c r="F149" s="39">
        <f t="shared" si="145"/>
        <v>16878</v>
      </c>
      <c r="G149" s="39">
        <f t="shared" si="145"/>
        <v>10555</v>
      </c>
      <c r="H149" s="39">
        <f t="shared" si="145"/>
        <v>1013</v>
      </c>
      <c r="I149" s="39">
        <f t="shared" si="145"/>
        <v>365</v>
      </c>
      <c r="J149" s="39">
        <f t="shared" si="145"/>
        <v>648</v>
      </c>
      <c r="K149" s="39">
        <f t="shared" si="145"/>
        <v>633</v>
      </c>
      <c r="L149" s="39">
        <f t="shared" si="145"/>
        <v>253</v>
      </c>
      <c r="M149" s="39">
        <f t="shared" si="145"/>
        <v>380</v>
      </c>
      <c r="N149" s="39">
        <f t="shared" si="145"/>
        <v>1646</v>
      </c>
      <c r="O149" s="39">
        <f t="shared" si="145"/>
        <v>618</v>
      </c>
      <c r="P149" s="39">
        <f t="shared" si="145"/>
        <v>1028</v>
      </c>
      <c r="Q149" s="39">
        <f t="shared" si="145"/>
        <v>487</v>
      </c>
      <c r="R149" s="39">
        <f t="shared" si="145"/>
        <v>178</v>
      </c>
      <c r="S149" s="39">
        <f t="shared" si="145"/>
        <v>309</v>
      </c>
      <c r="T149" s="39">
        <f t="shared" si="145"/>
        <v>131</v>
      </c>
      <c r="U149" s="46"/>
    </row>
    <row r="150" s="4" customFormat="true" ht="28.5" customHeight="true" spans="1:21">
      <c r="A150" s="25"/>
      <c r="B150" s="33" t="s">
        <v>169</v>
      </c>
      <c r="C150" s="28">
        <v>0</v>
      </c>
      <c r="D150" s="28">
        <v>1</v>
      </c>
      <c r="E150" s="40">
        <f t="shared" ref="E150:E156" si="146">F150+G150</f>
        <v>1665</v>
      </c>
      <c r="F150" s="40">
        <v>1665</v>
      </c>
      <c r="G150" s="40">
        <v>0</v>
      </c>
      <c r="H150" s="40">
        <f t="shared" ref="H150:H156" si="147">I150+J150</f>
        <v>100</v>
      </c>
      <c r="I150" s="40">
        <f t="shared" ref="I150:I156" si="148">ROUND(F150*600*C150/10000,0)</f>
        <v>0</v>
      </c>
      <c r="J150" s="40">
        <f t="shared" ref="J150:J156" si="149">ROUND(F150*600*D150/10000,0)</f>
        <v>100</v>
      </c>
      <c r="K150" s="40">
        <f t="shared" ref="K150:K156" si="150">L150+M150</f>
        <v>0</v>
      </c>
      <c r="L150" s="40">
        <f t="shared" ref="L150:L156" si="151">ROUND(G150*600*C150/10000,0)</f>
        <v>0</v>
      </c>
      <c r="M150" s="40">
        <f t="shared" ref="M150:M156" si="152">ROUND(G150*600*D150/10000,0)</f>
        <v>0</v>
      </c>
      <c r="N150" s="40">
        <f t="shared" ref="N150:N156" si="153">O150+P150</f>
        <v>100</v>
      </c>
      <c r="O150" s="40">
        <f t="shared" ref="O150:O156" si="154">I150+L150</f>
        <v>0</v>
      </c>
      <c r="P150" s="40">
        <f t="shared" ref="P150:P156" si="155">J150+M150</f>
        <v>100</v>
      </c>
      <c r="Q150" s="40">
        <f t="shared" ref="Q150:Q156" si="156">R150+S150</f>
        <v>0</v>
      </c>
      <c r="R150" s="40">
        <v>0</v>
      </c>
      <c r="S150" s="40">
        <v>0</v>
      </c>
      <c r="T150" s="44">
        <v>0</v>
      </c>
      <c r="U150" s="47"/>
    </row>
    <row r="151" s="4" customFormat="true" ht="17.25" customHeight="true" spans="1:21">
      <c r="A151" s="25"/>
      <c r="B151" s="27" t="s">
        <v>170</v>
      </c>
      <c r="C151" s="28">
        <v>0.4</v>
      </c>
      <c r="D151" s="28">
        <v>0.6</v>
      </c>
      <c r="E151" s="40">
        <f t="shared" si="146"/>
        <v>22981</v>
      </c>
      <c r="F151" s="40">
        <v>13463</v>
      </c>
      <c r="G151" s="40">
        <v>9518</v>
      </c>
      <c r="H151" s="40">
        <f t="shared" si="147"/>
        <v>808</v>
      </c>
      <c r="I151" s="40">
        <f t="shared" si="148"/>
        <v>323</v>
      </c>
      <c r="J151" s="40">
        <f t="shared" si="149"/>
        <v>485</v>
      </c>
      <c r="K151" s="40">
        <f t="shared" si="150"/>
        <v>571</v>
      </c>
      <c r="L151" s="40">
        <f t="shared" si="151"/>
        <v>228</v>
      </c>
      <c r="M151" s="40">
        <f t="shared" si="152"/>
        <v>343</v>
      </c>
      <c r="N151" s="40">
        <f t="shared" si="153"/>
        <v>1379</v>
      </c>
      <c r="O151" s="40">
        <f t="shared" si="154"/>
        <v>551</v>
      </c>
      <c r="P151" s="40">
        <f t="shared" si="155"/>
        <v>828</v>
      </c>
      <c r="Q151" s="40">
        <f t="shared" si="156"/>
        <v>438</v>
      </c>
      <c r="R151" s="40">
        <v>159</v>
      </c>
      <c r="S151" s="40">
        <v>279</v>
      </c>
      <c r="T151" s="44">
        <v>113</v>
      </c>
      <c r="U151" s="47"/>
    </row>
    <row r="152" s="4" customFormat="true" ht="17.25" customHeight="true" spans="1:21">
      <c r="A152" s="25"/>
      <c r="B152" s="29" t="s">
        <v>171</v>
      </c>
      <c r="C152" s="28">
        <v>0.4</v>
      </c>
      <c r="D152" s="28">
        <v>0.6</v>
      </c>
      <c r="E152" s="40">
        <f t="shared" si="146"/>
        <v>2787</v>
      </c>
      <c r="F152" s="40">
        <v>1750</v>
      </c>
      <c r="G152" s="40">
        <v>1037</v>
      </c>
      <c r="H152" s="40">
        <f t="shared" si="147"/>
        <v>105</v>
      </c>
      <c r="I152" s="40">
        <f t="shared" si="148"/>
        <v>42</v>
      </c>
      <c r="J152" s="40">
        <f t="shared" si="149"/>
        <v>63</v>
      </c>
      <c r="K152" s="40">
        <f t="shared" si="150"/>
        <v>62</v>
      </c>
      <c r="L152" s="40">
        <f t="shared" si="151"/>
        <v>25</v>
      </c>
      <c r="M152" s="40">
        <f t="shared" si="152"/>
        <v>37</v>
      </c>
      <c r="N152" s="40">
        <f t="shared" si="153"/>
        <v>167</v>
      </c>
      <c r="O152" s="40">
        <f t="shared" si="154"/>
        <v>67</v>
      </c>
      <c r="P152" s="40">
        <f t="shared" si="155"/>
        <v>100</v>
      </c>
      <c r="Q152" s="40">
        <f t="shared" si="156"/>
        <v>49</v>
      </c>
      <c r="R152" s="40">
        <v>19</v>
      </c>
      <c r="S152" s="40">
        <v>30</v>
      </c>
      <c r="T152" s="44">
        <v>18</v>
      </c>
      <c r="U152" s="47"/>
    </row>
    <row r="153" s="4" customFormat="true" ht="17.25" customHeight="true" spans="1:21">
      <c r="A153" s="25"/>
      <c r="B153" s="30" t="s">
        <v>172</v>
      </c>
      <c r="C153" s="28">
        <v>0.8</v>
      </c>
      <c r="D153" s="28">
        <v>0.2</v>
      </c>
      <c r="E153" s="40">
        <f t="shared" si="146"/>
        <v>14125</v>
      </c>
      <c r="F153" s="40">
        <v>8886</v>
      </c>
      <c r="G153" s="40">
        <v>5239</v>
      </c>
      <c r="H153" s="40">
        <f t="shared" si="147"/>
        <v>534</v>
      </c>
      <c r="I153" s="40">
        <f t="shared" si="148"/>
        <v>427</v>
      </c>
      <c r="J153" s="40">
        <f t="shared" si="149"/>
        <v>107</v>
      </c>
      <c r="K153" s="40">
        <f t="shared" si="150"/>
        <v>314</v>
      </c>
      <c r="L153" s="40">
        <f t="shared" si="151"/>
        <v>251</v>
      </c>
      <c r="M153" s="40">
        <f t="shared" si="152"/>
        <v>63</v>
      </c>
      <c r="N153" s="40">
        <f t="shared" si="153"/>
        <v>848</v>
      </c>
      <c r="O153" s="40">
        <f t="shared" si="154"/>
        <v>678</v>
      </c>
      <c r="P153" s="40">
        <f t="shared" si="155"/>
        <v>170</v>
      </c>
      <c r="Q153" s="40">
        <f t="shared" si="156"/>
        <v>538</v>
      </c>
      <c r="R153" s="40">
        <v>196</v>
      </c>
      <c r="S153" s="40">
        <v>342</v>
      </c>
      <c r="T153" s="44">
        <v>140</v>
      </c>
      <c r="U153" s="47"/>
    </row>
    <row r="154" s="4" customFormat="true" ht="17.25" customHeight="true" spans="1:21">
      <c r="A154" s="25"/>
      <c r="B154" s="30" t="s">
        <v>173</v>
      </c>
      <c r="C154" s="28">
        <v>0.8</v>
      </c>
      <c r="D154" s="28">
        <v>0.2</v>
      </c>
      <c r="E154" s="40">
        <f t="shared" si="146"/>
        <v>27470</v>
      </c>
      <c r="F154" s="40">
        <v>16865</v>
      </c>
      <c r="G154" s="40">
        <v>10605</v>
      </c>
      <c r="H154" s="40">
        <f t="shared" si="147"/>
        <v>1012</v>
      </c>
      <c r="I154" s="40">
        <f t="shared" si="148"/>
        <v>810</v>
      </c>
      <c r="J154" s="40">
        <f t="shared" si="149"/>
        <v>202</v>
      </c>
      <c r="K154" s="40">
        <f t="shared" si="150"/>
        <v>636</v>
      </c>
      <c r="L154" s="40">
        <f t="shared" si="151"/>
        <v>509</v>
      </c>
      <c r="M154" s="40">
        <f t="shared" si="152"/>
        <v>127</v>
      </c>
      <c r="N154" s="40">
        <f t="shared" si="153"/>
        <v>1648</v>
      </c>
      <c r="O154" s="40">
        <f t="shared" si="154"/>
        <v>1319</v>
      </c>
      <c r="P154" s="40">
        <f t="shared" si="155"/>
        <v>329</v>
      </c>
      <c r="Q154" s="40">
        <f t="shared" si="156"/>
        <v>989</v>
      </c>
      <c r="R154" s="40">
        <v>381</v>
      </c>
      <c r="S154" s="40">
        <v>608</v>
      </c>
      <c r="T154" s="44">
        <v>330</v>
      </c>
      <c r="U154" s="47"/>
    </row>
    <row r="155" s="4" customFormat="true" ht="17.25" customHeight="true" spans="1:21">
      <c r="A155" s="25"/>
      <c r="B155" s="30" t="s">
        <v>174</v>
      </c>
      <c r="C155" s="28">
        <v>0.7</v>
      </c>
      <c r="D155" s="28">
        <v>0.3</v>
      </c>
      <c r="E155" s="40">
        <f t="shared" si="146"/>
        <v>7142</v>
      </c>
      <c r="F155" s="40">
        <v>4514</v>
      </c>
      <c r="G155" s="40">
        <v>2628</v>
      </c>
      <c r="H155" s="40">
        <f t="shared" si="147"/>
        <v>271</v>
      </c>
      <c r="I155" s="40">
        <f t="shared" si="148"/>
        <v>190</v>
      </c>
      <c r="J155" s="40">
        <f t="shared" si="149"/>
        <v>81</v>
      </c>
      <c r="K155" s="40">
        <f t="shared" si="150"/>
        <v>157</v>
      </c>
      <c r="L155" s="40">
        <f t="shared" si="151"/>
        <v>110</v>
      </c>
      <c r="M155" s="40">
        <f t="shared" si="152"/>
        <v>47</v>
      </c>
      <c r="N155" s="40">
        <f t="shared" si="153"/>
        <v>428</v>
      </c>
      <c r="O155" s="40">
        <f t="shared" si="154"/>
        <v>300</v>
      </c>
      <c r="P155" s="40">
        <f t="shared" si="155"/>
        <v>128</v>
      </c>
      <c r="Q155" s="40">
        <f t="shared" si="156"/>
        <v>243</v>
      </c>
      <c r="R155" s="40">
        <v>87</v>
      </c>
      <c r="S155" s="40">
        <v>156</v>
      </c>
      <c r="T155" s="44">
        <v>57</v>
      </c>
      <c r="U155" s="47"/>
    </row>
    <row r="156" s="4" customFormat="true" ht="17.25" customHeight="true" spans="1:21">
      <c r="A156" s="31"/>
      <c r="B156" s="30" t="s">
        <v>175</v>
      </c>
      <c r="C156" s="28">
        <v>0.8</v>
      </c>
      <c r="D156" s="28">
        <v>0.2</v>
      </c>
      <c r="E156" s="40">
        <f t="shared" si="146"/>
        <v>15162</v>
      </c>
      <c r="F156" s="40">
        <v>9213</v>
      </c>
      <c r="G156" s="40">
        <v>5949</v>
      </c>
      <c r="H156" s="40">
        <f t="shared" si="147"/>
        <v>553</v>
      </c>
      <c r="I156" s="40">
        <f t="shared" si="148"/>
        <v>442</v>
      </c>
      <c r="J156" s="40">
        <f t="shared" si="149"/>
        <v>111</v>
      </c>
      <c r="K156" s="40">
        <f t="shared" si="150"/>
        <v>357</v>
      </c>
      <c r="L156" s="40">
        <f t="shared" si="151"/>
        <v>286</v>
      </c>
      <c r="M156" s="40">
        <f t="shared" si="152"/>
        <v>71</v>
      </c>
      <c r="N156" s="40">
        <f t="shared" si="153"/>
        <v>910</v>
      </c>
      <c r="O156" s="40">
        <f t="shared" si="154"/>
        <v>728</v>
      </c>
      <c r="P156" s="40">
        <f t="shared" si="155"/>
        <v>182</v>
      </c>
      <c r="Q156" s="40">
        <f t="shared" si="156"/>
        <v>631</v>
      </c>
      <c r="R156" s="40">
        <v>210</v>
      </c>
      <c r="S156" s="40">
        <v>421</v>
      </c>
      <c r="T156" s="44">
        <v>97</v>
      </c>
      <c r="U156" s="47"/>
    </row>
    <row r="157" s="4" customFormat="true" ht="17.25" customHeight="true" spans="1:21">
      <c r="A157" s="22" t="s">
        <v>176</v>
      </c>
      <c r="B157" s="32" t="s">
        <v>177</v>
      </c>
      <c r="C157" s="24"/>
      <c r="D157" s="24"/>
      <c r="E157" s="39">
        <f t="shared" ref="E157:S157" si="157">SUM(E159:E172)</f>
        <v>120198</v>
      </c>
      <c r="F157" s="39">
        <f t="shared" si="157"/>
        <v>75871</v>
      </c>
      <c r="G157" s="39">
        <f t="shared" si="157"/>
        <v>44327</v>
      </c>
      <c r="H157" s="39">
        <f t="shared" si="157"/>
        <v>4553</v>
      </c>
      <c r="I157" s="39">
        <f t="shared" si="157"/>
        <v>3399</v>
      </c>
      <c r="J157" s="39">
        <f t="shared" si="157"/>
        <v>1154</v>
      </c>
      <c r="K157" s="39">
        <f t="shared" si="157"/>
        <v>2659</v>
      </c>
      <c r="L157" s="39">
        <f t="shared" si="157"/>
        <v>2048</v>
      </c>
      <c r="M157" s="39">
        <f t="shared" si="157"/>
        <v>611</v>
      </c>
      <c r="N157" s="39">
        <f t="shared" si="157"/>
        <v>7212</v>
      </c>
      <c r="O157" s="39">
        <f t="shared" si="157"/>
        <v>5447</v>
      </c>
      <c r="P157" s="39">
        <f t="shared" si="157"/>
        <v>1765</v>
      </c>
      <c r="Q157" s="39">
        <f t="shared" si="157"/>
        <v>4309</v>
      </c>
      <c r="R157" s="39">
        <f t="shared" si="157"/>
        <v>1576</v>
      </c>
      <c r="S157" s="39">
        <f t="shared" si="157"/>
        <v>2733</v>
      </c>
      <c r="T157" s="39">
        <f>SUM(T160:T172)</f>
        <v>1138</v>
      </c>
      <c r="U157" s="46"/>
    </row>
    <row r="158" s="4" customFormat="true" ht="27.75" customHeight="true" spans="1:21">
      <c r="A158" s="25"/>
      <c r="B158" s="26" t="s">
        <v>23</v>
      </c>
      <c r="C158" s="24"/>
      <c r="D158" s="24"/>
      <c r="E158" s="39">
        <f t="shared" ref="E158:T158" si="158">SUM(E159:E160)</f>
        <v>23076</v>
      </c>
      <c r="F158" s="39">
        <f t="shared" si="158"/>
        <v>16516</v>
      </c>
      <c r="G158" s="39">
        <f t="shared" si="158"/>
        <v>6560</v>
      </c>
      <c r="H158" s="39">
        <f t="shared" si="158"/>
        <v>991</v>
      </c>
      <c r="I158" s="39">
        <f t="shared" si="158"/>
        <v>549</v>
      </c>
      <c r="J158" s="39">
        <f t="shared" si="158"/>
        <v>442</v>
      </c>
      <c r="K158" s="39">
        <f t="shared" si="158"/>
        <v>393</v>
      </c>
      <c r="L158" s="39">
        <f t="shared" si="158"/>
        <v>236</v>
      </c>
      <c r="M158" s="39">
        <f t="shared" si="158"/>
        <v>157</v>
      </c>
      <c r="N158" s="39">
        <f t="shared" si="158"/>
        <v>1384</v>
      </c>
      <c r="O158" s="39">
        <f t="shared" si="158"/>
        <v>785</v>
      </c>
      <c r="P158" s="39">
        <f t="shared" si="158"/>
        <v>599</v>
      </c>
      <c r="Q158" s="39">
        <f t="shared" si="158"/>
        <v>612</v>
      </c>
      <c r="R158" s="39">
        <f t="shared" si="158"/>
        <v>227</v>
      </c>
      <c r="S158" s="39">
        <f t="shared" si="158"/>
        <v>385</v>
      </c>
      <c r="T158" s="39">
        <f t="shared" si="158"/>
        <v>173</v>
      </c>
      <c r="U158" s="46"/>
    </row>
    <row r="159" s="4" customFormat="true" ht="27.75" customHeight="true" spans="1:21">
      <c r="A159" s="25"/>
      <c r="B159" s="33" t="s">
        <v>178</v>
      </c>
      <c r="C159" s="28">
        <v>0</v>
      </c>
      <c r="D159" s="28">
        <v>1</v>
      </c>
      <c r="E159" s="40">
        <f t="shared" ref="E159:E172" si="159">F159+G159</f>
        <v>1261</v>
      </c>
      <c r="F159" s="40">
        <v>1261</v>
      </c>
      <c r="G159" s="40">
        <v>0</v>
      </c>
      <c r="H159" s="40">
        <f t="shared" ref="H159:H172" si="160">I159+J159</f>
        <v>76</v>
      </c>
      <c r="I159" s="40">
        <f t="shared" ref="I159:I172" si="161">ROUND(F159*600*C159/10000,0)</f>
        <v>0</v>
      </c>
      <c r="J159" s="40">
        <f t="shared" ref="J159:J172" si="162">ROUND(F159*600*D159/10000,0)</f>
        <v>76</v>
      </c>
      <c r="K159" s="40">
        <f t="shared" ref="K159:K172" si="163">L159+M159</f>
        <v>0</v>
      </c>
      <c r="L159" s="40">
        <f t="shared" ref="L159:L172" si="164">ROUND(G159*600*C159/10000,0)</f>
        <v>0</v>
      </c>
      <c r="M159" s="40">
        <f t="shared" ref="M159:M172" si="165">ROUND(G159*600*D159/10000,0)</f>
        <v>0</v>
      </c>
      <c r="N159" s="40">
        <f t="shared" ref="N159:N172" si="166">O159+P159</f>
        <v>76</v>
      </c>
      <c r="O159" s="40">
        <f t="shared" ref="O159:O172" si="167">I159+L159</f>
        <v>0</v>
      </c>
      <c r="P159" s="40">
        <f t="shared" ref="P159:P172" si="168">J159+M159</f>
        <v>76</v>
      </c>
      <c r="Q159" s="40">
        <f t="shared" ref="Q159:Q172" si="169">R159+S159</f>
        <v>0</v>
      </c>
      <c r="R159" s="40">
        <v>0</v>
      </c>
      <c r="S159" s="40">
        <v>0</v>
      </c>
      <c r="T159" s="44">
        <v>0</v>
      </c>
      <c r="U159" s="47"/>
    </row>
    <row r="160" s="4" customFormat="true" ht="17.25" customHeight="true" spans="1:21">
      <c r="A160" s="25"/>
      <c r="B160" s="27" t="s">
        <v>179</v>
      </c>
      <c r="C160" s="28">
        <v>0.6</v>
      </c>
      <c r="D160" s="28">
        <v>0.4</v>
      </c>
      <c r="E160" s="40">
        <f t="shared" si="159"/>
        <v>21815</v>
      </c>
      <c r="F160" s="40">
        <v>15255</v>
      </c>
      <c r="G160" s="40">
        <v>6560</v>
      </c>
      <c r="H160" s="40">
        <f t="shared" si="160"/>
        <v>915</v>
      </c>
      <c r="I160" s="40">
        <f t="shared" si="161"/>
        <v>549</v>
      </c>
      <c r="J160" s="40">
        <f t="shared" si="162"/>
        <v>366</v>
      </c>
      <c r="K160" s="40">
        <f t="shared" si="163"/>
        <v>393</v>
      </c>
      <c r="L160" s="40">
        <f t="shared" si="164"/>
        <v>236</v>
      </c>
      <c r="M160" s="40">
        <f t="shared" si="165"/>
        <v>157</v>
      </c>
      <c r="N160" s="40">
        <f t="shared" si="166"/>
        <v>1308</v>
      </c>
      <c r="O160" s="40">
        <f t="shared" si="167"/>
        <v>785</v>
      </c>
      <c r="P160" s="40">
        <f t="shared" si="168"/>
        <v>523</v>
      </c>
      <c r="Q160" s="40">
        <f t="shared" si="169"/>
        <v>612</v>
      </c>
      <c r="R160" s="40">
        <v>227</v>
      </c>
      <c r="S160" s="40">
        <v>385</v>
      </c>
      <c r="T160" s="44">
        <v>173</v>
      </c>
      <c r="U160" s="47"/>
    </row>
    <row r="161" s="3" customFormat="true" ht="17.25" customHeight="true" spans="1:21">
      <c r="A161" s="25"/>
      <c r="B161" s="30" t="s">
        <v>180</v>
      </c>
      <c r="C161" s="28">
        <v>0.8</v>
      </c>
      <c r="D161" s="28">
        <v>0.2</v>
      </c>
      <c r="E161" s="40">
        <f t="shared" si="159"/>
        <v>5719</v>
      </c>
      <c r="F161" s="40">
        <v>3501</v>
      </c>
      <c r="G161" s="40">
        <v>2218</v>
      </c>
      <c r="H161" s="40">
        <f t="shared" si="160"/>
        <v>210</v>
      </c>
      <c r="I161" s="40">
        <f t="shared" si="161"/>
        <v>168</v>
      </c>
      <c r="J161" s="40">
        <f t="shared" si="162"/>
        <v>42</v>
      </c>
      <c r="K161" s="40">
        <f t="shared" si="163"/>
        <v>133</v>
      </c>
      <c r="L161" s="40">
        <f t="shared" si="164"/>
        <v>106</v>
      </c>
      <c r="M161" s="40">
        <f t="shared" si="165"/>
        <v>27</v>
      </c>
      <c r="N161" s="40">
        <f t="shared" si="166"/>
        <v>343</v>
      </c>
      <c r="O161" s="40">
        <f t="shared" si="167"/>
        <v>274</v>
      </c>
      <c r="P161" s="40">
        <f t="shared" si="168"/>
        <v>69</v>
      </c>
      <c r="Q161" s="40">
        <f t="shared" si="169"/>
        <v>221</v>
      </c>
      <c r="R161" s="40">
        <v>79</v>
      </c>
      <c r="S161" s="40">
        <v>142</v>
      </c>
      <c r="T161" s="44">
        <v>53</v>
      </c>
      <c r="U161" s="47"/>
    </row>
    <row r="162" s="4" customFormat="true" ht="17.25" customHeight="true" spans="1:21">
      <c r="A162" s="25"/>
      <c r="B162" s="30" t="s">
        <v>181</v>
      </c>
      <c r="C162" s="28">
        <v>0.8</v>
      </c>
      <c r="D162" s="28">
        <v>0.2</v>
      </c>
      <c r="E162" s="40">
        <f t="shared" si="159"/>
        <v>12374</v>
      </c>
      <c r="F162" s="40">
        <v>7846</v>
      </c>
      <c r="G162" s="40">
        <v>4528</v>
      </c>
      <c r="H162" s="40">
        <f t="shared" si="160"/>
        <v>471</v>
      </c>
      <c r="I162" s="40">
        <f t="shared" si="161"/>
        <v>377</v>
      </c>
      <c r="J162" s="40">
        <f t="shared" si="162"/>
        <v>94</v>
      </c>
      <c r="K162" s="40">
        <f t="shared" si="163"/>
        <v>271</v>
      </c>
      <c r="L162" s="40">
        <f t="shared" si="164"/>
        <v>217</v>
      </c>
      <c r="M162" s="40">
        <f t="shared" si="165"/>
        <v>54</v>
      </c>
      <c r="N162" s="40">
        <f t="shared" si="166"/>
        <v>742</v>
      </c>
      <c r="O162" s="40">
        <f t="shared" si="167"/>
        <v>594</v>
      </c>
      <c r="P162" s="40">
        <f t="shared" si="168"/>
        <v>148</v>
      </c>
      <c r="Q162" s="40">
        <f t="shared" si="169"/>
        <v>442</v>
      </c>
      <c r="R162" s="40">
        <v>172</v>
      </c>
      <c r="S162" s="40">
        <v>270</v>
      </c>
      <c r="T162" s="44">
        <v>152</v>
      </c>
      <c r="U162" s="47"/>
    </row>
    <row r="163" s="4" customFormat="true" ht="17.25" customHeight="true" spans="1:21">
      <c r="A163" s="25"/>
      <c r="B163" s="30" t="s">
        <v>182</v>
      </c>
      <c r="C163" s="28">
        <v>0.8</v>
      </c>
      <c r="D163" s="28">
        <v>0.2</v>
      </c>
      <c r="E163" s="40">
        <f t="shared" si="159"/>
        <v>9652</v>
      </c>
      <c r="F163" s="40">
        <v>5636</v>
      </c>
      <c r="G163" s="40">
        <v>4016</v>
      </c>
      <c r="H163" s="40">
        <f t="shared" si="160"/>
        <v>339</v>
      </c>
      <c r="I163" s="40">
        <f t="shared" si="161"/>
        <v>271</v>
      </c>
      <c r="J163" s="40">
        <f t="shared" si="162"/>
        <v>68</v>
      </c>
      <c r="K163" s="40">
        <f t="shared" si="163"/>
        <v>241</v>
      </c>
      <c r="L163" s="40">
        <f t="shared" si="164"/>
        <v>193</v>
      </c>
      <c r="M163" s="40">
        <f t="shared" si="165"/>
        <v>48</v>
      </c>
      <c r="N163" s="40">
        <f t="shared" si="166"/>
        <v>580</v>
      </c>
      <c r="O163" s="40">
        <f t="shared" si="167"/>
        <v>464</v>
      </c>
      <c r="P163" s="40">
        <f t="shared" si="168"/>
        <v>116</v>
      </c>
      <c r="Q163" s="40">
        <f t="shared" si="169"/>
        <v>378</v>
      </c>
      <c r="R163" s="40">
        <v>134</v>
      </c>
      <c r="S163" s="40">
        <v>244</v>
      </c>
      <c r="T163" s="44">
        <v>86</v>
      </c>
      <c r="U163" s="47"/>
    </row>
    <row r="164" s="4" customFormat="true" ht="17.25" customHeight="true" spans="1:21">
      <c r="A164" s="25"/>
      <c r="B164" s="30" t="s">
        <v>183</v>
      </c>
      <c r="C164" s="28">
        <v>0.8</v>
      </c>
      <c r="D164" s="28">
        <v>0.2</v>
      </c>
      <c r="E164" s="40">
        <f t="shared" si="159"/>
        <v>19098</v>
      </c>
      <c r="F164" s="40">
        <v>11373</v>
      </c>
      <c r="G164" s="40">
        <v>7725</v>
      </c>
      <c r="H164" s="40">
        <f t="shared" si="160"/>
        <v>682</v>
      </c>
      <c r="I164" s="40">
        <f t="shared" si="161"/>
        <v>546</v>
      </c>
      <c r="J164" s="40">
        <f t="shared" si="162"/>
        <v>136</v>
      </c>
      <c r="K164" s="40">
        <f t="shared" si="163"/>
        <v>464</v>
      </c>
      <c r="L164" s="40">
        <f t="shared" si="164"/>
        <v>371</v>
      </c>
      <c r="M164" s="40">
        <f t="shared" si="165"/>
        <v>93</v>
      </c>
      <c r="N164" s="40">
        <f t="shared" si="166"/>
        <v>1146</v>
      </c>
      <c r="O164" s="40">
        <f t="shared" si="167"/>
        <v>917</v>
      </c>
      <c r="P164" s="40">
        <f t="shared" si="168"/>
        <v>229</v>
      </c>
      <c r="Q164" s="40">
        <f t="shared" si="169"/>
        <v>731</v>
      </c>
      <c r="R164" s="40">
        <v>265</v>
      </c>
      <c r="S164" s="40">
        <v>466</v>
      </c>
      <c r="T164" s="44">
        <v>186</v>
      </c>
      <c r="U164" s="47"/>
    </row>
    <row r="165" s="4" customFormat="true" ht="17.25" customHeight="true" spans="1:21">
      <c r="A165" s="25"/>
      <c r="B165" s="30" t="s">
        <v>184</v>
      </c>
      <c r="C165" s="28">
        <v>0.8</v>
      </c>
      <c r="D165" s="28">
        <v>0.2</v>
      </c>
      <c r="E165" s="40">
        <f t="shared" si="159"/>
        <v>7403</v>
      </c>
      <c r="F165" s="40">
        <v>4602</v>
      </c>
      <c r="G165" s="40">
        <v>2801</v>
      </c>
      <c r="H165" s="40">
        <f t="shared" si="160"/>
        <v>276</v>
      </c>
      <c r="I165" s="40">
        <f t="shared" si="161"/>
        <v>221</v>
      </c>
      <c r="J165" s="40">
        <f t="shared" si="162"/>
        <v>55</v>
      </c>
      <c r="K165" s="40">
        <f t="shared" si="163"/>
        <v>168</v>
      </c>
      <c r="L165" s="40">
        <f t="shared" si="164"/>
        <v>134</v>
      </c>
      <c r="M165" s="40">
        <f t="shared" si="165"/>
        <v>34</v>
      </c>
      <c r="N165" s="40">
        <f t="shared" si="166"/>
        <v>444</v>
      </c>
      <c r="O165" s="40">
        <f t="shared" si="167"/>
        <v>355</v>
      </c>
      <c r="P165" s="40">
        <f t="shared" si="168"/>
        <v>89</v>
      </c>
      <c r="Q165" s="40">
        <f t="shared" si="169"/>
        <v>325</v>
      </c>
      <c r="R165" s="40">
        <v>103</v>
      </c>
      <c r="S165" s="40">
        <v>222</v>
      </c>
      <c r="T165" s="44">
        <v>30</v>
      </c>
      <c r="U165" s="47"/>
    </row>
    <row r="166" s="4" customFormat="true" ht="17.25" customHeight="true" spans="1:21">
      <c r="A166" s="25"/>
      <c r="B166" s="30" t="s">
        <v>185</v>
      </c>
      <c r="C166" s="28">
        <v>0.8</v>
      </c>
      <c r="D166" s="28">
        <v>0.2</v>
      </c>
      <c r="E166" s="40">
        <f t="shared" si="159"/>
        <v>8902</v>
      </c>
      <c r="F166" s="40">
        <v>5641</v>
      </c>
      <c r="G166" s="40">
        <v>3261</v>
      </c>
      <c r="H166" s="40">
        <f t="shared" si="160"/>
        <v>339</v>
      </c>
      <c r="I166" s="40">
        <f t="shared" si="161"/>
        <v>271</v>
      </c>
      <c r="J166" s="40">
        <f t="shared" si="162"/>
        <v>68</v>
      </c>
      <c r="K166" s="40">
        <f t="shared" si="163"/>
        <v>196</v>
      </c>
      <c r="L166" s="40">
        <f t="shared" si="164"/>
        <v>157</v>
      </c>
      <c r="M166" s="40">
        <f t="shared" si="165"/>
        <v>39</v>
      </c>
      <c r="N166" s="40">
        <f t="shared" si="166"/>
        <v>535</v>
      </c>
      <c r="O166" s="40">
        <f t="shared" si="167"/>
        <v>428</v>
      </c>
      <c r="P166" s="40">
        <f t="shared" si="168"/>
        <v>107</v>
      </c>
      <c r="Q166" s="40">
        <f t="shared" si="169"/>
        <v>331</v>
      </c>
      <c r="R166" s="40">
        <v>124</v>
      </c>
      <c r="S166" s="40">
        <v>207</v>
      </c>
      <c r="T166" s="44">
        <v>97</v>
      </c>
      <c r="U166" s="47"/>
    </row>
    <row r="167" s="4" customFormat="true" ht="17.25" customHeight="true" spans="1:21">
      <c r="A167" s="25"/>
      <c r="B167" s="30" t="s">
        <v>186</v>
      </c>
      <c r="C167" s="28">
        <v>0.8</v>
      </c>
      <c r="D167" s="28">
        <v>0.2</v>
      </c>
      <c r="E167" s="40">
        <f t="shared" si="159"/>
        <v>5597</v>
      </c>
      <c r="F167" s="40">
        <v>2914</v>
      </c>
      <c r="G167" s="40">
        <v>2683</v>
      </c>
      <c r="H167" s="40">
        <f t="shared" si="160"/>
        <v>175</v>
      </c>
      <c r="I167" s="40">
        <f t="shared" si="161"/>
        <v>140</v>
      </c>
      <c r="J167" s="40">
        <f t="shared" si="162"/>
        <v>35</v>
      </c>
      <c r="K167" s="40">
        <f t="shared" si="163"/>
        <v>161</v>
      </c>
      <c r="L167" s="40">
        <f t="shared" si="164"/>
        <v>129</v>
      </c>
      <c r="M167" s="40">
        <f t="shared" si="165"/>
        <v>32</v>
      </c>
      <c r="N167" s="40">
        <f t="shared" si="166"/>
        <v>336</v>
      </c>
      <c r="O167" s="40">
        <f t="shared" si="167"/>
        <v>269</v>
      </c>
      <c r="P167" s="40">
        <f t="shared" si="168"/>
        <v>67</v>
      </c>
      <c r="Q167" s="40">
        <f t="shared" si="169"/>
        <v>202</v>
      </c>
      <c r="R167" s="40">
        <v>78</v>
      </c>
      <c r="S167" s="40">
        <v>124</v>
      </c>
      <c r="T167" s="44">
        <v>67</v>
      </c>
      <c r="U167" s="47"/>
    </row>
    <row r="168" s="4" customFormat="true" ht="17.25" customHeight="true" spans="1:21">
      <c r="A168" s="25"/>
      <c r="B168" s="30" t="s">
        <v>187</v>
      </c>
      <c r="C168" s="28">
        <v>0.8</v>
      </c>
      <c r="D168" s="28">
        <v>0.2</v>
      </c>
      <c r="E168" s="40">
        <f t="shared" si="159"/>
        <v>8423</v>
      </c>
      <c r="F168" s="40">
        <v>5505</v>
      </c>
      <c r="G168" s="40">
        <v>2918</v>
      </c>
      <c r="H168" s="40">
        <f t="shared" si="160"/>
        <v>330</v>
      </c>
      <c r="I168" s="40">
        <f t="shared" si="161"/>
        <v>264</v>
      </c>
      <c r="J168" s="40">
        <f t="shared" si="162"/>
        <v>66</v>
      </c>
      <c r="K168" s="40">
        <f t="shared" si="163"/>
        <v>175</v>
      </c>
      <c r="L168" s="40">
        <f t="shared" si="164"/>
        <v>140</v>
      </c>
      <c r="M168" s="40">
        <f t="shared" si="165"/>
        <v>35</v>
      </c>
      <c r="N168" s="40">
        <f t="shared" si="166"/>
        <v>505</v>
      </c>
      <c r="O168" s="40">
        <f t="shared" si="167"/>
        <v>404</v>
      </c>
      <c r="P168" s="40">
        <f t="shared" si="168"/>
        <v>101</v>
      </c>
      <c r="Q168" s="40">
        <f t="shared" si="169"/>
        <v>309</v>
      </c>
      <c r="R168" s="40">
        <v>117</v>
      </c>
      <c r="S168" s="40">
        <v>192</v>
      </c>
      <c r="T168" s="44">
        <v>95</v>
      </c>
      <c r="U168" s="47"/>
    </row>
    <row r="169" s="4" customFormat="true" ht="17.25" customHeight="true" spans="1:21">
      <c r="A169" s="25"/>
      <c r="B169" s="30" t="s">
        <v>188</v>
      </c>
      <c r="C169" s="28">
        <v>0.8</v>
      </c>
      <c r="D169" s="28">
        <v>0.2</v>
      </c>
      <c r="E169" s="40">
        <f t="shared" si="159"/>
        <v>6414</v>
      </c>
      <c r="F169" s="40">
        <v>3987</v>
      </c>
      <c r="G169" s="40">
        <v>2427</v>
      </c>
      <c r="H169" s="40">
        <f t="shared" si="160"/>
        <v>239</v>
      </c>
      <c r="I169" s="40">
        <f t="shared" si="161"/>
        <v>191</v>
      </c>
      <c r="J169" s="40">
        <f t="shared" si="162"/>
        <v>48</v>
      </c>
      <c r="K169" s="40">
        <f t="shared" si="163"/>
        <v>145</v>
      </c>
      <c r="L169" s="40">
        <f t="shared" si="164"/>
        <v>116</v>
      </c>
      <c r="M169" s="40">
        <f t="shared" si="165"/>
        <v>29</v>
      </c>
      <c r="N169" s="40">
        <f t="shared" si="166"/>
        <v>384</v>
      </c>
      <c r="O169" s="40">
        <f t="shared" si="167"/>
        <v>307</v>
      </c>
      <c r="P169" s="40">
        <f t="shared" si="168"/>
        <v>77</v>
      </c>
      <c r="Q169" s="40">
        <f t="shared" si="169"/>
        <v>237</v>
      </c>
      <c r="R169" s="40">
        <v>89</v>
      </c>
      <c r="S169" s="40">
        <v>148</v>
      </c>
      <c r="T169" s="44">
        <v>70</v>
      </c>
      <c r="U169" s="47"/>
    </row>
    <row r="170" ht="17.25" customHeight="true" spans="1:21">
      <c r="A170" s="25"/>
      <c r="B170" s="30" t="s">
        <v>189</v>
      </c>
      <c r="C170" s="28">
        <v>0.8</v>
      </c>
      <c r="D170" s="28">
        <v>0.2</v>
      </c>
      <c r="E170" s="40">
        <f t="shared" si="159"/>
        <v>4799</v>
      </c>
      <c r="F170" s="40">
        <v>3001</v>
      </c>
      <c r="G170" s="40">
        <v>1798</v>
      </c>
      <c r="H170" s="40">
        <f t="shared" si="160"/>
        <v>180</v>
      </c>
      <c r="I170" s="40">
        <f t="shared" si="161"/>
        <v>144</v>
      </c>
      <c r="J170" s="40">
        <f t="shared" si="162"/>
        <v>36</v>
      </c>
      <c r="K170" s="40">
        <f t="shared" si="163"/>
        <v>108</v>
      </c>
      <c r="L170" s="40">
        <f t="shared" si="164"/>
        <v>86</v>
      </c>
      <c r="M170" s="40">
        <f t="shared" si="165"/>
        <v>22</v>
      </c>
      <c r="N170" s="40">
        <f t="shared" si="166"/>
        <v>288</v>
      </c>
      <c r="O170" s="40">
        <f t="shared" si="167"/>
        <v>230</v>
      </c>
      <c r="P170" s="40">
        <f t="shared" si="168"/>
        <v>58</v>
      </c>
      <c r="Q170" s="40">
        <f t="shared" si="169"/>
        <v>177</v>
      </c>
      <c r="R170" s="40">
        <v>66</v>
      </c>
      <c r="S170" s="40">
        <v>111</v>
      </c>
      <c r="T170" s="44">
        <v>53</v>
      </c>
      <c r="U170" s="47"/>
    </row>
    <row r="171" ht="17.25" customHeight="true" spans="1:21">
      <c r="A171" s="25"/>
      <c r="B171" s="30" t="s">
        <v>190</v>
      </c>
      <c r="C171" s="55">
        <v>0.8</v>
      </c>
      <c r="D171" s="55">
        <v>0.2</v>
      </c>
      <c r="E171" s="40">
        <f t="shared" si="159"/>
        <v>1205</v>
      </c>
      <c r="F171" s="40">
        <v>815</v>
      </c>
      <c r="G171" s="40">
        <v>390</v>
      </c>
      <c r="H171" s="40">
        <f t="shared" si="160"/>
        <v>49</v>
      </c>
      <c r="I171" s="40">
        <f t="shared" si="161"/>
        <v>39</v>
      </c>
      <c r="J171" s="40">
        <f t="shared" si="162"/>
        <v>10</v>
      </c>
      <c r="K171" s="40">
        <f t="shared" si="163"/>
        <v>24</v>
      </c>
      <c r="L171" s="40">
        <f t="shared" si="164"/>
        <v>19</v>
      </c>
      <c r="M171" s="40">
        <f t="shared" si="165"/>
        <v>5</v>
      </c>
      <c r="N171" s="40">
        <f t="shared" si="166"/>
        <v>73</v>
      </c>
      <c r="O171" s="40">
        <f t="shared" si="167"/>
        <v>58</v>
      </c>
      <c r="P171" s="40">
        <f t="shared" si="168"/>
        <v>15</v>
      </c>
      <c r="Q171" s="40">
        <f t="shared" si="169"/>
        <v>43</v>
      </c>
      <c r="R171" s="40">
        <v>17</v>
      </c>
      <c r="S171" s="40">
        <v>26</v>
      </c>
      <c r="T171" s="44">
        <v>15</v>
      </c>
      <c r="U171" s="47"/>
    </row>
    <row r="172" ht="24.75" customHeight="true" spans="1:21">
      <c r="A172" s="31"/>
      <c r="B172" s="30" t="s">
        <v>191</v>
      </c>
      <c r="C172" s="28">
        <v>0.8</v>
      </c>
      <c r="D172" s="28">
        <v>0.2</v>
      </c>
      <c r="E172" s="40">
        <f t="shared" si="159"/>
        <v>7536</v>
      </c>
      <c r="F172" s="40">
        <v>4534</v>
      </c>
      <c r="G172" s="40">
        <v>3002</v>
      </c>
      <c r="H172" s="40">
        <f t="shared" si="160"/>
        <v>272</v>
      </c>
      <c r="I172" s="40">
        <f t="shared" si="161"/>
        <v>218</v>
      </c>
      <c r="J172" s="40">
        <f t="shared" si="162"/>
        <v>54</v>
      </c>
      <c r="K172" s="40">
        <f t="shared" si="163"/>
        <v>180</v>
      </c>
      <c r="L172" s="40">
        <f t="shared" si="164"/>
        <v>144</v>
      </c>
      <c r="M172" s="40">
        <f t="shared" si="165"/>
        <v>36</v>
      </c>
      <c r="N172" s="40">
        <f t="shared" si="166"/>
        <v>452</v>
      </c>
      <c r="O172" s="40">
        <f t="shared" si="167"/>
        <v>362</v>
      </c>
      <c r="P172" s="40">
        <f t="shared" si="168"/>
        <v>90</v>
      </c>
      <c r="Q172" s="40">
        <f t="shared" si="169"/>
        <v>301</v>
      </c>
      <c r="R172" s="40">
        <v>105</v>
      </c>
      <c r="S172" s="40">
        <v>196</v>
      </c>
      <c r="T172" s="44">
        <v>61</v>
      </c>
      <c r="U172" s="47"/>
    </row>
    <row r="173" ht="27" customHeight="true" spans="1:21">
      <c r="A173" s="56" t="s">
        <v>192</v>
      </c>
      <c r="B173" s="53" t="s">
        <v>193</v>
      </c>
      <c r="C173" s="24"/>
      <c r="D173" s="24"/>
      <c r="E173" s="39">
        <f t="shared" ref="E173:T173" si="170">SUM(E174:E181)</f>
        <v>72478</v>
      </c>
      <c r="F173" s="39">
        <f t="shared" si="170"/>
        <v>44953</v>
      </c>
      <c r="G173" s="39">
        <f t="shared" si="170"/>
        <v>27525</v>
      </c>
      <c r="H173" s="39">
        <f t="shared" si="170"/>
        <v>2697</v>
      </c>
      <c r="I173" s="39">
        <f t="shared" si="170"/>
        <v>2159</v>
      </c>
      <c r="J173" s="39">
        <f t="shared" si="170"/>
        <v>538</v>
      </c>
      <c r="K173" s="39">
        <f t="shared" si="170"/>
        <v>1651</v>
      </c>
      <c r="L173" s="39">
        <f t="shared" si="170"/>
        <v>1320</v>
      </c>
      <c r="M173" s="39">
        <f t="shared" si="170"/>
        <v>331</v>
      </c>
      <c r="N173" s="39">
        <f t="shared" si="170"/>
        <v>4348</v>
      </c>
      <c r="O173" s="39">
        <f t="shared" si="170"/>
        <v>3479</v>
      </c>
      <c r="P173" s="39">
        <f t="shared" si="170"/>
        <v>869</v>
      </c>
      <c r="Q173" s="39">
        <f t="shared" si="170"/>
        <v>2687</v>
      </c>
      <c r="R173" s="39">
        <f t="shared" si="170"/>
        <v>1006</v>
      </c>
      <c r="S173" s="39">
        <f t="shared" si="170"/>
        <v>1681</v>
      </c>
      <c r="T173" s="39">
        <f t="shared" si="170"/>
        <v>792</v>
      </c>
      <c r="U173" s="46"/>
    </row>
    <row r="174" ht="17.25" customHeight="true" spans="1:21">
      <c r="A174" s="57"/>
      <c r="B174" s="30" t="s">
        <v>194</v>
      </c>
      <c r="C174" s="28">
        <v>0.8</v>
      </c>
      <c r="D174" s="28">
        <v>0.2</v>
      </c>
      <c r="E174" s="40">
        <f t="shared" ref="E174:E181" si="171">F174+G174</f>
        <v>15358</v>
      </c>
      <c r="F174" s="40">
        <v>9696</v>
      </c>
      <c r="G174" s="40">
        <v>5662</v>
      </c>
      <c r="H174" s="40">
        <f t="shared" ref="H174:H181" si="172">I174+J174</f>
        <v>581</v>
      </c>
      <c r="I174" s="40">
        <f t="shared" ref="I174:I181" si="173">ROUND(F174*600*C174/10000,0)</f>
        <v>465</v>
      </c>
      <c r="J174" s="40">
        <f t="shared" ref="J174:J181" si="174">ROUND(F174*600*D174/10000,0)</f>
        <v>116</v>
      </c>
      <c r="K174" s="40">
        <f t="shared" ref="K174:K181" si="175">L174+M174</f>
        <v>340</v>
      </c>
      <c r="L174" s="40">
        <f t="shared" ref="L174:L181" si="176">ROUND(G174*600*C174/10000,0)</f>
        <v>272</v>
      </c>
      <c r="M174" s="40">
        <f t="shared" ref="M174:M181" si="177">ROUND(G174*600*D174/10000,0)</f>
        <v>68</v>
      </c>
      <c r="N174" s="40">
        <f t="shared" ref="N174:N181" si="178">O174+P174</f>
        <v>921</v>
      </c>
      <c r="O174" s="40">
        <f t="shared" ref="O174:O181" si="179">I174+L174</f>
        <v>737</v>
      </c>
      <c r="P174" s="40">
        <f t="shared" ref="P174:P181" si="180">J174+M174</f>
        <v>184</v>
      </c>
      <c r="Q174" s="40">
        <f t="shared" ref="Q174:Q181" si="181">R174+S174</f>
        <v>564</v>
      </c>
      <c r="R174" s="40">
        <v>213</v>
      </c>
      <c r="S174" s="40">
        <v>351</v>
      </c>
      <c r="T174" s="44">
        <v>173</v>
      </c>
      <c r="U174" s="47"/>
    </row>
    <row r="175" ht="17.25" customHeight="true" spans="1:21">
      <c r="A175" s="57"/>
      <c r="B175" s="30" t="s">
        <v>195</v>
      </c>
      <c r="C175" s="28">
        <v>0.8</v>
      </c>
      <c r="D175" s="28">
        <v>0.2</v>
      </c>
      <c r="E175" s="40">
        <f t="shared" si="171"/>
        <v>7256</v>
      </c>
      <c r="F175" s="40">
        <v>4356</v>
      </c>
      <c r="G175" s="40">
        <v>2900</v>
      </c>
      <c r="H175" s="40">
        <f t="shared" si="172"/>
        <v>261</v>
      </c>
      <c r="I175" s="40">
        <f t="shared" si="173"/>
        <v>209</v>
      </c>
      <c r="J175" s="40">
        <f t="shared" si="174"/>
        <v>52</v>
      </c>
      <c r="K175" s="40">
        <f t="shared" si="175"/>
        <v>174</v>
      </c>
      <c r="L175" s="40">
        <f t="shared" si="176"/>
        <v>139</v>
      </c>
      <c r="M175" s="40">
        <f t="shared" si="177"/>
        <v>35</v>
      </c>
      <c r="N175" s="40">
        <f t="shared" si="178"/>
        <v>435</v>
      </c>
      <c r="O175" s="40">
        <f t="shared" si="179"/>
        <v>348</v>
      </c>
      <c r="P175" s="40">
        <f t="shared" si="180"/>
        <v>87</v>
      </c>
      <c r="Q175" s="40">
        <f t="shared" si="181"/>
        <v>268</v>
      </c>
      <c r="R175" s="40">
        <v>101</v>
      </c>
      <c r="S175" s="40">
        <v>167</v>
      </c>
      <c r="T175" s="44">
        <v>80</v>
      </c>
      <c r="U175" s="47"/>
    </row>
    <row r="176" ht="17.25" customHeight="true" spans="1:21">
      <c r="A176" s="57"/>
      <c r="B176" s="30" t="s">
        <v>196</v>
      </c>
      <c r="C176" s="28">
        <v>0.8</v>
      </c>
      <c r="D176" s="28">
        <v>0.2</v>
      </c>
      <c r="E176" s="40">
        <f t="shared" si="171"/>
        <v>10253</v>
      </c>
      <c r="F176" s="40">
        <v>6539</v>
      </c>
      <c r="G176" s="40">
        <v>3714</v>
      </c>
      <c r="H176" s="40">
        <f t="shared" si="172"/>
        <v>392</v>
      </c>
      <c r="I176" s="40">
        <f t="shared" si="173"/>
        <v>314</v>
      </c>
      <c r="J176" s="40">
        <f t="shared" si="174"/>
        <v>78</v>
      </c>
      <c r="K176" s="40">
        <f t="shared" si="175"/>
        <v>223</v>
      </c>
      <c r="L176" s="40">
        <f t="shared" si="176"/>
        <v>178</v>
      </c>
      <c r="M176" s="40">
        <f t="shared" si="177"/>
        <v>45</v>
      </c>
      <c r="N176" s="40">
        <f t="shared" si="178"/>
        <v>615</v>
      </c>
      <c r="O176" s="40">
        <f t="shared" si="179"/>
        <v>492</v>
      </c>
      <c r="P176" s="40">
        <f t="shared" si="180"/>
        <v>123</v>
      </c>
      <c r="Q176" s="40">
        <f t="shared" si="181"/>
        <v>370</v>
      </c>
      <c r="R176" s="40">
        <v>142</v>
      </c>
      <c r="S176" s="40">
        <v>228</v>
      </c>
      <c r="T176" s="44">
        <v>122</v>
      </c>
      <c r="U176" s="47"/>
    </row>
    <row r="177" ht="17.25" customHeight="true" spans="1:21">
      <c r="A177" s="57"/>
      <c r="B177" s="30" t="s">
        <v>197</v>
      </c>
      <c r="C177" s="28">
        <v>0.8</v>
      </c>
      <c r="D177" s="28">
        <v>0.2</v>
      </c>
      <c r="E177" s="40">
        <f t="shared" si="171"/>
        <v>7084</v>
      </c>
      <c r="F177" s="40">
        <v>4262</v>
      </c>
      <c r="G177" s="40">
        <v>2822</v>
      </c>
      <c r="H177" s="40">
        <f t="shared" si="172"/>
        <v>256</v>
      </c>
      <c r="I177" s="40">
        <f t="shared" si="173"/>
        <v>205</v>
      </c>
      <c r="J177" s="40">
        <f t="shared" si="174"/>
        <v>51</v>
      </c>
      <c r="K177" s="40">
        <f t="shared" si="175"/>
        <v>169</v>
      </c>
      <c r="L177" s="40">
        <f t="shared" si="176"/>
        <v>135</v>
      </c>
      <c r="M177" s="40">
        <f t="shared" si="177"/>
        <v>34</v>
      </c>
      <c r="N177" s="40">
        <f t="shared" si="178"/>
        <v>425</v>
      </c>
      <c r="O177" s="40">
        <f t="shared" si="179"/>
        <v>340</v>
      </c>
      <c r="P177" s="40">
        <f t="shared" si="180"/>
        <v>85</v>
      </c>
      <c r="Q177" s="40">
        <f t="shared" si="181"/>
        <v>269</v>
      </c>
      <c r="R177" s="40">
        <v>98</v>
      </c>
      <c r="S177" s="40">
        <v>171</v>
      </c>
      <c r="T177" s="44">
        <v>71</v>
      </c>
      <c r="U177" s="47"/>
    </row>
    <row r="178" ht="17.25" customHeight="true" spans="1:21">
      <c r="A178" s="57"/>
      <c r="B178" s="30" t="s">
        <v>198</v>
      </c>
      <c r="C178" s="28">
        <v>0.8</v>
      </c>
      <c r="D178" s="28">
        <v>0.2</v>
      </c>
      <c r="E178" s="40">
        <f t="shared" si="171"/>
        <v>5045</v>
      </c>
      <c r="F178" s="40">
        <v>3077</v>
      </c>
      <c r="G178" s="40">
        <v>1968</v>
      </c>
      <c r="H178" s="40">
        <f t="shared" si="172"/>
        <v>185</v>
      </c>
      <c r="I178" s="40">
        <f t="shared" si="173"/>
        <v>148</v>
      </c>
      <c r="J178" s="40">
        <f t="shared" si="174"/>
        <v>37</v>
      </c>
      <c r="K178" s="40">
        <f t="shared" si="175"/>
        <v>118</v>
      </c>
      <c r="L178" s="40">
        <f t="shared" si="176"/>
        <v>94</v>
      </c>
      <c r="M178" s="40">
        <f t="shared" si="177"/>
        <v>24</v>
      </c>
      <c r="N178" s="40">
        <f t="shared" si="178"/>
        <v>303</v>
      </c>
      <c r="O178" s="40">
        <f t="shared" si="179"/>
        <v>242</v>
      </c>
      <c r="P178" s="40">
        <f t="shared" si="180"/>
        <v>61</v>
      </c>
      <c r="Q178" s="40">
        <f t="shared" si="181"/>
        <v>184</v>
      </c>
      <c r="R178" s="40">
        <v>70</v>
      </c>
      <c r="S178" s="40">
        <v>114</v>
      </c>
      <c r="T178" s="44">
        <v>58</v>
      </c>
      <c r="U178" s="47"/>
    </row>
    <row r="179" ht="17.25" customHeight="true" spans="1:21">
      <c r="A179" s="57"/>
      <c r="B179" s="30" t="s">
        <v>199</v>
      </c>
      <c r="C179" s="28">
        <v>0.8</v>
      </c>
      <c r="D179" s="28">
        <v>0.2</v>
      </c>
      <c r="E179" s="40">
        <f t="shared" si="171"/>
        <v>2549</v>
      </c>
      <c r="F179" s="40">
        <v>1534</v>
      </c>
      <c r="G179" s="40">
        <v>1015</v>
      </c>
      <c r="H179" s="40">
        <f t="shared" si="172"/>
        <v>92</v>
      </c>
      <c r="I179" s="40">
        <f t="shared" si="173"/>
        <v>74</v>
      </c>
      <c r="J179" s="40">
        <f t="shared" si="174"/>
        <v>18</v>
      </c>
      <c r="K179" s="40">
        <f t="shared" si="175"/>
        <v>61</v>
      </c>
      <c r="L179" s="40">
        <f t="shared" si="176"/>
        <v>49</v>
      </c>
      <c r="M179" s="40">
        <f t="shared" si="177"/>
        <v>12</v>
      </c>
      <c r="N179" s="40">
        <f t="shared" si="178"/>
        <v>153</v>
      </c>
      <c r="O179" s="40">
        <f t="shared" si="179"/>
        <v>123</v>
      </c>
      <c r="P179" s="40">
        <f t="shared" si="180"/>
        <v>30</v>
      </c>
      <c r="Q179" s="40">
        <f t="shared" si="181"/>
        <v>99</v>
      </c>
      <c r="R179" s="40">
        <v>36</v>
      </c>
      <c r="S179" s="40">
        <v>63</v>
      </c>
      <c r="T179" s="44">
        <v>24</v>
      </c>
      <c r="U179" s="47"/>
    </row>
    <row r="180" ht="17.25" customHeight="true" spans="1:21">
      <c r="A180" s="57"/>
      <c r="B180" s="30" t="s">
        <v>200</v>
      </c>
      <c r="C180" s="28">
        <v>0.8</v>
      </c>
      <c r="D180" s="28">
        <v>0.2</v>
      </c>
      <c r="E180" s="40">
        <f t="shared" si="171"/>
        <v>12512</v>
      </c>
      <c r="F180" s="40">
        <v>7594</v>
      </c>
      <c r="G180" s="40">
        <v>4918</v>
      </c>
      <c r="H180" s="40">
        <f t="shared" si="172"/>
        <v>456</v>
      </c>
      <c r="I180" s="40">
        <f t="shared" si="173"/>
        <v>365</v>
      </c>
      <c r="J180" s="40">
        <f t="shared" si="174"/>
        <v>91</v>
      </c>
      <c r="K180" s="40">
        <f t="shared" si="175"/>
        <v>295</v>
      </c>
      <c r="L180" s="40">
        <f t="shared" si="176"/>
        <v>236</v>
      </c>
      <c r="M180" s="40">
        <f t="shared" si="177"/>
        <v>59</v>
      </c>
      <c r="N180" s="40">
        <f t="shared" si="178"/>
        <v>751</v>
      </c>
      <c r="O180" s="40">
        <f t="shared" si="179"/>
        <v>601</v>
      </c>
      <c r="P180" s="40">
        <f t="shared" si="180"/>
        <v>150</v>
      </c>
      <c r="Q180" s="40">
        <f t="shared" si="181"/>
        <v>466</v>
      </c>
      <c r="R180" s="40">
        <v>174</v>
      </c>
      <c r="S180" s="40">
        <v>292</v>
      </c>
      <c r="T180" s="44">
        <v>135</v>
      </c>
      <c r="U180" s="47"/>
    </row>
    <row r="181" ht="17.25" customHeight="true" spans="1:21">
      <c r="A181" s="58"/>
      <c r="B181" s="30" t="s">
        <v>201</v>
      </c>
      <c r="C181" s="28">
        <v>0.8</v>
      </c>
      <c r="D181" s="28">
        <v>0.2</v>
      </c>
      <c r="E181" s="40">
        <f t="shared" si="171"/>
        <v>12421</v>
      </c>
      <c r="F181" s="40">
        <v>7895</v>
      </c>
      <c r="G181" s="40">
        <v>4526</v>
      </c>
      <c r="H181" s="40">
        <f t="shared" si="172"/>
        <v>474</v>
      </c>
      <c r="I181" s="40">
        <f t="shared" si="173"/>
        <v>379</v>
      </c>
      <c r="J181" s="40">
        <f t="shared" si="174"/>
        <v>95</v>
      </c>
      <c r="K181" s="40">
        <f t="shared" si="175"/>
        <v>271</v>
      </c>
      <c r="L181" s="40">
        <f t="shared" si="176"/>
        <v>217</v>
      </c>
      <c r="M181" s="40">
        <f t="shared" si="177"/>
        <v>54</v>
      </c>
      <c r="N181" s="40">
        <f t="shared" si="178"/>
        <v>745</v>
      </c>
      <c r="O181" s="40">
        <f t="shared" si="179"/>
        <v>596</v>
      </c>
      <c r="P181" s="40">
        <f t="shared" si="180"/>
        <v>149</v>
      </c>
      <c r="Q181" s="40">
        <f t="shared" si="181"/>
        <v>467</v>
      </c>
      <c r="R181" s="40">
        <v>172</v>
      </c>
      <c r="S181" s="40">
        <v>295</v>
      </c>
      <c r="T181" s="44">
        <v>129</v>
      </c>
      <c r="U181" s="47"/>
    </row>
  </sheetData>
  <mergeCells count="28">
    <mergeCell ref="A2:U2"/>
    <mergeCell ref="C3:U3"/>
    <mergeCell ref="E4:G4"/>
    <mergeCell ref="H4:J4"/>
    <mergeCell ref="K4:M4"/>
    <mergeCell ref="N4:P4"/>
    <mergeCell ref="Q4:S4"/>
    <mergeCell ref="A6:B6"/>
    <mergeCell ref="A4:A5"/>
    <mergeCell ref="A7:A18"/>
    <mergeCell ref="A19:A30"/>
    <mergeCell ref="A31:A40"/>
    <mergeCell ref="A41:A56"/>
    <mergeCell ref="A57:A71"/>
    <mergeCell ref="A72:A85"/>
    <mergeCell ref="A86:A103"/>
    <mergeCell ref="A104:A109"/>
    <mergeCell ref="A110:A118"/>
    <mergeCell ref="A119:A133"/>
    <mergeCell ref="A134:A147"/>
    <mergeCell ref="A148:A156"/>
    <mergeCell ref="A157:A172"/>
    <mergeCell ref="A173:A181"/>
    <mergeCell ref="B4:B5"/>
    <mergeCell ref="C4:C5"/>
    <mergeCell ref="D4:D5"/>
    <mergeCell ref="T4:T5"/>
    <mergeCell ref="U4:U5"/>
  </mergeCells>
  <pageMargins left="0.25" right="0.25" top="0.75" bottom="0.75" header="0.3" footer="0.3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市县幼儿园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陈琳姿 10.104.98.20</dc:creator>
  <cp:lastModifiedBy>greatwall</cp:lastModifiedBy>
  <dcterms:created xsi:type="dcterms:W3CDTF">2019-07-24T19:58:00Z</dcterms:created>
  <cp:lastPrinted>2024-12-10T14:46:00Z</cp:lastPrinted>
  <dcterms:modified xsi:type="dcterms:W3CDTF">2024-12-23T15:40:44Z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27B62E2E8843490AAA7A748D9B3786F1_13</vt:lpwstr>
  </property>
</Properties>
</file>