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特岗计划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</externalReferences>
  <definedNames>
    <definedName name="_xlnm._FilterDatabase" localSheetId="0" hidden="1">特岗计划!$A$7:$P$67</definedName>
    <definedName name="\q">[1]国家!#REF!</definedName>
    <definedName name="\z">[2]中央!#REF!</definedName>
    <definedName name="_6_其他">#REF!</definedName>
    <definedName name="_Order1" hidden="1">255</definedName>
    <definedName name="_Order2" hidden="1">255</definedName>
    <definedName name="a">#N/A</definedName>
    <definedName name="aa">#REF!</definedName>
    <definedName name="aaa">[2]中央!#REF!</definedName>
    <definedName name="aaaagfdsafsd">#N/A</definedName>
    <definedName name="ABC">#REF!</definedName>
    <definedName name="ABD">#REF!</definedName>
    <definedName name="AccessDatabase" hidden="1">"D:\文_件\省长专项\2000省长专项审批.mdb"</definedName>
    <definedName name="addsdsads">#N/A</definedName>
    <definedName name="adsafs">#N/A</definedName>
    <definedName name="adsdsaas">#N/A</definedName>
    <definedName name="agasdgaksdk">#N/A</definedName>
    <definedName name="agsdsawae">#N/A</definedName>
    <definedName name="ajgfdajfajd">#N/A</definedName>
    <definedName name="asda">#N/A</definedName>
    <definedName name="asdfas">#N/A</definedName>
    <definedName name="asdfasf">#N/A</definedName>
    <definedName name="asdfkaskfda">#N/A</definedName>
    <definedName name="asdg\">#N/A</definedName>
    <definedName name="asdga">#N/A</definedName>
    <definedName name="asdgadsf">#N/A</definedName>
    <definedName name="asdgadsfa">#N/A</definedName>
    <definedName name="asdgas">#N/A</definedName>
    <definedName name="asdgasdfc">#N/A</definedName>
    <definedName name="asdgasfd">#N/A</definedName>
    <definedName name="asdgf">#N/A</definedName>
    <definedName name="asdgfdsafa">#N/A</definedName>
    <definedName name="asdgha">#N/A</definedName>
    <definedName name="asfdfdsfdsg">#N/A</definedName>
    <definedName name="asfdfdw">#N/A</definedName>
    <definedName name="asfsfga">#N/A</definedName>
    <definedName name="asgafaf">#N/A</definedName>
    <definedName name="asgasfda">#N/A</definedName>
    <definedName name="asgasfdaf">#N/A</definedName>
    <definedName name="asgasfdsad">#N/A</definedName>
    <definedName name="asjfda">#N/A</definedName>
    <definedName name="b">#N/A</definedName>
    <definedName name="county">#REF!</definedName>
    <definedName name="d">#N/A</definedName>
    <definedName name="da">#N/A</definedName>
    <definedName name="dadaf">#N/A</definedName>
    <definedName name="dads">#N/A</definedName>
    <definedName name="daggaga">#N/A</definedName>
    <definedName name="dasdfasd">#N/A</definedName>
    <definedName name="data">#REF!</definedName>
    <definedName name="Database">[3]PKx!$A$1:$AP$622</definedName>
    <definedName name="database2">#REF!</definedName>
    <definedName name="database3">#REF!</definedName>
    <definedName name="dd">#N/A</definedName>
    <definedName name="ddad">#N/A</definedName>
    <definedName name="ddagagsgdsa">#N/A</definedName>
    <definedName name="dddsaga">#N/A</definedName>
    <definedName name="dddsagsa">#N/A</definedName>
    <definedName name="ddsadafs">#N/A</definedName>
    <definedName name="ddsass">#N/A</definedName>
    <definedName name="ddydhg">#N/A</definedName>
    <definedName name="dfadfsfds">#N/A</definedName>
    <definedName name="dfadsaf">#N/A</definedName>
    <definedName name="dfadsas">#N/A</definedName>
    <definedName name="dfasfw">#N/A</definedName>
    <definedName name="dfasggasf">#N/A</definedName>
    <definedName name="dfaxc">#N/A</definedName>
    <definedName name="dfgh">#N/A</definedName>
    <definedName name="dfghdhj">#N/A</definedName>
    <definedName name="dfgsdf">#N/A</definedName>
    <definedName name="dfh">#N/A</definedName>
    <definedName name="dfhgkj">#N/A</definedName>
    <definedName name="dfj">#N/A</definedName>
    <definedName name="dfjajsfd">#N/A</definedName>
    <definedName name="dfwaa">#N/A</definedName>
    <definedName name="dgadsfd">#N/A</definedName>
    <definedName name="dgafk">#N/A</definedName>
    <definedName name="dgafsj">#N/A</definedName>
    <definedName name="dgah">#N/A</definedName>
    <definedName name="dgasdfa">#N/A</definedName>
    <definedName name="dgasdhf">#N/A</definedName>
    <definedName name="dgh">#N/A</definedName>
    <definedName name="dghadfha">#N/A</definedName>
    <definedName name="dghadhf">#N/A</definedName>
    <definedName name="dgkgfkdsafka">#N/A</definedName>
    <definedName name="dh">#N/A</definedName>
    <definedName name="dj">#N/A</definedName>
    <definedName name="djfadsjf">#N/A</definedName>
    <definedName name="djfajdsf">#N/A</definedName>
    <definedName name="djfajdsfj">#N/A</definedName>
    <definedName name="djfjadsfja">#N/A</definedName>
    <definedName name="djfjadsjfw">#N/A</definedName>
    <definedName name="djfjdafjas">#N/A</definedName>
    <definedName name="djfjdafsja">#N/A</definedName>
    <definedName name="djfjdsafjs">#N/A</definedName>
    <definedName name="djfjdsaj">#N/A</definedName>
    <definedName name="djjdjjd">#N/A</definedName>
    <definedName name="djjjafjas">#N/A</definedName>
    <definedName name="djllfjasfd">#N/A</definedName>
    <definedName name="drafd">#N/A</definedName>
    <definedName name="dsaad">#REF!</definedName>
    <definedName name="dsaasagf">#N/A</definedName>
    <definedName name="dsadsadsa">#N/A</definedName>
    <definedName name="dsadsafag">#N/A</definedName>
    <definedName name="dsadshf">#N/A</definedName>
    <definedName name="dsafdfdgas">#N/A</definedName>
    <definedName name="dsafdfdsfds">#N/A</definedName>
    <definedName name="dsafdsafdsa">#N/A</definedName>
    <definedName name="dsaffdsa">#N/A</definedName>
    <definedName name="dsagagw">#N/A</definedName>
    <definedName name="dsagas">#N/A</definedName>
    <definedName name="dsagasfwq">#N/A</definedName>
    <definedName name="dsagqf">#N/A</definedName>
    <definedName name="dsccc">#N/A</definedName>
    <definedName name="dsdaa">#N/A</definedName>
    <definedName name="dsdsaddsa">#N/A</definedName>
    <definedName name="dsdsagggf">#N/A</definedName>
    <definedName name="dsfacx">#N/A</definedName>
    <definedName name="dsfag">#N/A</definedName>
    <definedName name="dsfasf">#N/A</definedName>
    <definedName name="dsfdcc">#N/A</definedName>
    <definedName name="dsfdsaga">#N/A</definedName>
    <definedName name="dsffadsgad">#N/A</definedName>
    <definedName name="dsffdsafdas">#N/A</definedName>
    <definedName name="dsfggsa">#N/A</definedName>
    <definedName name="dsfgh">#N/A</definedName>
    <definedName name="dsfgs">#N/A</definedName>
    <definedName name="dsfkadskf">#N/A</definedName>
    <definedName name="dsfwfxx">#N/A</definedName>
    <definedName name="dsgadsfa">#N/A</definedName>
    <definedName name="dsgafsafd">#N/A</definedName>
    <definedName name="dsgagas">#N/A</definedName>
    <definedName name="dsgasdf">#N/A</definedName>
    <definedName name="dsgdas">#N/A</definedName>
    <definedName name="dsgdsagfdsag">#N/A</definedName>
    <definedName name="dsggasfd">#N/A</definedName>
    <definedName name="dsggassddd">#N/A</definedName>
    <definedName name="dsgh">#N/A</definedName>
    <definedName name="dsjgakdsf">#N/A</definedName>
    <definedName name="dssasaww">#N/A</definedName>
    <definedName name="e">#N/A</definedName>
    <definedName name="f">#N/A</definedName>
    <definedName name="fdsafdsafdsa">#N/A</definedName>
    <definedName name="fdsafdsafdsfdsa">#N/A</definedName>
    <definedName name="fdsafdsfdsafdsa">#N/A</definedName>
    <definedName name="fdsfdsafdcdx">#N/A</definedName>
    <definedName name="fdsfdsafdfdsa">#N/A</definedName>
    <definedName name="ffdfdsaafds">#N/A</definedName>
    <definedName name="fg">#N/A</definedName>
    <definedName name="fgdh">#N/A</definedName>
    <definedName name="fgj">#N/A</definedName>
    <definedName name="fgjd">#N/A</definedName>
    <definedName name="fgjk">#N/A</definedName>
    <definedName name="fhdjk">#N/A</definedName>
    <definedName name="fjafjs">#N/A</definedName>
    <definedName name="fjajsfdja">#N/A</definedName>
    <definedName name="fjdajsdjfa">#N/A</definedName>
    <definedName name="fjjafsjaj">#N/A</definedName>
    <definedName name="fjk">#N/A</definedName>
    <definedName name="fsa">#N/A</definedName>
    <definedName name="fsafffdsfdsa">#N/A</definedName>
    <definedName name="fsafsdfdsa">#N/A</definedName>
    <definedName name="g">#N/A</definedName>
    <definedName name="gadsfawe">#N/A</definedName>
    <definedName name="gafsafas">#N/A</definedName>
    <definedName name="gagssd">#N/A</definedName>
    <definedName name="gasdgfasgas">#N/A</definedName>
    <definedName name="gfagajfas">#N/A</definedName>
    <definedName name="gfh">#N/A</definedName>
    <definedName name="ggasfdasf">#N/A</definedName>
    <definedName name="gggg">#N/A</definedName>
    <definedName name="ggggggggg">#N/A</definedName>
    <definedName name="gh">#N/A</definedName>
    <definedName name="ghjk">#N/A</definedName>
    <definedName name="ghk">#N/A</definedName>
    <definedName name="gj">#N/A</definedName>
    <definedName name="gjhk">#N/A</definedName>
    <definedName name="gjk">#N/A</definedName>
    <definedName name="gjklh">#N/A</definedName>
    <definedName name="gxxe2003">'[4]P1012001'!$A$6:$E$117</definedName>
    <definedName name="gxxe20032">'[5]P1012001'!$A$6:$E$117</definedName>
    <definedName name="h">#N/A</definedName>
    <definedName name="hdfgh">#N/A</definedName>
    <definedName name="hg">#N/A</definedName>
    <definedName name="hgfh">#N/A</definedName>
    <definedName name="hgj">#N/A</definedName>
    <definedName name="hhfk">#N/A</definedName>
    <definedName name="hhhh">#REF!</definedName>
    <definedName name="hj">#N/A</definedName>
    <definedName name="hjhgj">#N/A</definedName>
    <definedName name="hjk">#N/A</definedName>
    <definedName name="hjkjhl">#N/A</definedName>
    <definedName name="hjkl">#N/A</definedName>
    <definedName name="hkjfgkjhkhj">#N/A</definedName>
    <definedName name="i">#N/A</definedName>
    <definedName name="j">#N/A</definedName>
    <definedName name="jdfajsfdj">#N/A</definedName>
    <definedName name="jdjfadsjf">#N/A</definedName>
    <definedName name="jgh">#N/A</definedName>
    <definedName name="jhgj">#N/A</definedName>
    <definedName name="jhkf">#N/A</definedName>
    <definedName name="jhkljl">#N/A</definedName>
    <definedName name="jjgajsdfjasd">#N/A</definedName>
    <definedName name="jjjjj">#N/A</definedName>
    <definedName name="jk">#N/A</definedName>
    <definedName name="jl">#N/A</definedName>
    <definedName name="jmjkhjkl">#N/A</definedName>
    <definedName name="k">#N/A</definedName>
    <definedName name="kdfkasj">#N/A</definedName>
    <definedName name="kg">#N/A</definedName>
    <definedName name="kgak">#N/A</definedName>
    <definedName name="kjhljk">#N/A</definedName>
    <definedName name="kjhluyi">#N/A</definedName>
    <definedName name="kjlhj">#N/A</definedName>
    <definedName name="kkkk">#REF!</definedName>
    <definedName name="l">#N/A</definedName>
    <definedName name="lkghjk">#N/A</definedName>
    <definedName name="lkjhh">#N/A</definedName>
    <definedName name="luil">#N/A</definedName>
    <definedName name="_xlnm.Print_Area">#N/A</definedName>
    <definedName name="Print_Area_MI">#REF!</definedName>
    <definedName name="_xlnm.Print_Titles" localSheetId="0">特岗计划!$4:$5</definedName>
    <definedName name="Q_02_01" comment="QACQS=53">#REF!</definedName>
    <definedName name="Q_02_02" comment="QACQS=37">#REF!</definedName>
    <definedName name="Q_03_01" comment="QACQS=39">#REF!</definedName>
    <definedName name="Q_03_02" comment="QACQS=13,QBCQF=deptfullcode">#REF!</definedName>
    <definedName name="Q_03_03" comment="QACQS=39">#REF!</definedName>
    <definedName name="Q_03_04" comment="QACQS=40">#REF!</definedName>
    <definedName name="R_01_01" comment="SEDT=0">[12]附表1省级基本信息表!$E$7:$G$7,[12]附表1省级基本信息表!$I$7:$J$7</definedName>
    <definedName name="S_01_01" comment="SADS=1">[12]附表1省级基本信息表!$C$7:$G$7,[12]附表1省级基本信息表!$I$7:$L$7</definedName>
    <definedName name="S_02_01" comment="SADS=1,SEDT=1">#REF!</definedName>
    <definedName name="S_02_02" comment="SADS=1,SEDT=2,SFDTDL=2">#REF!</definedName>
    <definedName name="S_02_04" comment="SADS=1,SEDT=0,SFDTDL=100">#REF!</definedName>
    <definedName name="S_02_05" comment="SADS=1,SEDT=0">#REF!</definedName>
    <definedName name="S_02_06" comment="SADS=1,SEDT=1">#REF!</definedName>
    <definedName name="S_02_07" comment="SADS=1,SEDT=2,SFDTDL=2">#REF!,#REF!</definedName>
    <definedName name="S_02_08" comment="SADS=1,SEDT=0,SFDTDL=100">#REF!</definedName>
    <definedName name="S_03_01" comment="SADS=1,SEDT=0,SFDTDL=100">[12]附表2省级分县基本信息汇总表!$D$943:$J$943,[12]附表2省级分县基本信息汇总表!$L$943:$N$943,[12]附表2省级分县基本信息汇总表!$W$943</definedName>
    <definedName name="S_03_02" comment="SADS=1,SEDT=1">#REF!</definedName>
    <definedName name="S_03_03" comment="SADS=1,SEDT=2,SFDTDL=2">#REF!</definedName>
    <definedName name="S_03_04" comment="SADS=1,SEDT=1">#REF!</definedName>
    <definedName name="S_03_05" comment="SADS=1,SEDT=2,SFDTDL=2">#REF!</definedName>
    <definedName name="S_03_06" comment="SADS=1">#REF!</definedName>
    <definedName name="S_03_07" comment="SADS=1,SEDT=1">#REF!</definedName>
    <definedName name="S_03_08" comment="SADS=1,SEDT=0,SFDTDL=500">#REF!</definedName>
    <definedName name="S_04_07" comment="SADS=1,SEDT=2,SFDTDL=2">'[12]附表4省级集中连片地区分县实施情况汇总表 '!$I$9,'[12]附表4省级集中连片地区分县实施情况汇总表 '!$S$9</definedName>
    <definedName name="saagasf">#N/A</definedName>
    <definedName name="sadfaffdas">#N/A</definedName>
    <definedName name="sadfas">#N/A</definedName>
    <definedName name="sadfasdf">#N/A</definedName>
    <definedName name="sadffdag">#N/A</definedName>
    <definedName name="sadgafasdd">#N/A</definedName>
    <definedName name="sadgafasfd">#N/A</definedName>
    <definedName name="sadgafsdwa">#N/A</definedName>
    <definedName name="sadgasfdwad">#N/A</definedName>
    <definedName name="sadgfsafda">#N/A</definedName>
    <definedName name="sadjfajfds">#N/A</definedName>
    <definedName name="sadsaga">#N/A</definedName>
    <definedName name="safdafsd">#N/A</definedName>
    <definedName name="saffdsafdsafds">#N/A</definedName>
    <definedName name="sagadfx">#N/A</definedName>
    <definedName name="sagafafd">#N/A</definedName>
    <definedName name="sagasdfasdf">#N/A</definedName>
    <definedName name="sdafg">#N/A</definedName>
    <definedName name="sdd">#N/A</definedName>
    <definedName name="sddfsadgas">#N/A</definedName>
    <definedName name="sdfadsfxf">#N/A</definedName>
    <definedName name="sdfas">#N/A</definedName>
    <definedName name="sdfascx">#N/A</definedName>
    <definedName name="sdfasdg">#N/A</definedName>
    <definedName name="sdfasdgas">#N/A</definedName>
    <definedName name="sdfasfdaga">#N/A</definedName>
    <definedName name="sdfdasdf">#N/A</definedName>
    <definedName name="sdfg">#N/A</definedName>
    <definedName name="sdfgs">#N/A</definedName>
    <definedName name="sdfkasfka">#N/A</definedName>
    <definedName name="sdfsdafaw">#N/A</definedName>
    <definedName name="sdgaasd">#N/A</definedName>
    <definedName name="sdgadsfasf">#N/A</definedName>
    <definedName name="sdgafs">#N/A</definedName>
    <definedName name="sdgasd">#N/A</definedName>
    <definedName name="sdgasdf">#N/A</definedName>
    <definedName name="sdgasdfasfd">#N/A</definedName>
    <definedName name="sdgasfa">#N/A</definedName>
    <definedName name="sdgdaga">#N/A</definedName>
    <definedName name="sdgdasfasdf">#N/A</definedName>
    <definedName name="sdgfdf">#N/A</definedName>
    <definedName name="sdgfw">#N/A</definedName>
    <definedName name="sdsaaa">#N/A</definedName>
    <definedName name="sdsfccxxx">#N/A</definedName>
    <definedName name="sfdg">#N/A</definedName>
    <definedName name="sfdsafdfdsa">#N/A</definedName>
    <definedName name="sfdsafdsaafds">#N/A</definedName>
    <definedName name="sfsadd">#N/A</definedName>
    <definedName name="sgafax">#N/A</definedName>
    <definedName name="sgafwa">#N/A</definedName>
    <definedName name="sgasdfasd">#N/A</definedName>
    <definedName name="sgasdfwf">#N/A</definedName>
    <definedName name="sgasfwa">#N/A</definedName>
    <definedName name="sgasgda">#N/A</definedName>
    <definedName name="sgdadsfwd">#N/A</definedName>
    <definedName name="sgdfg">#N/A</definedName>
    <definedName name="sgdh">#N/A</definedName>
    <definedName name="shgd">#N/A</definedName>
    <definedName name="ssfafag">#N/A</definedName>
    <definedName name="try">#N/A</definedName>
    <definedName name="uyi">#N/A</definedName>
    <definedName name="财政供养">#REF!</definedName>
    <definedName name="处室">#REF!</definedName>
    <definedName name="大多数">[6]XL4Poppy!$A$15</definedName>
    <definedName name="还有">#REF!</definedName>
    <definedName name="汇率">#REF!</definedName>
    <definedName name="基金处室">#REF!</definedName>
    <definedName name="基金金额">#REF!</definedName>
    <definedName name="基金科目">#REF!</definedName>
    <definedName name="基金类型">#REF!</definedName>
    <definedName name="结果" localSheetId="0">[13]结果!$A$1:$AG$1</definedName>
    <definedName name="金额">#REF!</definedName>
    <definedName name="科目">[7]调用表!$B$3:$B$125</definedName>
    <definedName name="类型">#REF!</definedName>
    <definedName name="全额差额比例">'[8]C01-1'!#REF!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23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四季度">'[8]C01-1'!#REF!</definedName>
    <definedName name="位次d">[9]四月份月报!#REF!</definedName>
    <definedName name="性别">[10]基础编码!$H$2:$H$3</definedName>
    <definedName name="学历">[10]基础编码!$S$2:$S$9</definedName>
    <definedName name="支出">'[11]P1012001'!$A$6:$E$117</definedName>
    <definedName name="전">#REF!</definedName>
    <definedName name="주택사업본부">#REF!</definedName>
    <definedName name="철구사업본부">#REF!</definedName>
  </definedNames>
  <calcPr calcId="144525"/>
</workbook>
</file>

<file path=xl/sharedStrings.xml><?xml version="1.0" encoding="utf-8"?>
<sst xmlns="http://schemas.openxmlformats.org/spreadsheetml/2006/main" count="96" uniqueCount="94">
  <si>
    <t>附件1</t>
  </si>
  <si>
    <t>2024年农村义务教育阶段学校教师特设岗位计划中央直达资金分配表</t>
  </si>
  <si>
    <t>单位：万元</t>
  </si>
  <si>
    <t>市州</t>
  </si>
  <si>
    <t>县市区</t>
  </si>
  <si>
    <r>
      <rPr>
        <sz val="10"/>
        <rFont val="Times New Roman"/>
        <charset val="134"/>
      </rPr>
      <t>2021</t>
    </r>
    <r>
      <rPr>
        <sz val="10"/>
        <rFont val="宋体"/>
        <charset val="134"/>
      </rPr>
      <t>年招聘特岗教师在岗人数（已安排至</t>
    </r>
    <r>
      <rPr>
        <sz val="10"/>
        <rFont val="Times New Roman"/>
        <charset val="134"/>
      </rPr>
      <t>2024</t>
    </r>
    <r>
      <rPr>
        <sz val="10"/>
        <rFont val="宋体"/>
        <charset val="134"/>
      </rPr>
      <t>年</t>
    </r>
    <r>
      <rPr>
        <sz val="10"/>
        <rFont val="Times New Roman"/>
        <charset val="134"/>
      </rPr>
      <t>8</t>
    </r>
    <r>
      <rPr>
        <sz val="10"/>
        <rFont val="宋体"/>
        <charset val="134"/>
      </rPr>
      <t>月）</t>
    </r>
  </si>
  <si>
    <r>
      <rPr>
        <sz val="10"/>
        <rFont val="Times New Roman"/>
        <charset val="134"/>
      </rPr>
      <t>2022-2023</t>
    </r>
    <r>
      <rPr>
        <sz val="10"/>
        <rFont val="宋体"/>
        <charset val="134"/>
      </rPr>
      <t>级特岗教师在岗人数</t>
    </r>
  </si>
  <si>
    <r>
      <rPr>
        <sz val="10"/>
        <rFont val="宋体"/>
        <charset val="134"/>
      </rPr>
      <t>提标金额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（</t>
    </r>
    <r>
      <rPr>
        <sz val="10"/>
        <rFont val="Times New Roman"/>
        <charset val="134"/>
      </rPr>
      <t>2021</t>
    </r>
    <r>
      <rPr>
        <sz val="10"/>
        <rFont val="方正书宋_GBK"/>
        <charset val="134"/>
      </rPr>
      <t>年到岗</t>
    </r>
    <r>
      <rPr>
        <sz val="10"/>
        <rFont val="宋体"/>
        <charset val="134"/>
      </rPr>
      <t>补</t>
    </r>
    <r>
      <rPr>
        <sz val="10"/>
        <rFont val="Times New Roman"/>
        <charset val="134"/>
      </rPr>
      <t>8</t>
    </r>
    <r>
      <rPr>
        <sz val="10"/>
        <rFont val="宋体"/>
        <charset val="134"/>
      </rPr>
      <t>个月</t>
    </r>
    <r>
      <rPr>
        <sz val="10"/>
        <rFont val="Times New Roman"/>
        <charset val="134"/>
      </rPr>
      <t xml:space="preserve"> </t>
    </r>
    <r>
      <rPr>
        <sz val="10"/>
        <rFont val="方正书宋_GBK"/>
        <charset val="134"/>
      </rPr>
      <t>，</t>
    </r>
    <r>
      <rPr>
        <sz val="10"/>
        <rFont val="Times New Roman"/>
        <charset val="134"/>
      </rPr>
      <t>2022-2023</t>
    </r>
    <r>
      <rPr>
        <sz val="10"/>
        <rFont val="方正书宋_GBK"/>
        <charset val="134"/>
      </rPr>
      <t>年到岗</t>
    </r>
    <r>
      <rPr>
        <sz val="10"/>
        <rFont val="宋体"/>
        <charset val="134"/>
      </rPr>
      <t>补</t>
    </r>
    <r>
      <rPr>
        <sz val="10"/>
        <rFont val="Times New Roman"/>
        <charset val="134"/>
      </rPr>
      <t>12</t>
    </r>
    <r>
      <rPr>
        <sz val="10"/>
        <rFont val="宋体"/>
        <charset val="134"/>
      </rPr>
      <t>个月</t>
    </r>
  </si>
  <si>
    <t>2023年底已提前下达金额</t>
  </si>
  <si>
    <r>
      <rPr>
        <sz val="10"/>
        <rFont val="Times New Roman"/>
        <charset val="134"/>
      </rPr>
      <t>2024</t>
    </r>
    <r>
      <rPr>
        <sz val="10"/>
        <rFont val="宋体"/>
        <charset val="134"/>
      </rPr>
      <t>年中央核定金额</t>
    </r>
  </si>
  <si>
    <r>
      <rPr>
        <sz val="10"/>
        <rFont val="宋体"/>
        <charset val="134"/>
      </rPr>
      <t>此次扣回金额</t>
    </r>
    <r>
      <rPr>
        <sz val="10"/>
        <rFont val="Times New Roman"/>
        <charset val="134"/>
      </rPr>
      <t xml:space="preserve">
(</t>
    </r>
    <r>
      <rPr>
        <sz val="10"/>
        <rFont val="宋体"/>
        <charset val="134"/>
      </rPr>
      <t>按</t>
    </r>
    <r>
      <rPr>
        <sz val="10"/>
        <rFont val="Times New Roman"/>
        <charset val="134"/>
      </rPr>
      <t>2022-2023</t>
    </r>
    <r>
      <rPr>
        <sz val="10"/>
        <rFont val="宋体"/>
        <charset val="134"/>
      </rPr>
      <t>在岗人数占比分配）</t>
    </r>
  </si>
  <si>
    <r>
      <rPr>
        <sz val="10"/>
        <rFont val="Times New Roman"/>
        <charset val="134"/>
      </rPr>
      <t>2022</t>
    </r>
    <r>
      <rPr>
        <sz val="10"/>
        <rFont val="宋体"/>
        <charset val="134"/>
      </rPr>
      <t>年招聘在岗人数（已安排</t>
    </r>
    <r>
      <rPr>
        <sz val="10"/>
        <rFont val="Times New Roman"/>
        <charset val="134"/>
      </rPr>
      <t>2024</t>
    </r>
    <r>
      <rPr>
        <sz val="10"/>
        <rFont val="宋体"/>
        <charset val="134"/>
      </rPr>
      <t>年</t>
    </r>
    <r>
      <rPr>
        <sz val="10"/>
        <rFont val="Times New Roman"/>
        <charset val="134"/>
      </rPr>
      <t>9</t>
    </r>
    <r>
      <rPr>
        <sz val="10"/>
        <rFont val="宋体"/>
        <charset val="134"/>
      </rPr>
      <t>月</t>
    </r>
    <r>
      <rPr>
        <sz val="10"/>
        <rFont val="Times New Roman"/>
        <charset val="134"/>
      </rPr>
      <t>-2025</t>
    </r>
    <r>
      <rPr>
        <sz val="10"/>
        <rFont val="宋体"/>
        <charset val="134"/>
      </rPr>
      <t>年</t>
    </r>
    <r>
      <rPr>
        <sz val="10"/>
        <rFont val="Times New Roman"/>
        <charset val="134"/>
      </rPr>
      <t>8</t>
    </r>
    <r>
      <rPr>
        <sz val="10"/>
        <rFont val="宋体"/>
        <charset val="134"/>
      </rPr>
      <t>月工资补助）</t>
    </r>
  </si>
  <si>
    <r>
      <rPr>
        <sz val="10"/>
        <rFont val="Times New Roman"/>
        <charset val="134"/>
      </rPr>
      <t>2023</t>
    </r>
    <r>
      <rPr>
        <sz val="10"/>
        <rFont val="宋体"/>
        <charset val="134"/>
      </rPr>
      <t>年招聘在岗人数（已安排</t>
    </r>
    <r>
      <rPr>
        <sz val="10"/>
        <rFont val="Times New Roman"/>
        <charset val="134"/>
      </rPr>
      <t>2023</t>
    </r>
    <r>
      <rPr>
        <sz val="10"/>
        <rFont val="宋体"/>
        <charset val="134"/>
      </rPr>
      <t>年</t>
    </r>
    <r>
      <rPr>
        <sz val="10"/>
        <rFont val="Times New Roman"/>
        <charset val="134"/>
      </rPr>
      <t>9</t>
    </r>
    <r>
      <rPr>
        <sz val="10"/>
        <rFont val="宋体"/>
        <charset val="134"/>
      </rPr>
      <t>月</t>
    </r>
    <r>
      <rPr>
        <sz val="10"/>
        <rFont val="Times New Roman"/>
        <charset val="134"/>
      </rPr>
      <t>-2026</t>
    </r>
    <r>
      <rPr>
        <sz val="10"/>
        <rFont val="宋体"/>
        <charset val="134"/>
      </rPr>
      <t>年</t>
    </r>
    <r>
      <rPr>
        <sz val="10"/>
        <rFont val="Times New Roman"/>
        <charset val="134"/>
      </rPr>
      <t>8</t>
    </r>
    <r>
      <rPr>
        <sz val="10"/>
        <rFont val="宋体"/>
        <charset val="134"/>
      </rPr>
      <t>月工资补助</t>
    </r>
  </si>
  <si>
    <r>
      <rPr>
        <sz val="10"/>
        <rFont val="Times New Roman"/>
        <charset val="134"/>
      </rPr>
      <t>2022-2023</t>
    </r>
    <r>
      <rPr>
        <sz val="10"/>
        <rFont val="宋体"/>
        <charset val="134"/>
      </rPr>
      <t>级
在岗合计</t>
    </r>
  </si>
  <si>
    <t>小计</t>
  </si>
  <si>
    <r>
      <rPr>
        <sz val="10"/>
        <rFont val="Times New Roman"/>
        <charset val="134"/>
      </rPr>
      <t>2022-2023</t>
    </r>
    <r>
      <rPr>
        <sz val="10"/>
        <rFont val="宋体"/>
        <charset val="134"/>
      </rPr>
      <t>级特岗教师工资补助</t>
    </r>
  </si>
  <si>
    <r>
      <rPr>
        <sz val="10"/>
        <rFont val="宋体"/>
        <charset val="134"/>
      </rPr>
      <t>按</t>
    </r>
    <r>
      <rPr>
        <sz val="10"/>
        <rFont val="Times New Roman"/>
        <charset val="134"/>
      </rPr>
      <t>2023</t>
    </r>
    <r>
      <rPr>
        <sz val="10"/>
        <rFont val="宋体"/>
        <charset val="134"/>
      </rPr>
      <t>级人数预安排</t>
    </r>
    <r>
      <rPr>
        <sz val="10"/>
        <rFont val="Times New Roman"/>
        <charset val="134"/>
      </rPr>
      <t>2024</t>
    </r>
    <r>
      <rPr>
        <sz val="10"/>
        <rFont val="宋体"/>
        <charset val="134"/>
      </rPr>
      <t>年招聘的特岗教师工资补助</t>
    </r>
  </si>
  <si>
    <r>
      <rPr>
        <sz val="10"/>
        <rFont val="宋体"/>
        <charset val="134"/>
      </rPr>
      <t>提标金额
（</t>
    </r>
    <r>
      <rPr>
        <sz val="10"/>
        <rFont val="Times New Roman"/>
        <charset val="134"/>
      </rPr>
      <t>2021</t>
    </r>
    <r>
      <rPr>
        <sz val="10"/>
        <rFont val="宋体"/>
        <charset val="134"/>
      </rPr>
      <t>年到岗补</t>
    </r>
    <r>
      <rPr>
        <sz val="10"/>
        <rFont val="Times New Roman"/>
        <charset val="134"/>
      </rPr>
      <t>8</t>
    </r>
    <r>
      <rPr>
        <sz val="10"/>
        <rFont val="宋体"/>
        <charset val="134"/>
      </rPr>
      <t>个月</t>
    </r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>，</t>
    </r>
    <r>
      <rPr>
        <sz val="10"/>
        <rFont val="Times New Roman"/>
        <charset val="134"/>
      </rPr>
      <t>2022-2023</t>
    </r>
    <r>
      <rPr>
        <sz val="10"/>
        <rFont val="宋体"/>
        <charset val="134"/>
      </rPr>
      <t>年到岗补</t>
    </r>
    <r>
      <rPr>
        <sz val="10"/>
        <rFont val="Times New Roman"/>
        <charset val="134"/>
      </rPr>
      <t>12</t>
    </r>
    <r>
      <rPr>
        <sz val="10"/>
        <rFont val="宋体"/>
        <charset val="134"/>
      </rPr>
      <t>个月</t>
    </r>
  </si>
  <si>
    <r>
      <rPr>
        <sz val="10"/>
        <rFont val="宋体"/>
        <charset val="134"/>
      </rPr>
      <t>预安排</t>
    </r>
    <r>
      <rPr>
        <sz val="10"/>
        <rFont val="Times New Roman"/>
        <charset val="134"/>
      </rPr>
      <t>2024</t>
    </r>
    <r>
      <rPr>
        <sz val="10"/>
        <rFont val="宋体"/>
        <charset val="134"/>
      </rPr>
      <t>年招聘的特岗教师工资补助</t>
    </r>
  </si>
  <si>
    <t>合  计</t>
  </si>
  <si>
    <t>株洲市</t>
  </si>
  <si>
    <t>株洲市小计</t>
  </si>
  <si>
    <t>炎陵县</t>
  </si>
  <si>
    <t>湘潭市</t>
  </si>
  <si>
    <t>湘潭市小计</t>
  </si>
  <si>
    <t>韶山市</t>
  </si>
  <si>
    <t>衡阳市</t>
  </si>
  <si>
    <t>衡阳市小计</t>
  </si>
  <si>
    <t>衡山县</t>
  </si>
  <si>
    <t>耒阳市</t>
  </si>
  <si>
    <t>祁东县</t>
  </si>
  <si>
    <t>邵阳市</t>
  </si>
  <si>
    <t>邵阳市小计</t>
  </si>
  <si>
    <t>城步县</t>
  </si>
  <si>
    <t>洞口县</t>
  </si>
  <si>
    <t>隆回县</t>
  </si>
  <si>
    <t>邵阳县</t>
  </si>
  <si>
    <t>绥宁县</t>
  </si>
  <si>
    <t>武冈市</t>
  </si>
  <si>
    <t>新邵县</t>
  </si>
  <si>
    <t>岳阳市</t>
  </si>
  <si>
    <t>岳阳市小计</t>
  </si>
  <si>
    <t>平江县</t>
  </si>
  <si>
    <t>常德市</t>
  </si>
  <si>
    <t>常德市小计</t>
  </si>
  <si>
    <t>津市市</t>
  </si>
  <si>
    <t>澧县</t>
  </si>
  <si>
    <t>石门县</t>
  </si>
  <si>
    <t>张家界市</t>
  </si>
  <si>
    <t>张家界小计</t>
  </si>
  <si>
    <t>永定区</t>
  </si>
  <si>
    <t>武陵源区</t>
  </si>
  <si>
    <t>桑植县</t>
  </si>
  <si>
    <t>益阳市</t>
  </si>
  <si>
    <t>益阳市小计</t>
  </si>
  <si>
    <t>安化县</t>
  </si>
  <si>
    <t>南县</t>
  </si>
  <si>
    <t>沅江市</t>
  </si>
  <si>
    <t>永州市</t>
  </si>
  <si>
    <t>永州市小计</t>
  </si>
  <si>
    <t>江华县</t>
  </si>
  <si>
    <t>江永县</t>
  </si>
  <si>
    <t>蓝山县</t>
  </si>
  <si>
    <t>新田县</t>
  </si>
  <si>
    <t>双牌县</t>
  </si>
  <si>
    <t>郴州市</t>
  </si>
  <si>
    <t>郴州市小计</t>
  </si>
  <si>
    <t>桂东县</t>
  </si>
  <si>
    <t>汝城县</t>
  </si>
  <si>
    <t>宜章县</t>
  </si>
  <si>
    <t>永兴县</t>
  </si>
  <si>
    <t>娄底市</t>
  </si>
  <si>
    <t>娄底市小计</t>
  </si>
  <si>
    <t>涟源市</t>
  </si>
  <si>
    <t>双峰县</t>
  </si>
  <si>
    <t>新化县</t>
  </si>
  <si>
    <t>怀化市</t>
  </si>
  <si>
    <t>怀化市小计</t>
  </si>
  <si>
    <t>会同县</t>
  </si>
  <si>
    <t>靖州县</t>
  </si>
  <si>
    <t>麻阳县</t>
  </si>
  <si>
    <t>通道县</t>
  </si>
  <si>
    <t>溆浦县</t>
  </si>
  <si>
    <t>沅陵县</t>
  </si>
  <si>
    <t>芷江县</t>
  </si>
  <si>
    <t>中方县</t>
  </si>
  <si>
    <t>湘西土家族苗族自治州</t>
  </si>
  <si>
    <t>湘西州小计</t>
  </si>
  <si>
    <t>保靖县</t>
  </si>
  <si>
    <t>古丈县</t>
  </si>
  <si>
    <t>花垣县</t>
  </si>
  <si>
    <t>龙山县</t>
  </si>
  <si>
    <t>泸溪县</t>
  </si>
  <si>
    <t>永顺县</t>
  </si>
</sst>
</file>

<file path=xl/styles.xml><?xml version="1.0" encoding="utf-8"?>
<styleSheet xmlns="http://schemas.openxmlformats.org/spreadsheetml/2006/main">
  <numFmts count="6">
    <numFmt numFmtId="176" formatCode="0_);[Red]\(0\)"/>
    <numFmt numFmtId="177" formatCode="0.00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sz val="11"/>
      <name val="Times New Roman"/>
      <charset val="134"/>
    </font>
    <font>
      <b/>
      <sz val="11"/>
      <name val="宋体"/>
      <charset val="134"/>
    </font>
    <font>
      <sz val="12"/>
      <name val="Times New Roman"/>
      <charset val="134"/>
    </font>
    <font>
      <sz val="14"/>
      <name val="黑体"/>
      <charset val="134"/>
    </font>
    <font>
      <sz val="18"/>
      <name val="方正小标宋_GBK"/>
      <charset val="134"/>
    </font>
    <font>
      <sz val="10"/>
      <name val="方正小标宋_GBK"/>
      <charset val="134"/>
    </font>
    <font>
      <sz val="10"/>
      <name val="Times New Roman"/>
      <charset val="134"/>
    </font>
    <font>
      <sz val="10"/>
      <name val="宋体"/>
      <charset val="134"/>
    </font>
    <font>
      <b/>
      <sz val="10"/>
      <name val="宋体"/>
      <charset val="134"/>
    </font>
    <font>
      <b/>
      <sz val="10"/>
      <name val="Times New Roman"/>
      <charset val="134"/>
    </font>
    <font>
      <sz val="10"/>
      <color theme="1"/>
      <name val="Times New Roman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0"/>
      <name val="方正书宋_GBK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14" fillId="21" borderId="0" applyNumberFormat="false" applyBorder="false" applyAlignment="false" applyProtection="false">
      <alignment vertical="center"/>
    </xf>
    <xf numFmtId="0" fontId="15" fillId="9" borderId="0" applyNumberFormat="false" applyBorder="false" applyAlignment="false" applyProtection="false">
      <alignment vertical="center"/>
    </xf>
    <xf numFmtId="0" fontId="21" fillId="14" borderId="9" applyNumberFormat="false" applyAlignment="false" applyProtection="false">
      <alignment vertical="center"/>
    </xf>
    <xf numFmtId="0" fontId="23" fillId="15" borderId="11" applyNumberFormat="false" applyAlignment="false" applyProtection="false">
      <alignment vertical="center"/>
    </xf>
    <xf numFmtId="0" fontId="25" fillId="18" borderId="0" applyNumberFormat="false" applyBorder="false" applyAlignment="false" applyProtection="false">
      <alignment vertical="center"/>
    </xf>
    <xf numFmtId="0" fontId="26" fillId="0" borderId="8" applyNumberFormat="false" applyFill="false" applyAlignment="false" applyProtection="false">
      <alignment vertical="center"/>
    </xf>
    <xf numFmtId="0" fontId="31" fillId="0" borderId="0" applyNumberFormat="false" applyFill="false" applyBorder="false" applyAlignment="false" applyProtection="false">
      <alignment vertical="center"/>
    </xf>
    <xf numFmtId="0" fontId="20" fillId="0" borderId="8" applyNumberFormat="false" applyFill="false" applyAlignment="false" applyProtection="false">
      <alignment vertical="center"/>
    </xf>
    <xf numFmtId="0" fontId="15" fillId="13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5" fillId="5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4" fillId="20" borderId="0" applyNumberFormat="false" applyBorder="false" applyAlignment="false" applyProtection="false">
      <alignment vertical="center"/>
    </xf>
    <xf numFmtId="0" fontId="22" fillId="0" borderId="10" applyNumberFormat="false" applyFill="false" applyAlignment="false" applyProtection="false">
      <alignment vertical="center"/>
    </xf>
    <xf numFmtId="0" fontId="29" fillId="0" borderId="14" applyNumberFormat="false" applyFill="false" applyAlignment="false" applyProtection="false">
      <alignment vertical="center"/>
    </xf>
    <xf numFmtId="0" fontId="15" fillId="4" borderId="0" applyNumberFormat="false" applyBorder="false" applyAlignment="false" applyProtection="false">
      <alignment vertical="center"/>
    </xf>
    <xf numFmtId="0" fontId="15" fillId="11" borderId="0" applyNumberFormat="false" applyBorder="false" applyAlignment="false" applyProtection="false">
      <alignment vertical="center"/>
    </xf>
    <xf numFmtId="0" fontId="14" fillId="10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15" fillId="19" borderId="0" applyNumberFormat="false" applyBorder="false" applyAlignment="false" applyProtection="false">
      <alignment vertical="center"/>
    </xf>
    <xf numFmtId="0" fontId="27" fillId="0" borderId="12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5" fillId="7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5" fillId="16" borderId="0" applyNumberFormat="false" applyBorder="false" applyAlignment="false" applyProtection="false">
      <alignment vertical="center"/>
    </xf>
    <xf numFmtId="0" fontId="0" fillId="23" borderId="13" applyNumberFormat="false" applyFont="false" applyAlignment="false" applyProtection="false">
      <alignment vertical="center"/>
    </xf>
    <xf numFmtId="0" fontId="14" fillId="24" borderId="0" applyNumberFormat="false" applyBorder="false" applyAlignment="false" applyProtection="false">
      <alignment vertical="center"/>
    </xf>
    <xf numFmtId="0" fontId="28" fillId="25" borderId="0" applyNumberFormat="false" applyBorder="false" applyAlignment="false" applyProtection="false">
      <alignment vertical="center"/>
    </xf>
    <xf numFmtId="0" fontId="15" fillId="26" borderId="0" applyNumberFormat="false" applyBorder="false" applyAlignment="false" applyProtection="false">
      <alignment vertical="center"/>
    </xf>
    <xf numFmtId="0" fontId="24" fillId="17" borderId="0" applyNumberFormat="false" applyBorder="false" applyAlignment="false" applyProtection="false">
      <alignment vertical="center"/>
    </xf>
    <xf numFmtId="0" fontId="30" fillId="14" borderId="7" applyNumberFormat="false" applyAlignment="false" applyProtection="false">
      <alignment vertical="center"/>
    </xf>
    <xf numFmtId="0" fontId="14" fillId="27" borderId="0" applyNumberFormat="false" applyBorder="false" applyAlignment="false" applyProtection="false">
      <alignment vertical="center"/>
    </xf>
    <xf numFmtId="0" fontId="14" fillId="28" borderId="0" applyNumberFormat="false" applyBorder="false" applyAlignment="false" applyProtection="false">
      <alignment vertical="center"/>
    </xf>
    <xf numFmtId="0" fontId="14" fillId="22" borderId="0" applyNumberFormat="false" applyBorder="false" applyAlignment="false" applyProtection="false">
      <alignment vertical="center"/>
    </xf>
    <xf numFmtId="0" fontId="14" fillId="29" borderId="0" applyNumberFormat="false" applyBorder="false" applyAlignment="false" applyProtection="false">
      <alignment vertical="center"/>
    </xf>
    <xf numFmtId="0" fontId="14" fillId="12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4" fillId="3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4" fillId="30" borderId="0" applyNumberFormat="false" applyBorder="false" applyAlignment="false" applyProtection="false">
      <alignment vertical="center"/>
    </xf>
    <xf numFmtId="0" fontId="15" fillId="32" borderId="0" applyNumberFormat="false" applyBorder="false" applyAlignment="false" applyProtection="false">
      <alignment vertical="center"/>
    </xf>
    <xf numFmtId="0" fontId="18" fillId="8" borderId="7" applyNumberFormat="false" applyAlignment="false" applyProtection="false">
      <alignment vertical="center"/>
    </xf>
    <xf numFmtId="0" fontId="15" fillId="3" borderId="0" applyNumberFormat="false" applyBorder="false" applyAlignment="false" applyProtection="false">
      <alignment vertical="center"/>
    </xf>
    <xf numFmtId="0" fontId="14" fillId="2" borderId="0" applyNumberFormat="false" applyBorder="false" applyAlignment="false" applyProtection="false">
      <alignment vertical="center"/>
    </xf>
    <xf numFmtId="0" fontId="15" fillId="6" borderId="0" applyNumberFormat="false" applyBorder="false" applyAlignment="false" applyProtection="false">
      <alignment vertical="center"/>
    </xf>
  </cellStyleXfs>
  <cellXfs count="43">
    <xf numFmtId="0" fontId="0" fillId="0" borderId="0" xfId="0"/>
    <xf numFmtId="0" fontId="1" fillId="0" borderId="0" xfId="0" applyFont="true" applyFill="true" applyAlignment="true">
      <alignment horizontal="center" vertical="center" wrapText="true"/>
    </xf>
    <xf numFmtId="0" fontId="1" fillId="0" borderId="0" xfId="0" applyFont="true" applyFill="true" applyBorder="true" applyAlignment="true">
      <alignment horizontal="center"/>
    </xf>
    <xf numFmtId="0" fontId="2" fillId="0" borderId="0" xfId="0" applyFont="true" applyFill="true" applyBorder="true" applyAlignment="true">
      <alignment horizontal="center"/>
    </xf>
    <xf numFmtId="0" fontId="3" fillId="0" borderId="0" xfId="0" applyFont="true" applyFill="true" applyBorder="true" applyAlignment="true">
      <alignment horizontal="center" vertical="center" wrapText="true"/>
    </xf>
    <xf numFmtId="0" fontId="3" fillId="0" borderId="0" xfId="0" applyFont="true" applyFill="true" applyAlignment="true">
      <alignment horizontal="center" vertical="center" wrapText="true"/>
    </xf>
    <xf numFmtId="0" fontId="4" fillId="0" borderId="0" xfId="0" applyFont="true" applyFill="true" applyAlignment="true">
      <alignment horizontal="center" vertical="center" wrapText="true"/>
    </xf>
    <xf numFmtId="0" fontId="2" fillId="0" borderId="0" xfId="0" applyFont="true" applyFill="true" applyAlignment="true">
      <alignment horizontal="center" vertical="center" wrapText="true"/>
    </xf>
    <xf numFmtId="0" fontId="1" fillId="0" borderId="0" xfId="0" applyFont="true" applyFill="true" applyAlignment="true">
      <alignment horizontal="center"/>
    </xf>
    <xf numFmtId="0" fontId="1" fillId="0" borderId="0" xfId="0" applyFont="true" applyFill="true" applyAlignment="true">
      <alignment horizontal="center" wrapText="true"/>
    </xf>
    <xf numFmtId="0" fontId="5" fillId="0" borderId="0" xfId="0" applyFont="true" applyFill="true" applyAlignment="true">
      <alignment horizontal="center"/>
    </xf>
    <xf numFmtId="177" fontId="1" fillId="0" borderId="0" xfId="0" applyNumberFormat="true" applyFont="true" applyFill="true" applyAlignment="true">
      <alignment horizontal="center"/>
    </xf>
    <xf numFmtId="0" fontId="6" fillId="0" borderId="0" xfId="0" applyFont="true" applyFill="true" applyAlignment="true">
      <alignment horizontal="left" vertical="center" wrapText="true"/>
    </xf>
    <xf numFmtId="0" fontId="5" fillId="0" borderId="0" xfId="0" applyFont="true" applyFill="true" applyAlignment="true">
      <alignment horizontal="center" vertical="center" wrapText="true"/>
    </xf>
    <xf numFmtId="0" fontId="7" fillId="0" borderId="0" xfId="0" applyNumberFormat="true" applyFont="true" applyFill="true" applyAlignment="true">
      <alignment horizontal="center" vertical="center" wrapText="true"/>
    </xf>
    <xf numFmtId="0" fontId="8" fillId="0" borderId="0" xfId="0" applyNumberFormat="true" applyFont="true" applyFill="true" applyBorder="true" applyAlignment="true">
      <alignment horizontal="center" vertical="center" wrapText="true"/>
    </xf>
    <xf numFmtId="0" fontId="9" fillId="0" borderId="0" xfId="0" applyNumberFormat="true" applyFont="true" applyFill="true" applyBorder="true" applyAlignment="true">
      <alignment horizontal="center" vertical="center" wrapText="true"/>
    </xf>
    <xf numFmtId="0" fontId="10" fillId="0" borderId="1" xfId="0" applyNumberFormat="true" applyFont="true" applyFill="true" applyBorder="true" applyAlignment="true">
      <alignment horizontal="center" vertical="center" wrapText="true"/>
    </xf>
    <xf numFmtId="0" fontId="9" fillId="0" borderId="1" xfId="0" applyNumberFormat="true" applyFont="true" applyFill="true" applyBorder="true" applyAlignment="true">
      <alignment horizontal="center" vertical="center" wrapText="true"/>
    </xf>
    <xf numFmtId="0" fontId="9" fillId="0" borderId="2" xfId="0" applyNumberFormat="true" applyFont="true" applyFill="true" applyBorder="true" applyAlignment="true">
      <alignment horizontal="center" vertical="center" wrapText="true"/>
    </xf>
    <xf numFmtId="0" fontId="9" fillId="0" borderId="3" xfId="0" applyNumberFormat="true" applyFont="true" applyFill="true" applyBorder="true" applyAlignment="true">
      <alignment horizontal="center" vertical="center" wrapText="true"/>
    </xf>
    <xf numFmtId="176" fontId="11" fillId="0" borderId="1" xfId="0" applyNumberFormat="true" applyFont="true" applyFill="true" applyBorder="true" applyAlignment="true">
      <alignment horizontal="center" vertical="center" wrapText="true"/>
    </xf>
    <xf numFmtId="176" fontId="12" fillId="0" borderId="1" xfId="0" applyNumberFormat="true" applyFont="true" applyFill="true" applyBorder="true" applyAlignment="true">
      <alignment horizontal="center" vertical="center" wrapText="true"/>
    </xf>
    <xf numFmtId="0" fontId="12" fillId="0" borderId="1" xfId="0" applyNumberFormat="true" applyFont="true" applyFill="true" applyBorder="true" applyAlignment="true">
      <alignment horizontal="center" vertical="center" wrapText="true"/>
    </xf>
    <xf numFmtId="176" fontId="10" fillId="0" borderId="1" xfId="0" applyNumberFormat="true" applyFont="true" applyFill="true" applyBorder="true" applyAlignment="true">
      <alignment horizontal="center" vertical="center" wrapText="true"/>
    </xf>
    <xf numFmtId="0" fontId="9" fillId="0" borderId="1" xfId="0" applyFont="true" applyFill="true" applyBorder="true" applyAlignment="true">
      <alignment horizontal="center" vertical="center"/>
    </xf>
    <xf numFmtId="0" fontId="9" fillId="0" borderId="1" xfId="0" applyFont="true" applyFill="true" applyBorder="true" applyAlignment="true">
      <alignment horizontal="center" vertical="center" wrapText="true"/>
    </xf>
    <xf numFmtId="0" fontId="12" fillId="0" borderId="1" xfId="0" applyFont="true" applyFill="true" applyBorder="true" applyAlignment="true">
      <alignment horizontal="center" vertical="center" wrapText="true"/>
    </xf>
    <xf numFmtId="0" fontId="10" fillId="0" borderId="1" xfId="0" applyFont="true" applyFill="true" applyBorder="true" applyAlignment="true">
      <alignment horizontal="center" vertical="center" wrapText="true"/>
    </xf>
    <xf numFmtId="0" fontId="10" fillId="0" borderId="1" xfId="0" applyFont="true" applyFill="true" applyBorder="true" applyAlignment="true">
      <alignment horizontal="center" vertical="center"/>
    </xf>
    <xf numFmtId="0" fontId="10" fillId="0" borderId="0" xfId="0" applyFont="true" applyFill="true" applyBorder="true" applyAlignment="true">
      <alignment horizontal="center" vertical="center" wrapText="true"/>
    </xf>
    <xf numFmtId="0" fontId="9" fillId="0" borderId="4" xfId="0" applyNumberFormat="true" applyFont="true" applyFill="true" applyBorder="true" applyAlignment="true">
      <alignment horizontal="center" vertical="center" wrapText="true"/>
    </xf>
    <xf numFmtId="177" fontId="12" fillId="0" borderId="1" xfId="0" applyNumberFormat="true" applyFont="true" applyFill="true" applyBorder="true" applyAlignment="true">
      <alignment horizontal="center" vertical="center" wrapText="true"/>
    </xf>
    <xf numFmtId="0" fontId="10" fillId="0" borderId="3" xfId="0" applyFont="true" applyFill="true" applyBorder="true" applyAlignment="true">
      <alignment horizontal="center" vertical="center"/>
    </xf>
    <xf numFmtId="0" fontId="9" fillId="0" borderId="3" xfId="0" applyFont="true" applyFill="true" applyBorder="true" applyAlignment="true">
      <alignment horizontal="center" vertical="center"/>
    </xf>
    <xf numFmtId="177" fontId="1" fillId="0" borderId="0" xfId="0" applyNumberFormat="true" applyFont="true" applyFill="true" applyAlignment="true">
      <alignment horizontal="center" vertical="center" wrapText="true"/>
    </xf>
    <xf numFmtId="177" fontId="10" fillId="0" borderId="0" xfId="0" applyNumberFormat="true" applyFont="true" applyFill="true" applyBorder="true" applyAlignment="true">
      <alignment horizontal="center"/>
    </xf>
    <xf numFmtId="177" fontId="9" fillId="0" borderId="1" xfId="0" applyNumberFormat="true" applyFont="true" applyFill="true" applyBorder="true" applyAlignment="true">
      <alignment horizontal="center" vertical="center" wrapText="true"/>
    </xf>
    <xf numFmtId="177" fontId="10" fillId="0" borderId="1" xfId="0" applyNumberFormat="true" applyFont="true" applyFill="true" applyBorder="true" applyAlignment="true">
      <alignment horizontal="center" vertical="center" wrapText="true"/>
    </xf>
    <xf numFmtId="177" fontId="10" fillId="0" borderId="5" xfId="0" applyNumberFormat="true" applyFont="true" applyFill="true" applyBorder="true" applyAlignment="true">
      <alignment horizontal="center" vertical="center" wrapText="true"/>
    </xf>
    <xf numFmtId="177" fontId="9" fillId="0" borderId="6" xfId="0" applyNumberFormat="true" applyFont="true" applyFill="true" applyBorder="true" applyAlignment="true">
      <alignment horizontal="center" vertical="center" wrapText="true"/>
    </xf>
    <xf numFmtId="177" fontId="2" fillId="0" borderId="0" xfId="0" applyNumberFormat="true" applyFont="true" applyFill="true" applyAlignment="true">
      <alignment horizontal="center" vertical="center" wrapText="true"/>
    </xf>
    <xf numFmtId="0" fontId="13" fillId="0" borderId="1" xfId="0" applyFont="true" applyFill="true" applyBorder="true" applyAlignment="true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dxfs count="17">
    <dxf>
      <fill>
        <patternFill patternType="solid">
          <fgColor theme="4" tint="0.799951170384838"/>
          <bgColor theme="4" tint="0.799951170384838"/>
        </patternFill>
      </fill>
    </dxf>
    <dxf>
      <fill>
        <patternFill patternType="solid">
          <fgColor theme="4" tint="0.799951170384838"/>
          <bgColor theme="4" tint="0.799951170384838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"/>
        </horizontal>
      </border>
    </dxf>
    <dxf>
      <fill>
        <patternFill patternType="solid">
          <fgColor theme="4" tint="0.799951170384838"/>
          <bgColor theme="4" tint="0.799951170384838"/>
        </patternFill>
      </fill>
      <border>
        <bottom style="thin">
          <color theme="4" tint="0.399945066682943"/>
        </bottom>
      </border>
    </dxf>
    <dxf>
      <font>
        <b val="1"/>
      </font>
      <fill>
        <patternFill patternType="solid">
          <fgColor theme="4" tint="0.799951170384838"/>
          <bgColor theme="4" tint="0.799951170384838"/>
        </patternFill>
      </fill>
      <border>
        <bottom style="thin">
          <color theme="4" tint="0.399945066682943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"/>
          <bgColor theme="4" tint="0.799951170384838"/>
        </patternFill>
      </fill>
    </dxf>
    <dxf>
      <fill>
        <patternFill patternType="solid">
          <fgColor theme="4" tint="0.799951170384838"/>
          <bgColor theme="4" tint="0.799951170384838"/>
        </patternFill>
      </fill>
    </dxf>
    <dxf>
      <font>
        <b val="1"/>
        <color theme="1"/>
      </font>
      <fill>
        <patternFill patternType="solid">
          <fgColor theme="4" tint="0.799951170384838"/>
          <bgColor theme="4" tint="0.799951170384838"/>
        </patternFill>
      </fill>
      <border>
        <top style="thin">
          <color theme="4" tint="0.399945066682943"/>
        </top>
        <bottom style="thin">
          <color theme="4" tint="0.399945066682943"/>
        </bottom>
      </border>
    </dxf>
    <dxf>
      <font>
        <b val="1"/>
        <color theme="1"/>
      </font>
      <fill>
        <patternFill patternType="solid">
          <fgColor theme="4" tint="0.799951170384838"/>
          <bgColor theme="4" tint="0.799951170384838"/>
        </patternFill>
      </fill>
      <border>
        <bottom style="thin">
          <color theme="4" tint="0.399945066682943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8.xml"/><Relationship Id="rId8" Type="http://schemas.openxmlformats.org/officeDocument/2006/relationships/externalLink" Target="externalLinks/externalLink7.xml"/><Relationship Id="rId7" Type="http://schemas.openxmlformats.org/officeDocument/2006/relationships/externalLink" Target="externalLinks/externalLink6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externalLink" Target="externalLinks/externalLink13.xml"/><Relationship Id="rId13" Type="http://schemas.openxmlformats.org/officeDocument/2006/relationships/externalLink" Target="externalLinks/externalLink12.xml"/><Relationship Id="rId12" Type="http://schemas.openxmlformats.org/officeDocument/2006/relationships/externalLink" Target="externalLinks/externalLink11.xml"/><Relationship Id="rId11" Type="http://schemas.openxmlformats.org/officeDocument/2006/relationships/externalLink" Target="externalLinks/externalLink10.xml"/><Relationship Id="rId10" Type="http://schemas.openxmlformats.org/officeDocument/2006/relationships/externalLink" Target="externalLinks/externalLink9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greatwall/.config/browser360/Default/DirectOpenDownloadCache/K:/Documents and Settings/User/&#26700;&#38754;/&#35838;&#39064;/&#21382;&#24180;&#22269;&#23478;&#20915;&#31639;/1993-2002&#24180;&#22269;&#23478;&#25910;&#20837;&#27604;&#36739;&#34920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greatwall/.config/browser360/Default/DirectOpenDownloadCache///10.128.13.131/&#22320;&#26041;&#22788;&#20027;&#26426;/&#36130;&#25919;&#20379;&#20859;&#20154;&#21592;&#20449;&#24687;&#34920;/&#25945;&#32946;/&#27896;&#27700;&#22235;&#20013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greatwall/.config/browser360/Default/DirectOpenDownloadCache///Budgetserver/&#39044;&#31639;&#21496;/BY/YS3/97&#20915;&#31639;&#21306;&#21439;&#26368;&#21518;&#27719;&#24635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greatwall/.config/browser360/Default/DirectOpenDownloadCache/E:/home/changchen/&#26700;&#38754;/2&#12289;&#32508;&#21512;&#22870;&#34917;&#65288;&#20154;&#25165;&#27941;&#36148;&#20013;&#22830;&#36164;&#37329;8000&#19975;&#20803;&#12289;&#30465;&#32423;&#37197;&#22871;&#36164;&#37329;80%&#27604;&#20363;&#19979;&#36798;&#65289;/2018-2023&#24180;&#36130;&#24314;&#22788;&#24037;&#20316;&#65288;&#37011;&#65289;/&#25351;&#26631;&#25991;/2024/2024&#24180;&#25552;&#21069;&#19979;&#36798;&#25351;&#26631;&#25991;&#27979;&#31639;/2&#12289;&#32508;&#21512;&#22870;&#34917;&#65288;&#20154;&#25165;&#27941;&#36148;&#20013;&#22830;&#36164;&#37329;8000&#19975;&#20803;&#12289;&#30465;&#32423;&#37197;&#22871;&#36164;&#37329;70&#65533;&#65533;&#20363;&#19979;&#36798;&#65289;/&#22522;&#30784;&#25968;&#25454;&#65288;&#20154;&#20107;&#22788;&#25552;&#20379;&#65289;/&#28246;&#21335;&#30465;-&#22312;&#32447;&#22635;&#25253;(6.6)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greatwall/.config/browser360/Default/DirectOpenDownloadCache///home/changchen/&#26700;&#38754;/&#21016;&#26093;&#26085;/2024/&#39044;&#31639;/&#39044;&#31639;&#19979;&#36798;/&#20013;&#22830;&#36164;&#37329;/&#20013;&#22830;&#29305;&#23703;&#25945;&#24072;/home/changchen/&#26700;&#38754;/home/changchen/&#26700;&#38754;/&#29305;&#23703;/E:/&#38590;De&#31946;&#28034;&#30340;&#20113;&#25991;&#26723;/2020/&#28304;&#25968;&#25454;WW/16-19&#65288;&#23436;&#20840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greatwall/.config/browser360/Default/DirectOpenDownloadCache/K:/Documents and Settings/User/&#26700;&#38754;/&#35838;&#39064;/&#26032;&#24314;&#25991;&#20214;&#22841;/&#35838;&#39064;&#3492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greatwall/.config/browser360/Default/DirectOpenDownloadCache///MAINSERVER/private/XHC/XLS/XJ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greatwall/.config/browser360/Default/DirectOpenDownloadCache///10.128.13.131/&#22320;&#26041;&#22788;&#20027;&#26426;/BY/YS3/97&#20915;&#31639;&#21306;&#21439;&#26368;&#21518;&#27719;&#24635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greatwall/.config/browser360/Default/DirectOpenDownloadCache///SHANGHAI_LF/&#39044;&#31639;&#22788;/BY/YS3/97&#20915;&#31639;&#21306;&#21439;&#26368;&#21518;&#27719;&#24635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greatwall/.config/browser360/Default/DirectOpenDownloadCache///10.128.13.131/&#22320;&#26041;&#22788;&#20027;&#26426;/Documents and Settings/caiqiang/My Documents/&#21439;&#20065;&#36130;&#25919;&#22256;&#38590;&#27979;&#31639;&#26041;&#26696;/&#26041;&#26696;&#19977;&#31295;/&#26041;&#26696;&#20108;&#31295;/&#35774;&#22791;/&#21407;&#22987;/814/13 &#38081;&#36335;&#37197;&#20214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greatwall/.config/browser360/Default/DirectOpenDownloadCache/E:/&#20219;&#34183;/&#24037;&#20316;/2007&#24180;/&#35760;&#24080;/2007&#24180;&#35760;&#24080;1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greatwall/.config/browser360/Default/DirectOpenDownloadCache///DBSERVER/&#39044;&#31639;&#21496;/&#20849;&#20139;&#25968;&#25454;/&#21382;&#24180;&#20915;&#31639;/1996&#24180;/1996&#24180;&#30465;&#25253;&#20915;&#31639;/2021&#28246;&#21271;&#30465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greatwall/.config/browser360/Default/DirectOpenDownloadCache/A:/WINDOWS.000/Desktop/&#25105;&#30340;&#20844;&#25991;&#21253;/&#36213;&#21746;&#36132;&#25991;&#20214;&#22841;/&#25253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国家"/>
      <sheetName val="国家增长"/>
      <sheetName val="图表1"/>
      <sheetName val="收入增长"/>
      <sheetName val="图表3"/>
      <sheetName val="收入比重"/>
      <sheetName val="Sheet1"/>
      <sheetName val="中央"/>
      <sheetName val="中央增长"/>
      <sheetName val="地方"/>
      <sheetName val="地方增长"/>
      <sheetName val="所得税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单位信息录入表"/>
      <sheetName val="人员信息录入表"/>
      <sheetName val="基础编码"/>
      <sheetName val="四月份月报"/>
      <sheetName val="C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基础编码"/>
      <sheetName val="2002年一般预算收入"/>
      <sheetName val="财政供养人员增幅"/>
      <sheetName val="工商税收"/>
      <sheetName val="参数表"/>
      <sheetName val="区划对应表"/>
      <sheetName val="C01-1"/>
      <sheetName val="四月份月报"/>
      <sheetName val="国家"/>
      <sheetName val="2009"/>
      <sheetName val="1-1余额表"/>
      <sheetName val="2-11担保分级表"/>
      <sheetName val="2-7一般分级表"/>
      <sheetName val="2-1余额分级表"/>
      <sheetName val="2-5直接分级表"/>
      <sheetName val="2-9专项分级表"/>
      <sheetName val="中央"/>
      <sheetName val="类型"/>
      <sheetName val="L24"/>
      <sheetName val="2007"/>
      <sheetName val="农业人口"/>
      <sheetName val="本年收入合计"/>
      <sheetName val="事业发展"/>
      <sheetName val="基础数据"/>
      <sheetName val="1-4余额表"/>
      <sheetName val="Sheet1"/>
      <sheetName val="XL4Poppy"/>
      <sheetName val=""/>
      <sheetName val="_x005f_x0000__x005f_x0000__x005f_x0000__x005f_x0000__x0"/>
      <sheetName val="_x005f_x005f_x005f_x0000__x005f_x005f_x005f_x0000__x005"/>
      <sheetName val="20 运输公司"/>
      <sheetName val="_x005f_x005f_x005f_x005f_x005f_x005f_x005f_x0000__x005f"/>
      <sheetName val=""/>
      <sheetName val="市级专项格式"/>
      <sheetName val="经济科目"/>
      <sheetName val="维修租赁"/>
      <sheetName val="专项业务"/>
      <sheetName val="_x005f_x005f_x005f_x005f_x005f_x005f_x005f_x005f_x005f_x005f_"/>
      <sheetName val="行政区划"/>
      <sheetName val="POWER ASSUMPTIONS"/>
      <sheetName val="村级支出"/>
      <sheetName val="_x005f"/>
      <sheetName val="_x005f_x005f_x005F"/>
      <sheetName val="_x005f_x005f_"/>
      <sheetName val="项目类型"/>
      <sheetName val="基础表"/>
      <sheetName val="_x005f_x0000__x005f_x0000__x005"/>
      <sheetName val="_x005f_x005f_x005f_x0000__x005f"/>
      <sheetName val="_x005f_x005f_x005f_x005f_"/>
      <sheetName val="_x005f_x005f_x005f_x005f_x005f_x005f_x005f_x005f_"/>
      <sheetName val=""/>
      <sheetName val="_x005f_x0000__x005f"/>
      <sheetName val="有效性列表"/>
      <sheetName val="_x005f_x005f_x005f_x005f_x005F"/>
      <sheetName val="G.1R-Shou COP G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附表1省级基本信息表"/>
      <sheetName val="附表2省级分县基本信息汇总表"/>
      <sheetName val="附表3省级实施情况汇总表"/>
      <sheetName val="附表4省级集中连片地区分县实施情况汇总表 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结果"/>
      <sheetName val="2018-2020招聘统计"/>
      <sheetName val="导出计数_入职年份"/>
      <sheetName val="2018成绩分析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地方税"/>
      <sheetName val="中央"/>
      <sheetName val="地方"/>
      <sheetName val="可持续发展指数"/>
      <sheetName val="可持续发展指数 (2)"/>
      <sheetName val="各地区GDP增长"/>
      <sheetName val="各地区GDP增长 (2)"/>
      <sheetName val="历年总人口人均财力"/>
      <sheetName val="历年地方本级支出"/>
      <sheetName val="一般收入简表"/>
      <sheetName val="Sheet2 (2)"/>
      <sheetName val="05明细"/>
      <sheetName val="中央地方及比重 (2)"/>
      <sheetName val="人均支出"/>
      <sheetName val="93-04地方本级支出占地方总收入比重 (2)"/>
      <sheetName val="地方总收支比较"/>
      <sheetName val="GDP"/>
      <sheetName val="GDP (2)"/>
      <sheetName val="1)"/>
      <sheetName val="历年集中增量"/>
      <sheetName val="历年集中增量 (2)"/>
      <sheetName val="历年集中两税增量"/>
      <sheetName val="历年集中所得税增量"/>
      <sheetName val="05集中增量"/>
      <sheetName val="05多负担"/>
      <sheetName val="2005集中增量"/>
      <sheetName val="历年集中增量分配"/>
      <sheetName val="历年财力性转移支付增量"/>
      <sheetName val="历年专项转移支付增量"/>
      <sheetName val="05转移支付简"/>
      <sheetName val="依赖程度3(转移支付总额除地方本级支出)"/>
      <sheetName val="Sheet2"/>
      <sheetName val="Sheet1"/>
      <sheetName val="留用比例图"/>
      <sheetName val="财力自给率图"/>
      <sheetName val="财力自给率图(返还作为自有收入)"/>
      <sheetName val="总人口人均财力差异系数图"/>
      <sheetName val="财政供养人口人均财力差异系数图"/>
      <sheetName val="历年地方总收入"/>
      <sheetName val="历年地方本级收入"/>
      <sheetName val="历年留用比例"/>
      <sheetName val="93-04地方本级支出占地方总收入比重"/>
      <sheetName val="94-04财力自给率"/>
      <sheetName val="94-04财力自给率(返还作为自有收入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PKx"/>
      <sheetName val="C01-1"/>
      <sheetName val="P1012001"/>
      <sheetName val="表二"/>
      <sheetName val="表五"/>
      <sheetName val="2012.2.2 (整合)"/>
      <sheetName val="2012.2.2"/>
      <sheetName val="全市结转"/>
      <sheetName val="提前告知数"/>
      <sheetName val="2012年财力"/>
      <sheetName val="类型"/>
      <sheetName val="人民银行"/>
      <sheetName val="中央"/>
      <sheetName val="2007"/>
      <sheetName val="#REF"/>
      <sheetName val="四月份月报"/>
      <sheetName val="单位编码"/>
      <sheetName val="DDETABLE "/>
      <sheetName val="Sheet2"/>
      <sheetName val="下拉选项"/>
      <sheetName val="经费权重"/>
      <sheetName val="mmm"/>
      <sheetName val="人员支出"/>
      <sheetName val="Financ. Overview"/>
      <sheetName val="Toolbox"/>
      <sheetName val="表十六"/>
      <sheetName val="国家"/>
      <sheetName val="区02表"/>
      <sheetName val="区03-1表"/>
      <sheetName val="项目类型"/>
      <sheetName val="参数表"/>
      <sheetName val="区划对应表"/>
      <sheetName val="Sheet1"/>
      <sheetName val="01北京市"/>
      <sheetName val="2009"/>
      <sheetName val="公路里程"/>
      <sheetName val="Main"/>
      <sheetName val="eqpmad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PKx"/>
      <sheetName val="国家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"/>
      <sheetName val="各年度收费、罚没、专项收入.xls]Sheet3"/>
      <sheetName val="各年度收费、罚没、专项收入.xls_Sheet3"/>
      <sheetName val="表二"/>
      <sheetName val="表五"/>
      <sheetName val="2012.2.2 (整合)"/>
      <sheetName val="2012.2.2"/>
      <sheetName val="全市结转"/>
      <sheetName val="提前告知数"/>
      <sheetName val="总人口"/>
      <sheetName val="基础编码"/>
      <sheetName val="省本级收入预计"/>
      <sheetName val="区划对应表"/>
      <sheetName val="1-4余额表"/>
      <sheetName val="四月份月报"/>
      <sheetName val="XL4Poppy"/>
      <sheetName val="DDETABLE "/>
      <sheetName val="#REF"/>
      <sheetName val="2000地方"/>
      <sheetName val="一般预算收入"/>
      <sheetName val="Financ. Overview"/>
      <sheetName val="Toolbox"/>
      <sheetName val="Main"/>
      <sheetName val="中央"/>
      <sheetName val="01北京市"/>
      <sheetName val="有效性列表"/>
      <sheetName val="录入表"/>
      <sheetName val="DY-（调整特殊因素）增量对应重点（汇报）"/>
      <sheetName val="C01-1"/>
      <sheetName val="mx"/>
      <sheetName val="单位编码"/>
      <sheetName val="_ESList"/>
      <sheetName val="表二 汇总表（业务处填）"/>
      <sheetName val="KKKKKKKK"/>
      <sheetName val="农业人口"/>
      <sheetName val="Open"/>
      <sheetName val="事业发展"/>
      <sheetName val="差异系数"/>
      <sheetName val="data"/>
      <sheetName val="公检法司编制"/>
      <sheetName val="行政编制"/>
      <sheetName val="人民银行"/>
      <sheetName val="2009"/>
      <sheetName val="财政部和发改委范围"/>
      <sheetName val="GDP"/>
      <sheetName val="本年收入合计"/>
      <sheetName val="POWER ASSUMPTIONS"/>
      <sheetName val="2007"/>
      <sheetName val="中小学生"/>
      <sheetName val="国家"/>
      <sheetName val="分类"/>
      <sheetName val="市级专项格式"/>
      <sheetName val="1-1余额表"/>
      <sheetName val="2-11担保分级表"/>
      <sheetName val="2-7一般分级表"/>
      <sheetName val="2-1余额分级表"/>
      <sheetName val="2-5直接分级表"/>
      <sheetName val="2-9专项分级表"/>
      <sheetName val="工商税收"/>
      <sheetName val="市与直管县结算明细表"/>
      <sheetName val="DB"/>
      <sheetName val="经费权重"/>
      <sheetName val="结余结转"/>
      <sheetName val="L2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  <sheetName val="Sheet3"/>
      <sheetName val="Sheet4"/>
      <sheetName val="laroux"/>
      <sheetName val="评估结果汇总表"/>
      <sheetName val="评估分类汇总表"/>
      <sheetName val="流动资产汇总表"/>
      <sheetName val="4货币现金"/>
      <sheetName val="5银行存款"/>
      <sheetName val="11应收帐款"/>
      <sheetName val="14预付帐"/>
      <sheetName val="16其他应收"/>
      <sheetName val="存货汇总"/>
      <sheetName val="23产成品 "/>
      <sheetName val="长期投资汇总表"/>
      <sheetName val="其他投资"/>
      <sheetName val="固定资产汇总表"/>
      <sheetName val="38房屋建筑"/>
      <sheetName val="41机器设备"/>
      <sheetName val="42车辆"/>
      <sheetName val="流动负债汇总表"/>
      <sheetName val="58应付帐"/>
      <sheetName val="61其他应付"/>
      <sheetName val="62应付工资"/>
      <sheetName val="63应付福利费"/>
      <sheetName val="64应交税金"/>
      <sheetName val="应付利润"/>
      <sheetName val="其他应交款"/>
      <sheetName val="长期负债汇总表"/>
      <sheetName val="在建"/>
      <sheetName val="XL4Poppy"/>
      <sheetName val="P1012001"/>
      <sheetName val=""/>
      <sheetName val="13 铁路配件"/>
      <sheetName val="KKKKKKKK"/>
      <sheetName val="PK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总帐"/>
      <sheetName val="调用表"/>
      <sheetName val="拨款表-基建"/>
      <sheetName val="其他处"/>
      <sheetName val="市州"/>
      <sheetName val="环保"/>
      <sheetName val="发改委来文"/>
      <sheetName val="P101200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C01-1"/>
      <sheetName val="C01-2"/>
      <sheetName val="C10"/>
      <sheetName val="C11"/>
      <sheetName val="C12"/>
      <sheetName val="C13"/>
      <sheetName val="C14"/>
      <sheetName val="C15"/>
      <sheetName val="C14-2"/>
      <sheetName val="C16"/>
      <sheetName val="C17"/>
      <sheetName val="C02"/>
      <sheetName val="C03"/>
      <sheetName val="C04-1"/>
      <sheetName val="C04-2"/>
      <sheetName val="C05-1"/>
      <sheetName val="C05-2"/>
      <sheetName val="C06"/>
      <sheetName val="C07"/>
      <sheetName val="C08"/>
      <sheetName val="C09"/>
      <sheetName val="XL4Poppy"/>
      <sheetName val=""/>
      <sheetName val="KKKKKKKK"/>
      <sheetName val="G.1R-Shou COP Gf"/>
      <sheetName val="P1012001"/>
      <sheetName val="国家"/>
      <sheetName val="_x005f_x0000__x005f_x0000__x005f_x0000__x005f_x0000__x0"/>
      <sheetName val="分县数据"/>
      <sheetName val="_x005f_x005f_x005f_x0000__x005f_x005f_x005f_x0000__x005"/>
      <sheetName val="总表"/>
      <sheetName val="01北京市"/>
      <sheetName val="参数表"/>
      <sheetName val="经费权重"/>
      <sheetName val="_x005f_x0000__x005f_x0000__x005"/>
      <sheetName val="基础编码"/>
      <sheetName val="1-1余额表"/>
      <sheetName val="2-11担保分级表"/>
      <sheetName val="2-7一般分级表"/>
      <sheetName val="2-1余额分级表"/>
      <sheetName val="2-5直接分级表"/>
      <sheetName val="2-9专项分级表"/>
      <sheetName val="_x005f_x005f_x005f_x005f_x005f_x005f_x005f_x0000__x005f"/>
      <sheetName val="中央"/>
      <sheetName val="_x005f_x005f_x005f_x0000__x005f"/>
      <sheetName val="_x005f_x005f_x005f_x005f_"/>
      <sheetName val="_x005f_x005f_x005f_x005f_x005f_x005f_x005f_x005f_x005f_x005f_"/>
      <sheetName val="Sheet1"/>
      <sheetName val="_x005f_x005f_x005f_x005f_x005f_x005f_x005f_x005f_"/>
      <sheetName val="有效性列表"/>
      <sheetName val="区划对应表"/>
      <sheetName val="L24"/>
      <sheetName val=""/>
      <sheetName val=""/>
      <sheetName val="人民银行"/>
      <sheetName val="人员支出"/>
      <sheetName val="农业人口"/>
      <sheetName val="#REF!"/>
      <sheetName val="村级支出"/>
      <sheetName val="POWER ASSUMPTIO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四月份月报"/>
      <sheetName val="C01-1"/>
      <sheetName val="本年收入合计"/>
      <sheetName val="封面"/>
      <sheetName val="农业用地"/>
      <sheetName val="村级支出"/>
      <sheetName val="调用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P67"/>
  <sheetViews>
    <sheetView showZeros="0" tabSelected="1" workbookViewId="0">
      <pane ySplit="5" topLeftCell="A6" activePane="bottomLeft" state="frozen"/>
      <selection/>
      <selection pane="bottomLeft" activeCell="O8" sqref="O8"/>
    </sheetView>
  </sheetViews>
  <sheetFormatPr defaultColWidth="9" defaultRowHeight="14.25"/>
  <cols>
    <col min="1" max="1" width="6.25" style="8" customWidth="true"/>
    <col min="2" max="2" width="12.125" style="9" customWidth="true"/>
    <col min="3" max="3" width="11.75" style="9" customWidth="true"/>
    <col min="4" max="4" width="10.75" style="10" customWidth="true"/>
    <col min="5" max="5" width="11.25" style="10" customWidth="true"/>
    <col min="6" max="6" width="9.75" style="10" customWidth="true"/>
    <col min="7" max="7" width="11.25" style="10" customWidth="true"/>
    <col min="8" max="10" width="9.125" style="10" customWidth="true"/>
    <col min="11" max="14" width="9.875" style="11" customWidth="true"/>
    <col min="15" max="15" width="14" style="11" customWidth="true"/>
    <col min="16" max="16" width="10.5" style="8" customWidth="true"/>
    <col min="17" max="219" width="9" style="8"/>
    <col min="220" max="220" width="6.25" style="8" customWidth="true"/>
    <col min="221" max="221" width="12.125" style="8" customWidth="true"/>
    <col min="222" max="223" width="7.75" style="8" customWidth="true"/>
    <col min="224" max="224" width="15.625" style="8" customWidth="true"/>
    <col min="225" max="225" width="15" style="8" customWidth="true"/>
    <col min="226" max="226" width="10" style="8" customWidth="true"/>
    <col min="227" max="227" width="11.625" style="8" customWidth="true"/>
    <col min="228" max="228" width="15.125" style="8" customWidth="true"/>
    <col min="229" max="229" width="13" style="8" customWidth="true"/>
    <col min="230" max="230" width="9.125" style="8" customWidth="true"/>
    <col min="231" max="231" width="11.375" style="8" customWidth="true"/>
    <col min="232" max="232" width="11" style="8" customWidth="true"/>
    <col min="233" max="233" width="10.375" style="8" customWidth="true"/>
    <col min="234" max="475" width="9" style="8"/>
    <col min="476" max="476" width="6.25" style="8" customWidth="true"/>
    <col min="477" max="477" width="12.125" style="8" customWidth="true"/>
    <col min="478" max="479" width="7.75" style="8" customWidth="true"/>
    <col min="480" max="480" width="15.625" style="8" customWidth="true"/>
    <col min="481" max="481" width="15" style="8" customWidth="true"/>
    <col min="482" max="482" width="10" style="8" customWidth="true"/>
    <col min="483" max="483" width="11.625" style="8" customWidth="true"/>
    <col min="484" max="484" width="15.125" style="8" customWidth="true"/>
    <col min="485" max="485" width="13" style="8" customWidth="true"/>
    <col min="486" max="486" width="9.125" style="8" customWidth="true"/>
    <col min="487" max="487" width="11.375" style="8" customWidth="true"/>
    <col min="488" max="488" width="11" style="8" customWidth="true"/>
    <col min="489" max="489" width="10.375" style="8" customWidth="true"/>
    <col min="490" max="731" width="9" style="8"/>
    <col min="732" max="732" width="6.25" style="8" customWidth="true"/>
    <col min="733" max="733" width="12.125" style="8" customWidth="true"/>
    <col min="734" max="735" width="7.75" style="8" customWidth="true"/>
    <col min="736" max="736" width="15.625" style="8" customWidth="true"/>
    <col min="737" max="737" width="15" style="8" customWidth="true"/>
    <col min="738" max="738" width="10" style="8" customWidth="true"/>
    <col min="739" max="739" width="11.625" style="8" customWidth="true"/>
    <col min="740" max="740" width="15.125" style="8" customWidth="true"/>
    <col min="741" max="741" width="13" style="8" customWidth="true"/>
    <col min="742" max="742" width="9.125" style="8" customWidth="true"/>
    <col min="743" max="743" width="11.375" style="8" customWidth="true"/>
    <col min="744" max="744" width="11" style="8" customWidth="true"/>
    <col min="745" max="745" width="10.375" style="8" customWidth="true"/>
    <col min="746" max="987" width="9" style="8"/>
    <col min="988" max="988" width="6.25" style="8" customWidth="true"/>
    <col min="989" max="989" width="12.125" style="8" customWidth="true"/>
    <col min="990" max="991" width="7.75" style="8" customWidth="true"/>
    <col min="992" max="992" width="15.625" style="8" customWidth="true"/>
    <col min="993" max="993" width="15" style="8" customWidth="true"/>
    <col min="994" max="994" width="10" style="8" customWidth="true"/>
    <col min="995" max="995" width="11.625" style="8" customWidth="true"/>
    <col min="996" max="996" width="15.125" style="8" customWidth="true"/>
    <col min="997" max="997" width="13" style="8" customWidth="true"/>
    <col min="998" max="998" width="9.125" style="8" customWidth="true"/>
    <col min="999" max="999" width="11.375" style="8" customWidth="true"/>
    <col min="1000" max="1000" width="11" style="8" customWidth="true"/>
    <col min="1001" max="1001" width="10.375" style="8" customWidth="true"/>
    <col min="1002" max="1243" width="9" style="8"/>
    <col min="1244" max="1244" width="6.25" style="8" customWidth="true"/>
    <col min="1245" max="1245" width="12.125" style="8" customWidth="true"/>
    <col min="1246" max="1247" width="7.75" style="8" customWidth="true"/>
    <col min="1248" max="1248" width="15.625" style="8" customWidth="true"/>
    <col min="1249" max="1249" width="15" style="8" customWidth="true"/>
    <col min="1250" max="1250" width="10" style="8" customWidth="true"/>
    <col min="1251" max="1251" width="11.625" style="8" customWidth="true"/>
    <col min="1252" max="1252" width="15.125" style="8" customWidth="true"/>
    <col min="1253" max="1253" width="13" style="8" customWidth="true"/>
    <col min="1254" max="1254" width="9.125" style="8" customWidth="true"/>
    <col min="1255" max="1255" width="11.375" style="8" customWidth="true"/>
    <col min="1256" max="1256" width="11" style="8" customWidth="true"/>
    <col min="1257" max="1257" width="10.375" style="8" customWidth="true"/>
    <col min="1258" max="1499" width="9" style="8"/>
    <col min="1500" max="1500" width="6.25" style="8" customWidth="true"/>
    <col min="1501" max="1501" width="12.125" style="8" customWidth="true"/>
    <col min="1502" max="1503" width="7.75" style="8" customWidth="true"/>
    <col min="1504" max="1504" width="15.625" style="8" customWidth="true"/>
    <col min="1505" max="1505" width="15" style="8" customWidth="true"/>
    <col min="1506" max="1506" width="10" style="8" customWidth="true"/>
    <col min="1507" max="1507" width="11.625" style="8" customWidth="true"/>
    <col min="1508" max="1508" width="15.125" style="8" customWidth="true"/>
    <col min="1509" max="1509" width="13" style="8" customWidth="true"/>
    <col min="1510" max="1510" width="9.125" style="8" customWidth="true"/>
    <col min="1511" max="1511" width="11.375" style="8" customWidth="true"/>
    <col min="1512" max="1512" width="11" style="8" customWidth="true"/>
    <col min="1513" max="1513" width="10.375" style="8" customWidth="true"/>
    <col min="1514" max="1755" width="9" style="8"/>
    <col min="1756" max="1756" width="6.25" style="8" customWidth="true"/>
    <col min="1757" max="1757" width="12.125" style="8" customWidth="true"/>
    <col min="1758" max="1759" width="7.75" style="8" customWidth="true"/>
    <col min="1760" max="1760" width="15.625" style="8" customWidth="true"/>
    <col min="1761" max="1761" width="15" style="8" customWidth="true"/>
    <col min="1762" max="1762" width="10" style="8" customWidth="true"/>
    <col min="1763" max="1763" width="11.625" style="8" customWidth="true"/>
    <col min="1764" max="1764" width="15.125" style="8" customWidth="true"/>
    <col min="1765" max="1765" width="13" style="8" customWidth="true"/>
    <col min="1766" max="1766" width="9.125" style="8" customWidth="true"/>
    <col min="1767" max="1767" width="11.375" style="8" customWidth="true"/>
    <col min="1768" max="1768" width="11" style="8" customWidth="true"/>
    <col min="1769" max="1769" width="10.375" style="8" customWidth="true"/>
    <col min="1770" max="2011" width="9" style="8"/>
    <col min="2012" max="2012" width="6.25" style="8" customWidth="true"/>
    <col min="2013" max="2013" width="12.125" style="8" customWidth="true"/>
    <col min="2014" max="2015" width="7.75" style="8" customWidth="true"/>
    <col min="2016" max="2016" width="15.625" style="8" customWidth="true"/>
    <col min="2017" max="2017" width="15" style="8" customWidth="true"/>
    <col min="2018" max="2018" width="10" style="8" customWidth="true"/>
    <col min="2019" max="2019" width="11.625" style="8" customWidth="true"/>
    <col min="2020" max="2020" width="15.125" style="8" customWidth="true"/>
    <col min="2021" max="2021" width="13" style="8" customWidth="true"/>
    <col min="2022" max="2022" width="9.125" style="8" customWidth="true"/>
    <col min="2023" max="2023" width="11.375" style="8" customWidth="true"/>
    <col min="2024" max="2024" width="11" style="8" customWidth="true"/>
    <col min="2025" max="2025" width="10.375" style="8" customWidth="true"/>
    <col min="2026" max="2267" width="9" style="8"/>
    <col min="2268" max="2268" width="6.25" style="8" customWidth="true"/>
    <col min="2269" max="2269" width="12.125" style="8" customWidth="true"/>
    <col min="2270" max="2271" width="7.75" style="8" customWidth="true"/>
    <col min="2272" max="2272" width="15.625" style="8" customWidth="true"/>
    <col min="2273" max="2273" width="15" style="8" customWidth="true"/>
    <col min="2274" max="2274" width="10" style="8" customWidth="true"/>
    <col min="2275" max="2275" width="11.625" style="8" customWidth="true"/>
    <col min="2276" max="2276" width="15.125" style="8" customWidth="true"/>
    <col min="2277" max="2277" width="13" style="8" customWidth="true"/>
    <col min="2278" max="2278" width="9.125" style="8" customWidth="true"/>
    <col min="2279" max="2279" width="11.375" style="8" customWidth="true"/>
    <col min="2280" max="2280" width="11" style="8" customWidth="true"/>
    <col min="2281" max="2281" width="10.375" style="8" customWidth="true"/>
    <col min="2282" max="2523" width="9" style="8"/>
    <col min="2524" max="2524" width="6.25" style="8" customWidth="true"/>
    <col min="2525" max="2525" width="12.125" style="8" customWidth="true"/>
    <col min="2526" max="2527" width="7.75" style="8" customWidth="true"/>
    <col min="2528" max="2528" width="15.625" style="8" customWidth="true"/>
    <col min="2529" max="2529" width="15" style="8" customWidth="true"/>
    <col min="2530" max="2530" width="10" style="8" customWidth="true"/>
    <col min="2531" max="2531" width="11.625" style="8" customWidth="true"/>
    <col min="2532" max="2532" width="15.125" style="8" customWidth="true"/>
    <col min="2533" max="2533" width="13" style="8" customWidth="true"/>
    <col min="2534" max="2534" width="9.125" style="8" customWidth="true"/>
    <col min="2535" max="2535" width="11.375" style="8" customWidth="true"/>
    <col min="2536" max="2536" width="11" style="8" customWidth="true"/>
    <col min="2537" max="2537" width="10.375" style="8" customWidth="true"/>
    <col min="2538" max="2779" width="9" style="8"/>
    <col min="2780" max="2780" width="6.25" style="8" customWidth="true"/>
    <col min="2781" max="2781" width="12.125" style="8" customWidth="true"/>
    <col min="2782" max="2783" width="7.75" style="8" customWidth="true"/>
    <col min="2784" max="2784" width="15.625" style="8" customWidth="true"/>
    <col min="2785" max="2785" width="15" style="8" customWidth="true"/>
    <col min="2786" max="2786" width="10" style="8" customWidth="true"/>
    <col min="2787" max="2787" width="11.625" style="8" customWidth="true"/>
    <col min="2788" max="2788" width="15.125" style="8" customWidth="true"/>
    <col min="2789" max="2789" width="13" style="8" customWidth="true"/>
    <col min="2790" max="2790" width="9.125" style="8" customWidth="true"/>
    <col min="2791" max="2791" width="11.375" style="8" customWidth="true"/>
    <col min="2792" max="2792" width="11" style="8" customWidth="true"/>
    <col min="2793" max="2793" width="10.375" style="8" customWidth="true"/>
    <col min="2794" max="3035" width="9" style="8"/>
    <col min="3036" max="3036" width="6.25" style="8" customWidth="true"/>
    <col min="3037" max="3037" width="12.125" style="8" customWidth="true"/>
    <col min="3038" max="3039" width="7.75" style="8" customWidth="true"/>
    <col min="3040" max="3040" width="15.625" style="8" customWidth="true"/>
    <col min="3041" max="3041" width="15" style="8" customWidth="true"/>
    <col min="3042" max="3042" width="10" style="8" customWidth="true"/>
    <col min="3043" max="3043" width="11.625" style="8" customWidth="true"/>
    <col min="3044" max="3044" width="15.125" style="8" customWidth="true"/>
    <col min="3045" max="3045" width="13" style="8" customWidth="true"/>
    <col min="3046" max="3046" width="9.125" style="8" customWidth="true"/>
    <col min="3047" max="3047" width="11.375" style="8" customWidth="true"/>
    <col min="3048" max="3048" width="11" style="8" customWidth="true"/>
    <col min="3049" max="3049" width="10.375" style="8" customWidth="true"/>
    <col min="3050" max="3291" width="9" style="8"/>
    <col min="3292" max="3292" width="6.25" style="8" customWidth="true"/>
    <col min="3293" max="3293" width="12.125" style="8" customWidth="true"/>
    <col min="3294" max="3295" width="7.75" style="8" customWidth="true"/>
    <col min="3296" max="3296" width="15.625" style="8" customWidth="true"/>
    <col min="3297" max="3297" width="15" style="8" customWidth="true"/>
    <col min="3298" max="3298" width="10" style="8" customWidth="true"/>
    <col min="3299" max="3299" width="11.625" style="8" customWidth="true"/>
    <col min="3300" max="3300" width="15.125" style="8" customWidth="true"/>
    <col min="3301" max="3301" width="13" style="8" customWidth="true"/>
    <col min="3302" max="3302" width="9.125" style="8" customWidth="true"/>
    <col min="3303" max="3303" width="11.375" style="8" customWidth="true"/>
    <col min="3304" max="3304" width="11" style="8" customWidth="true"/>
    <col min="3305" max="3305" width="10.375" style="8" customWidth="true"/>
    <col min="3306" max="3547" width="9" style="8"/>
    <col min="3548" max="3548" width="6.25" style="8" customWidth="true"/>
    <col min="3549" max="3549" width="12.125" style="8" customWidth="true"/>
    <col min="3550" max="3551" width="7.75" style="8" customWidth="true"/>
    <col min="3552" max="3552" width="15.625" style="8" customWidth="true"/>
    <col min="3553" max="3553" width="15" style="8" customWidth="true"/>
    <col min="3554" max="3554" width="10" style="8" customWidth="true"/>
    <col min="3555" max="3555" width="11.625" style="8" customWidth="true"/>
    <col min="3556" max="3556" width="15.125" style="8" customWidth="true"/>
    <col min="3557" max="3557" width="13" style="8" customWidth="true"/>
    <col min="3558" max="3558" width="9.125" style="8" customWidth="true"/>
    <col min="3559" max="3559" width="11.375" style="8" customWidth="true"/>
    <col min="3560" max="3560" width="11" style="8" customWidth="true"/>
    <col min="3561" max="3561" width="10.375" style="8" customWidth="true"/>
    <col min="3562" max="3803" width="9" style="8"/>
    <col min="3804" max="3804" width="6.25" style="8" customWidth="true"/>
    <col min="3805" max="3805" width="12.125" style="8" customWidth="true"/>
    <col min="3806" max="3807" width="7.75" style="8" customWidth="true"/>
    <col min="3808" max="3808" width="15.625" style="8" customWidth="true"/>
    <col min="3809" max="3809" width="15" style="8" customWidth="true"/>
    <col min="3810" max="3810" width="10" style="8" customWidth="true"/>
    <col min="3811" max="3811" width="11.625" style="8" customWidth="true"/>
    <col min="3812" max="3812" width="15.125" style="8" customWidth="true"/>
    <col min="3813" max="3813" width="13" style="8" customWidth="true"/>
    <col min="3814" max="3814" width="9.125" style="8" customWidth="true"/>
    <col min="3815" max="3815" width="11.375" style="8" customWidth="true"/>
    <col min="3816" max="3816" width="11" style="8" customWidth="true"/>
    <col min="3817" max="3817" width="10.375" style="8" customWidth="true"/>
    <col min="3818" max="4059" width="9" style="8"/>
    <col min="4060" max="4060" width="6.25" style="8" customWidth="true"/>
    <col min="4061" max="4061" width="12.125" style="8" customWidth="true"/>
    <col min="4062" max="4063" width="7.75" style="8" customWidth="true"/>
    <col min="4064" max="4064" width="15.625" style="8" customWidth="true"/>
    <col min="4065" max="4065" width="15" style="8" customWidth="true"/>
    <col min="4066" max="4066" width="10" style="8" customWidth="true"/>
    <col min="4067" max="4067" width="11.625" style="8" customWidth="true"/>
    <col min="4068" max="4068" width="15.125" style="8" customWidth="true"/>
    <col min="4069" max="4069" width="13" style="8" customWidth="true"/>
    <col min="4070" max="4070" width="9.125" style="8" customWidth="true"/>
    <col min="4071" max="4071" width="11.375" style="8" customWidth="true"/>
    <col min="4072" max="4072" width="11" style="8" customWidth="true"/>
    <col min="4073" max="4073" width="10.375" style="8" customWidth="true"/>
    <col min="4074" max="4315" width="9" style="8"/>
    <col min="4316" max="4316" width="6.25" style="8" customWidth="true"/>
    <col min="4317" max="4317" width="12.125" style="8" customWidth="true"/>
    <col min="4318" max="4319" width="7.75" style="8" customWidth="true"/>
    <col min="4320" max="4320" width="15.625" style="8" customWidth="true"/>
    <col min="4321" max="4321" width="15" style="8" customWidth="true"/>
    <col min="4322" max="4322" width="10" style="8" customWidth="true"/>
    <col min="4323" max="4323" width="11.625" style="8" customWidth="true"/>
    <col min="4324" max="4324" width="15.125" style="8" customWidth="true"/>
    <col min="4325" max="4325" width="13" style="8" customWidth="true"/>
    <col min="4326" max="4326" width="9.125" style="8" customWidth="true"/>
    <col min="4327" max="4327" width="11.375" style="8" customWidth="true"/>
    <col min="4328" max="4328" width="11" style="8" customWidth="true"/>
    <col min="4329" max="4329" width="10.375" style="8" customWidth="true"/>
    <col min="4330" max="4571" width="9" style="8"/>
    <col min="4572" max="4572" width="6.25" style="8" customWidth="true"/>
    <col min="4573" max="4573" width="12.125" style="8" customWidth="true"/>
    <col min="4574" max="4575" width="7.75" style="8" customWidth="true"/>
    <col min="4576" max="4576" width="15.625" style="8" customWidth="true"/>
    <col min="4577" max="4577" width="15" style="8" customWidth="true"/>
    <col min="4578" max="4578" width="10" style="8" customWidth="true"/>
    <col min="4579" max="4579" width="11.625" style="8" customWidth="true"/>
    <col min="4580" max="4580" width="15.125" style="8" customWidth="true"/>
    <col min="4581" max="4581" width="13" style="8" customWidth="true"/>
    <col min="4582" max="4582" width="9.125" style="8" customWidth="true"/>
    <col min="4583" max="4583" width="11.375" style="8" customWidth="true"/>
    <col min="4584" max="4584" width="11" style="8" customWidth="true"/>
    <col min="4585" max="4585" width="10.375" style="8" customWidth="true"/>
    <col min="4586" max="4827" width="9" style="8"/>
    <col min="4828" max="4828" width="6.25" style="8" customWidth="true"/>
    <col min="4829" max="4829" width="12.125" style="8" customWidth="true"/>
    <col min="4830" max="4831" width="7.75" style="8" customWidth="true"/>
    <col min="4832" max="4832" width="15.625" style="8" customWidth="true"/>
    <col min="4833" max="4833" width="15" style="8" customWidth="true"/>
    <col min="4834" max="4834" width="10" style="8" customWidth="true"/>
    <col min="4835" max="4835" width="11.625" style="8" customWidth="true"/>
    <col min="4836" max="4836" width="15.125" style="8" customWidth="true"/>
    <col min="4837" max="4837" width="13" style="8" customWidth="true"/>
    <col min="4838" max="4838" width="9.125" style="8" customWidth="true"/>
    <col min="4839" max="4839" width="11.375" style="8" customWidth="true"/>
    <col min="4840" max="4840" width="11" style="8" customWidth="true"/>
    <col min="4841" max="4841" width="10.375" style="8" customWidth="true"/>
    <col min="4842" max="5083" width="9" style="8"/>
    <col min="5084" max="5084" width="6.25" style="8" customWidth="true"/>
    <col min="5085" max="5085" width="12.125" style="8" customWidth="true"/>
    <col min="5086" max="5087" width="7.75" style="8" customWidth="true"/>
    <col min="5088" max="5088" width="15.625" style="8" customWidth="true"/>
    <col min="5089" max="5089" width="15" style="8" customWidth="true"/>
    <col min="5090" max="5090" width="10" style="8" customWidth="true"/>
    <col min="5091" max="5091" width="11.625" style="8" customWidth="true"/>
    <col min="5092" max="5092" width="15.125" style="8" customWidth="true"/>
    <col min="5093" max="5093" width="13" style="8" customWidth="true"/>
    <col min="5094" max="5094" width="9.125" style="8" customWidth="true"/>
    <col min="5095" max="5095" width="11.375" style="8" customWidth="true"/>
    <col min="5096" max="5096" width="11" style="8" customWidth="true"/>
    <col min="5097" max="5097" width="10.375" style="8" customWidth="true"/>
    <col min="5098" max="5339" width="9" style="8"/>
    <col min="5340" max="5340" width="6.25" style="8" customWidth="true"/>
    <col min="5341" max="5341" width="12.125" style="8" customWidth="true"/>
    <col min="5342" max="5343" width="7.75" style="8" customWidth="true"/>
    <col min="5344" max="5344" width="15.625" style="8" customWidth="true"/>
    <col min="5345" max="5345" width="15" style="8" customWidth="true"/>
    <col min="5346" max="5346" width="10" style="8" customWidth="true"/>
    <col min="5347" max="5347" width="11.625" style="8" customWidth="true"/>
    <col min="5348" max="5348" width="15.125" style="8" customWidth="true"/>
    <col min="5349" max="5349" width="13" style="8" customWidth="true"/>
    <col min="5350" max="5350" width="9.125" style="8" customWidth="true"/>
    <col min="5351" max="5351" width="11.375" style="8" customWidth="true"/>
    <col min="5352" max="5352" width="11" style="8" customWidth="true"/>
    <col min="5353" max="5353" width="10.375" style="8" customWidth="true"/>
    <col min="5354" max="5595" width="9" style="8"/>
    <col min="5596" max="5596" width="6.25" style="8" customWidth="true"/>
    <col min="5597" max="5597" width="12.125" style="8" customWidth="true"/>
    <col min="5598" max="5599" width="7.75" style="8" customWidth="true"/>
    <col min="5600" max="5600" width="15.625" style="8" customWidth="true"/>
    <col min="5601" max="5601" width="15" style="8" customWidth="true"/>
    <col min="5602" max="5602" width="10" style="8" customWidth="true"/>
    <col min="5603" max="5603" width="11.625" style="8" customWidth="true"/>
    <col min="5604" max="5604" width="15.125" style="8" customWidth="true"/>
    <col min="5605" max="5605" width="13" style="8" customWidth="true"/>
    <col min="5606" max="5606" width="9.125" style="8" customWidth="true"/>
    <col min="5607" max="5607" width="11.375" style="8" customWidth="true"/>
    <col min="5608" max="5608" width="11" style="8" customWidth="true"/>
    <col min="5609" max="5609" width="10.375" style="8" customWidth="true"/>
    <col min="5610" max="5851" width="9" style="8"/>
    <col min="5852" max="5852" width="6.25" style="8" customWidth="true"/>
    <col min="5853" max="5853" width="12.125" style="8" customWidth="true"/>
    <col min="5854" max="5855" width="7.75" style="8" customWidth="true"/>
    <col min="5856" max="5856" width="15.625" style="8" customWidth="true"/>
    <col min="5857" max="5857" width="15" style="8" customWidth="true"/>
    <col min="5858" max="5858" width="10" style="8" customWidth="true"/>
    <col min="5859" max="5859" width="11.625" style="8" customWidth="true"/>
    <col min="5860" max="5860" width="15.125" style="8" customWidth="true"/>
    <col min="5861" max="5861" width="13" style="8" customWidth="true"/>
    <col min="5862" max="5862" width="9.125" style="8" customWidth="true"/>
    <col min="5863" max="5863" width="11.375" style="8" customWidth="true"/>
    <col min="5864" max="5864" width="11" style="8" customWidth="true"/>
    <col min="5865" max="5865" width="10.375" style="8" customWidth="true"/>
    <col min="5866" max="6107" width="9" style="8"/>
    <col min="6108" max="6108" width="6.25" style="8" customWidth="true"/>
    <col min="6109" max="6109" width="12.125" style="8" customWidth="true"/>
    <col min="6110" max="6111" width="7.75" style="8" customWidth="true"/>
    <col min="6112" max="6112" width="15.625" style="8" customWidth="true"/>
    <col min="6113" max="6113" width="15" style="8" customWidth="true"/>
    <col min="6114" max="6114" width="10" style="8" customWidth="true"/>
    <col min="6115" max="6115" width="11.625" style="8" customWidth="true"/>
    <col min="6116" max="6116" width="15.125" style="8" customWidth="true"/>
    <col min="6117" max="6117" width="13" style="8" customWidth="true"/>
    <col min="6118" max="6118" width="9.125" style="8" customWidth="true"/>
    <col min="6119" max="6119" width="11.375" style="8" customWidth="true"/>
    <col min="6120" max="6120" width="11" style="8" customWidth="true"/>
    <col min="6121" max="6121" width="10.375" style="8" customWidth="true"/>
    <col min="6122" max="6363" width="9" style="8"/>
    <col min="6364" max="6364" width="6.25" style="8" customWidth="true"/>
    <col min="6365" max="6365" width="12.125" style="8" customWidth="true"/>
    <col min="6366" max="6367" width="7.75" style="8" customWidth="true"/>
    <col min="6368" max="6368" width="15.625" style="8" customWidth="true"/>
    <col min="6369" max="6369" width="15" style="8" customWidth="true"/>
    <col min="6370" max="6370" width="10" style="8" customWidth="true"/>
    <col min="6371" max="6371" width="11.625" style="8" customWidth="true"/>
    <col min="6372" max="6372" width="15.125" style="8" customWidth="true"/>
    <col min="6373" max="6373" width="13" style="8" customWidth="true"/>
    <col min="6374" max="6374" width="9.125" style="8" customWidth="true"/>
    <col min="6375" max="6375" width="11.375" style="8" customWidth="true"/>
    <col min="6376" max="6376" width="11" style="8" customWidth="true"/>
    <col min="6377" max="6377" width="10.375" style="8" customWidth="true"/>
    <col min="6378" max="6619" width="9" style="8"/>
    <col min="6620" max="6620" width="6.25" style="8" customWidth="true"/>
    <col min="6621" max="6621" width="12.125" style="8" customWidth="true"/>
    <col min="6622" max="6623" width="7.75" style="8" customWidth="true"/>
    <col min="6624" max="6624" width="15.625" style="8" customWidth="true"/>
    <col min="6625" max="6625" width="15" style="8" customWidth="true"/>
    <col min="6626" max="6626" width="10" style="8" customWidth="true"/>
    <col min="6627" max="6627" width="11.625" style="8" customWidth="true"/>
    <col min="6628" max="6628" width="15.125" style="8" customWidth="true"/>
    <col min="6629" max="6629" width="13" style="8" customWidth="true"/>
    <col min="6630" max="6630" width="9.125" style="8" customWidth="true"/>
    <col min="6631" max="6631" width="11.375" style="8" customWidth="true"/>
    <col min="6632" max="6632" width="11" style="8" customWidth="true"/>
    <col min="6633" max="6633" width="10.375" style="8" customWidth="true"/>
    <col min="6634" max="6875" width="9" style="8"/>
    <col min="6876" max="6876" width="6.25" style="8" customWidth="true"/>
    <col min="6877" max="6877" width="12.125" style="8" customWidth="true"/>
    <col min="6878" max="6879" width="7.75" style="8" customWidth="true"/>
    <col min="6880" max="6880" width="15.625" style="8" customWidth="true"/>
    <col min="6881" max="6881" width="15" style="8" customWidth="true"/>
    <col min="6882" max="6882" width="10" style="8" customWidth="true"/>
    <col min="6883" max="6883" width="11.625" style="8" customWidth="true"/>
    <col min="6884" max="6884" width="15.125" style="8" customWidth="true"/>
    <col min="6885" max="6885" width="13" style="8" customWidth="true"/>
    <col min="6886" max="6886" width="9.125" style="8" customWidth="true"/>
    <col min="6887" max="6887" width="11.375" style="8" customWidth="true"/>
    <col min="6888" max="6888" width="11" style="8" customWidth="true"/>
    <col min="6889" max="6889" width="10.375" style="8" customWidth="true"/>
    <col min="6890" max="7131" width="9" style="8"/>
    <col min="7132" max="7132" width="6.25" style="8" customWidth="true"/>
    <col min="7133" max="7133" width="12.125" style="8" customWidth="true"/>
    <col min="7134" max="7135" width="7.75" style="8" customWidth="true"/>
    <col min="7136" max="7136" width="15.625" style="8" customWidth="true"/>
    <col min="7137" max="7137" width="15" style="8" customWidth="true"/>
    <col min="7138" max="7138" width="10" style="8" customWidth="true"/>
    <col min="7139" max="7139" width="11.625" style="8" customWidth="true"/>
    <col min="7140" max="7140" width="15.125" style="8" customWidth="true"/>
    <col min="7141" max="7141" width="13" style="8" customWidth="true"/>
    <col min="7142" max="7142" width="9.125" style="8" customWidth="true"/>
    <col min="7143" max="7143" width="11.375" style="8" customWidth="true"/>
    <col min="7144" max="7144" width="11" style="8" customWidth="true"/>
    <col min="7145" max="7145" width="10.375" style="8" customWidth="true"/>
    <col min="7146" max="7387" width="9" style="8"/>
    <col min="7388" max="7388" width="6.25" style="8" customWidth="true"/>
    <col min="7389" max="7389" width="12.125" style="8" customWidth="true"/>
    <col min="7390" max="7391" width="7.75" style="8" customWidth="true"/>
    <col min="7392" max="7392" width="15.625" style="8" customWidth="true"/>
    <col min="7393" max="7393" width="15" style="8" customWidth="true"/>
    <col min="7394" max="7394" width="10" style="8" customWidth="true"/>
    <col min="7395" max="7395" width="11.625" style="8" customWidth="true"/>
    <col min="7396" max="7396" width="15.125" style="8" customWidth="true"/>
    <col min="7397" max="7397" width="13" style="8" customWidth="true"/>
    <col min="7398" max="7398" width="9.125" style="8" customWidth="true"/>
    <col min="7399" max="7399" width="11.375" style="8" customWidth="true"/>
    <col min="7400" max="7400" width="11" style="8" customWidth="true"/>
    <col min="7401" max="7401" width="10.375" style="8" customWidth="true"/>
    <col min="7402" max="7643" width="9" style="8"/>
    <col min="7644" max="7644" width="6.25" style="8" customWidth="true"/>
    <col min="7645" max="7645" width="12.125" style="8" customWidth="true"/>
    <col min="7646" max="7647" width="7.75" style="8" customWidth="true"/>
    <col min="7648" max="7648" width="15.625" style="8" customWidth="true"/>
    <col min="7649" max="7649" width="15" style="8" customWidth="true"/>
    <col min="7650" max="7650" width="10" style="8" customWidth="true"/>
    <col min="7651" max="7651" width="11.625" style="8" customWidth="true"/>
    <col min="7652" max="7652" width="15.125" style="8" customWidth="true"/>
    <col min="7653" max="7653" width="13" style="8" customWidth="true"/>
    <col min="7654" max="7654" width="9.125" style="8" customWidth="true"/>
    <col min="7655" max="7655" width="11.375" style="8" customWidth="true"/>
    <col min="7656" max="7656" width="11" style="8" customWidth="true"/>
    <col min="7657" max="7657" width="10.375" style="8" customWidth="true"/>
    <col min="7658" max="7899" width="9" style="8"/>
    <col min="7900" max="7900" width="6.25" style="8" customWidth="true"/>
    <col min="7901" max="7901" width="12.125" style="8" customWidth="true"/>
    <col min="7902" max="7903" width="7.75" style="8" customWidth="true"/>
    <col min="7904" max="7904" width="15.625" style="8" customWidth="true"/>
    <col min="7905" max="7905" width="15" style="8" customWidth="true"/>
    <col min="7906" max="7906" width="10" style="8" customWidth="true"/>
    <col min="7907" max="7907" width="11.625" style="8" customWidth="true"/>
    <col min="7908" max="7908" width="15.125" style="8" customWidth="true"/>
    <col min="7909" max="7909" width="13" style="8" customWidth="true"/>
    <col min="7910" max="7910" width="9.125" style="8" customWidth="true"/>
    <col min="7911" max="7911" width="11.375" style="8" customWidth="true"/>
    <col min="7912" max="7912" width="11" style="8" customWidth="true"/>
    <col min="7913" max="7913" width="10.375" style="8" customWidth="true"/>
    <col min="7914" max="8155" width="9" style="8"/>
    <col min="8156" max="8156" width="6.25" style="8" customWidth="true"/>
    <col min="8157" max="8157" width="12.125" style="8" customWidth="true"/>
    <col min="8158" max="8159" width="7.75" style="8" customWidth="true"/>
    <col min="8160" max="8160" width="15.625" style="8" customWidth="true"/>
    <col min="8161" max="8161" width="15" style="8" customWidth="true"/>
    <col min="8162" max="8162" width="10" style="8" customWidth="true"/>
    <col min="8163" max="8163" width="11.625" style="8" customWidth="true"/>
    <col min="8164" max="8164" width="15.125" style="8" customWidth="true"/>
    <col min="8165" max="8165" width="13" style="8" customWidth="true"/>
    <col min="8166" max="8166" width="9.125" style="8" customWidth="true"/>
    <col min="8167" max="8167" width="11.375" style="8" customWidth="true"/>
    <col min="8168" max="8168" width="11" style="8" customWidth="true"/>
    <col min="8169" max="8169" width="10.375" style="8" customWidth="true"/>
    <col min="8170" max="8411" width="9" style="8"/>
    <col min="8412" max="8412" width="6.25" style="8" customWidth="true"/>
    <col min="8413" max="8413" width="12.125" style="8" customWidth="true"/>
    <col min="8414" max="8415" width="7.75" style="8" customWidth="true"/>
    <col min="8416" max="8416" width="15.625" style="8" customWidth="true"/>
    <col min="8417" max="8417" width="15" style="8" customWidth="true"/>
    <col min="8418" max="8418" width="10" style="8" customWidth="true"/>
    <col min="8419" max="8419" width="11.625" style="8" customWidth="true"/>
    <col min="8420" max="8420" width="15.125" style="8" customWidth="true"/>
    <col min="8421" max="8421" width="13" style="8" customWidth="true"/>
    <col min="8422" max="8422" width="9.125" style="8" customWidth="true"/>
    <col min="8423" max="8423" width="11.375" style="8" customWidth="true"/>
    <col min="8424" max="8424" width="11" style="8" customWidth="true"/>
    <col min="8425" max="8425" width="10.375" style="8" customWidth="true"/>
    <col min="8426" max="8667" width="9" style="8"/>
    <col min="8668" max="8668" width="6.25" style="8" customWidth="true"/>
    <col min="8669" max="8669" width="12.125" style="8" customWidth="true"/>
    <col min="8670" max="8671" width="7.75" style="8" customWidth="true"/>
    <col min="8672" max="8672" width="15.625" style="8" customWidth="true"/>
    <col min="8673" max="8673" width="15" style="8" customWidth="true"/>
    <col min="8674" max="8674" width="10" style="8" customWidth="true"/>
    <col min="8675" max="8675" width="11.625" style="8" customWidth="true"/>
    <col min="8676" max="8676" width="15.125" style="8" customWidth="true"/>
    <col min="8677" max="8677" width="13" style="8" customWidth="true"/>
    <col min="8678" max="8678" width="9.125" style="8" customWidth="true"/>
    <col min="8679" max="8679" width="11.375" style="8" customWidth="true"/>
    <col min="8680" max="8680" width="11" style="8" customWidth="true"/>
    <col min="8681" max="8681" width="10.375" style="8" customWidth="true"/>
    <col min="8682" max="8923" width="9" style="8"/>
    <col min="8924" max="8924" width="6.25" style="8" customWidth="true"/>
    <col min="8925" max="8925" width="12.125" style="8" customWidth="true"/>
    <col min="8926" max="8927" width="7.75" style="8" customWidth="true"/>
    <col min="8928" max="8928" width="15.625" style="8" customWidth="true"/>
    <col min="8929" max="8929" width="15" style="8" customWidth="true"/>
    <col min="8930" max="8930" width="10" style="8" customWidth="true"/>
    <col min="8931" max="8931" width="11.625" style="8" customWidth="true"/>
    <col min="8932" max="8932" width="15.125" style="8" customWidth="true"/>
    <col min="8933" max="8933" width="13" style="8" customWidth="true"/>
    <col min="8934" max="8934" width="9.125" style="8" customWidth="true"/>
    <col min="8935" max="8935" width="11.375" style="8" customWidth="true"/>
    <col min="8936" max="8936" width="11" style="8" customWidth="true"/>
    <col min="8937" max="8937" width="10.375" style="8" customWidth="true"/>
    <col min="8938" max="9179" width="9" style="8"/>
    <col min="9180" max="9180" width="6.25" style="8" customWidth="true"/>
    <col min="9181" max="9181" width="12.125" style="8" customWidth="true"/>
    <col min="9182" max="9183" width="7.75" style="8" customWidth="true"/>
    <col min="9184" max="9184" width="15.625" style="8" customWidth="true"/>
    <col min="9185" max="9185" width="15" style="8" customWidth="true"/>
    <col min="9186" max="9186" width="10" style="8" customWidth="true"/>
    <col min="9187" max="9187" width="11.625" style="8" customWidth="true"/>
    <col min="9188" max="9188" width="15.125" style="8" customWidth="true"/>
    <col min="9189" max="9189" width="13" style="8" customWidth="true"/>
    <col min="9190" max="9190" width="9.125" style="8" customWidth="true"/>
    <col min="9191" max="9191" width="11.375" style="8" customWidth="true"/>
    <col min="9192" max="9192" width="11" style="8" customWidth="true"/>
    <col min="9193" max="9193" width="10.375" style="8" customWidth="true"/>
    <col min="9194" max="9435" width="9" style="8"/>
    <col min="9436" max="9436" width="6.25" style="8" customWidth="true"/>
    <col min="9437" max="9437" width="12.125" style="8" customWidth="true"/>
    <col min="9438" max="9439" width="7.75" style="8" customWidth="true"/>
    <col min="9440" max="9440" width="15.625" style="8" customWidth="true"/>
    <col min="9441" max="9441" width="15" style="8" customWidth="true"/>
    <col min="9442" max="9442" width="10" style="8" customWidth="true"/>
    <col min="9443" max="9443" width="11.625" style="8" customWidth="true"/>
    <col min="9444" max="9444" width="15.125" style="8" customWidth="true"/>
    <col min="9445" max="9445" width="13" style="8" customWidth="true"/>
    <col min="9446" max="9446" width="9.125" style="8" customWidth="true"/>
    <col min="9447" max="9447" width="11.375" style="8" customWidth="true"/>
    <col min="9448" max="9448" width="11" style="8" customWidth="true"/>
    <col min="9449" max="9449" width="10.375" style="8" customWidth="true"/>
    <col min="9450" max="9691" width="9" style="8"/>
    <col min="9692" max="9692" width="6.25" style="8" customWidth="true"/>
    <col min="9693" max="9693" width="12.125" style="8" customWidth="true"/>
    <col min="9694" max="9695" width="7.75" style="8" customWidth="true"/>
    <col min="9696" max="9696" width="15.625" style="8" customWidth="true"/>
    <col min="9697" max="9697" width="15" style="8" customWidth="true"/>
    <col min="9698" max="9698" width="10" style="8" customWidth="true"/>
    <col min="9699" max="9699" width="11.625" style="8" customWidth="true"/>
    <col min="9700" max="9700" width="15.125" style="8" customWidth="true"/>
    <col min="9701" max="9701" width="13" style="8" customWidth="true"/>
    <col min="9702" max="9702" width="9.125" style="8" customWidth="true"/>
    <col min="9703" max="9703" width="11.375" style="8" customWidth="true"/>
    <col min="9704" max="9704" width="11" style="8" customWidth="true"/>
    <col min="9705" max="9705" width="10.375" style="8" customWidth="true"/>
    <col min="9706" max="9947" width="9" style="8"/>
    <col min="9948" max="9948" width="6.25" style="8" customWidth="true"/>
    <col min="9949" max="9949" width="12.125" style="8" customWidth="true"/>
    <col min="9950" max="9951" width="7.75" style="8" customWidth="true"/>
    <col min="9952" max="9952" width="15.625" style="8" customWidth="true"/>
    <col min="9953" max="9953" width="15" style="8" customWidth="true"/>
    <col min="9954" max="9954" width="10" style="8" customWidth="true"/>
    <col min="9955" max="9955" width="11.625" style="8" customWidth="true"/>
    <col min="9956" max="9956" width="15.125" style="8" customWidth="true"/>
    <col min="9957" max="9957" width="13" style="8" customWidth="true"/>
    <col min="9958" max="9958" width="9.125" style="8" customWidth="true"/>
    <col min="9959" max="9959" width="11.375" style="8" customWidth="true"/>
    <col min="9960" max="9960" width="11" style="8" customWidth="true"/>
    <col min="9961" max="9961" width="10.375" style="8" customWidth="true"/>
    <col min="9962" max="10203" width="9" style="8"/>
    <col min="10204" max="10204" width="6.25" style="8" customWidth="true"/>
    <col min="10205" max="10205" width="12.125" style="8" customWidth="true"/>
    <col min="10206" max="10207" width="7.75" style="8" customWidth="true"/>
    <col min="10208" max="10208" width="15.625" style="8" customWidth="true"/>
    <col min="10209" max="10209" width="15" style="8" customWidth="true"/>
    <col min="10210" max="10210" width="10" style="8" customWidth="true"/>
    <col min="10211" max="10211" width="11.625" style="8" customWidth="true"/>
    <col min="10212" max="10212" width="15.125" style="8" customWidth="true"/>
    <col min="10213" max="10213" width="13" style="8" customWidth="true"/>
    <col min="10214" max="10214" width="9.125" style="8" customWidth="true"/>
    <col min="10215" max="10215" width="11.375" style="8" customWidth="true"/>
    <col min="10216" max="10216" width="11" style="8" customWidth="true"/>
    <col min="10217" max="10217" width="10.375" style="8" customWidth="true"/>
    <col min="10218" max="10459" width="9" style="8"/>
    <col min="10460" max="10460" width="6.25" style="8" customWidth="true"/>
    <col min="10461" max="10461" width="12.125" style="8" customWidth="true"/>
    <col min="10462" max="10463" width="7.75" style="8" customWidth="true"/>
    <col min="10464" max="10464" width="15.625" style="8" customWidth="true"/>
    <col min="10465" max="10465" width="15" style="8" customWidth="true"/>
    <col min="10466" max="10466" width="10" style="8" customWidth="true"/>
    <col min="10467" max="10467" width="11.625" style="8" customWidth="true"/>
    <col min="10468" max="10468" width="15.125" style="8" customWidth="true"/>
    <col min="10469" max="10469" width="13" style="8" customWidth="true"/>
    <col min="10470" max="10470" width="9.125" style="8" customWidth="true"/>
    <col min="10471" max="10471" width="11.375" style="8" customWidth="true"/>
    <col min="10472" max="10472" width="11" style="8" customWidth="true"/>
    <col min="10473" max="10473" width="10.375" style="8" customWidth="true"/>
    <col min="10474" max="10715" width="9" style="8"/>
    <col min="10716" max="10716" width="6.25" style="8" customWidth="true"/>
    <col min="10717" max="10717" width="12.125" style="8" customWidth="true"/>
    <col min="10718" max="10719" width="7.75" style="8" customWidth="true"/>
    <col min="10720" max="10720" width="15.625" style="8" customWidth="true"/>
    <col min="10721" max="10721" width="15" style="8" customWidth="true"/>
    <col min="10722" max="10722" width="10" style="8" customWidth="true"/>
    <col min="10723" max="10723" width="11.625" style="8" customWidth="true"/>
    <col min="10724" max="10724" width="15.125" style="8" customWidth="true"/>
    <col min="10725" max="10725" width="13" style="8" customWidth="true"/>
    <col min="10726" max="10726" width="9.125" style="8" customWidth="true"/>
    <col min="10727" max="10727" width="11.375" style="8" customWidth="true"/>
    <col min="10728" max="10728" width="11" style="8" customWidth="true"/>
    <col min="10729" max="10729" width="10.375" style="8" customWidth="true"/>
    <col min="10730" max="10971" width="9" style="8"/>
    <col min="10972" max="10972" width="6.25" style="8" customWidth="true"/>
    <col min="10973" max="10973" width="12.125" style="8" customWidth="true"/>
    <col min="10974" max="10975" width="7.75" style="8" customWidth="true"/>
    <col min="10976" max="10976" width="15.625" style="8" customWidth="true"/>
    <col min="10977" max="10977" width="15" style="8" customWidth="true"/>
    <col min="10978" max="10978" width="10" style="8" customWidth="true"/>
    <col min="10979" max="10979" width="11.625" style="8" customWidth="true"/>
    <col min="10980" max="10980" width="15.125" style="8" customWidth="true"/>
    <col min="10981" max="10981" width="13" style="8" customWidth="true"/>
    <col min="10982" max="10982" width="9.125" style="8" customWidth="true"/>
    <col min="10983" max="10983" width="11.375" style="8" customWidth="true"/>
    <col min="10984" max="10984" width="11" style="8" customWidth="true"/>
    <col min="10985" max="10985" width="10.375" style="8" customWidth="true"/>
    <col min="10986" max="11227" width="9" style="8"/>
    <col min="11228" max="11228" width="6.25" style="8" customWidth="true"/>
    <col min="11229" max="11229" width="12.125" style="8" customWidth="true"/>
    <col min="11230" max="11231" width="7.75" style="8" customWidth="true"/>
    <col min="11232" max="11232" width="15.625" style="8" customWidth="true"/>
    <col min="11233" max="11233" width="15" style="8" customWidth="true"/>
    <col min="11234" max="11234" width="10" style="8" customWidth="true"/>
    <col min="11235" max="11235" width="11.625" style="8" customWidth="true"/>
    <col min="11236" max="11236" width="15.125" style="8" customWidth="true"/>
    <col min="11237" max="11237" width="13" style="8" customWidth="true"/>
    <col min="11238" max="11238" width="9.125" style="8" customWidth="true"/>
    <col min="11239" max="11239" width="11.375" style="8" customWidth="true"/>
    <col min="11240" max="11240" width="11" style="8" customWidth="true"/>
    <col min="11241" max="11241" width="10.375" style="8" customWidth="true"/>
    <col min="11242" max="11483" width="9" style="8"/>
    <col min="11484" max="11484" width="6.25" style="8" customWidth="true"/>
    <col min="11485" max="11485" width="12.125" style="8" customWidth="true"/>
    <col min="11486" max="11487" width="7.75" style="8" customWidth="true"/>
    <col min="11488" max="11488" width="15.625" style="8" customWidth="true"/>
    <col min="11489" max="11489" width="15" style="8" customWidth="true"/>
    <col min="11490" max="11490" width="10" style="8" customWidth="true"/>
    <col min="11491" max="11491" width="11.625" style="8" customWidth="true"/>
    <col min="11492" max="11492" width="15.125" style="8" customWidth="true"/>
    <col min="11493" max="11493" width="13" style="8" customWidth="true"/>
    <col min="11494" max="11494" width="9.125" style="8" customWidth="true"/>
    <col min="11495" max="11495" width="11.375" style="8" customWidth="true"/>
    <col min="11496" max="11496" width="11" style="8" customWidth="true"/>
    <col min="11497" max="11497" width="10.375" style="8" customWidth="true"/>
    <col min="11498" max="11739" width="9" style="8"/>
    <col min="11740" max="11740" width="6.25" style="8" customWidth="true"/>
    <col min="11741" max="11741" width="12.125" style="8" customWidth="true"/>
    <col min="11742" max="11743" width="7.75" style="8" customWidth="true"/>
    <col min="11744" max="11744" width="15.625" style="8" customWidth="true"/>
    <col min="11745" max="11745" width="15" style="8" customWidth="true"/>
    <col min="11746" max="11746" width="10" style="8" customWidth="true"/>
    <col min="11747" max="11747" width="11.625" style="8" customWidth="true"/>
    <col min="11748" max="11748" width="15.125" style="8" customWidth="true"/>
    <col min="11749" max="11749" width="13" style="8" customWidth="true"/>
    <col min="11750" max="11750" width="9.125" style="8" customWidth="true"/>
    <col min="11751" max="11751" width="11.375" style="8" customWidth="true"/>
    <col min="11752" max="11752" width="11" style="8" customWidth="true"/>
    <col min="11753" max="11753" width="10.375" style="8" customWidth="true"/>
    <col min="11754" max="11995" width="9" style="8"/>
    <col min="11996" max="11996" width="6.25" style="8" customWidth="true"/>
    <col min="11997" max="11997" width="12.125" style="8" customWidth="true"/>
    <col min="11998" max="11999" width="7.75" style="8" customWidth="true"/>
    <col min="12000" max="12000" width="15.625" style="8" customWidth="true"/>
    <col min="12001" max="12001" width="15" style="8" customWidth="true"/>
    <col min="12002" max="12002" width="10" style="8" customWidth="true"/>
    <col min="12003" max="12003" width="11.625" style="8" customWidth="true"/>
    <col min="12004" max="12004" width="15.125" style="8" customWidth="true"/>
    <col min="12005" max="12005" width="13" style="8" customWidth="true"/>
    <col min="12006" max="12006" width="9.125" style="8" customWidth="true"/>
    <col min="12007" max="12007" width="11.375" style="8" customWidth="true"/>
    <col min="12008" max="12008" width="11" style="8" customWidth="true"/>
    <col min="12009" max="12009" width="10.375" style="8" customWidth="true"/>
    <col min="12010" max="12251" width="9" style="8"/>
    <col min="12252" max="12252" width="6.25" style="8" customWidth="true"/>
    <col min="12253" max="12253" width="12.125" style="8" customWidth="true"/>
    <col min="12254" max="12255" width="7.75" style="8" customWidth="true"/>
    <col min="12256" max="12256" width="15.625" style="8" customWidth="true"/>
    <col min="12257" max="12257" width="15" style="8" customWidth="true"/>
    <col min="12258" max="12258" width="10" style="8" customWidth="true"/>
    <col min="12259" max="12259" width="11.625" style="8" customWidth="true"/>
    <col min="12260" max="12260" width="15.125" style="8" customWidth="true"/>
    <col min="12261" max="12261" width="13" style="8" customWidth="true"/>
    <col min="12262" max="12262" width="9.125" style="8" customWidth="true"/>
    <col min="12263" max="12263" width="11.375" style="8" customWidth="true"/>
    <col min="12264" max="12264" width="11" style="8" customWidth="true"/>
    <col min="12265" max="12265" width="10.375" style="8" customWidth="true"/>
    <col min="12266" max="12507" width="9" style="8"/>
    <col min="12508" max="12508" width="6.25" style="8" customWidth="true"/>
    <col min="12509" max="12509" width="12.125" style="8" customWidth="true"/>
    <col min="12510" max="12511" width="7.75" style="8" customWidth="true"/>
    <col min="12512" max="12512" width="15.625" style="8" customWidth="true"/>
    <col min="12513" max="12513" width="15" style="8" customWidth="true"/>
    <col min="12514" max="12514" width="10" style="8" customWidth="true"/>
    <col min="12515" max="12515" width="11.625" style="8" customWidth="true"/>
    <col min="12516" max="12516" width="15.125" style="8" customWidth="true"/>
    <col min="12517" max="12517" width="13" style="8" customWidth="true"/>
    <col min="12518" max="12518" width="9.125" style="8" customWidth="true"/>
    <col min="12519" max="12519" width="11.375" style="8" customWidth="true"/>
    <col min="12520" max="12520" width="11" style="8" customWidth="true"/>
    <col min="12521" max="12521" width="10.375" style="8" customWidth="true"/>
    <col min="12522" max="12763" width="9" style="8"/>
    <col min="12764" max="12764" width="6.25" style="8" customWidth="true"/>
    <col min="12765" max="12765" width="12.125" style="8" customWidth="true"/>
    <col min="12766" max="12767" width="7.75" style="8" customWidth="true"/>
    <col min="12768" max="12768" width="15.625" style="8" customWidth="true"/>
    <col min="12769" max="12769" width="15" style="8" customWidth="true"/>
    <col min="12770" max="12770" width="10" style="8" customWidth="true"/>
    <col min="12771" max="12771" width="11.625" style="8" customWidth="true"/>
    <col min="12772" max="12772" width="15.125" style="8" customWidth="true"/>
    <col min="12773" max="12773" width="13" style="8" customWidth="true"/>
    <col min="12774" max="12774" width="9.125" style="8" customWidth="true"/>
    <col min="12775" max="12775" width="11.375" style="8" customWidth="true"/>
    <col min="12776" max="12776" width="11" style="8" customWidth="true"/>
    <col min="12777" max="12777" width="10.375" style="8" customWidth="true"/>
    <col min="12778" max="13019" width="9" style="8"/>
    <col min="13020" max="13020" width="6.25" style="8" customWidth="true"/>
    <col min="13021" max="13021" width="12.125" style="8" customWidth="true"/>
    <col min="13022" max="13023" width="7.75" style="8" customWidth="true"/>
    <col min="13024" max="13024" width="15.625" style="8" customWidth="true"/>
    <col min="13025" max="13025" width="15" style="8" customWidth="true"/>
    <col min="13026" max="13026" width="10" style="8" customWidth="true"/>
    <col min="13027" max="13027" width="11.625" style="8" customWidth="true"/>
    <col min="13028" max="13028" width="15.125" style="8" customWidth="true"/>
    <col min="13029" max="13029" width="13" style="8" customWidth="true"/>
    <col min="13030" max="13030" width="9.125" style="8" customWidth="true"/>
    <col min="13031" max="13031" width="11.375" style="8" customWidth="true"/>
    <col min="13032" max="13032" width="11" style="8" customWidth="true"/>
    <col min="13033" max="13033" width="10.375" style="8" customWidth="true"/>
    <col min="13034" max="13275" width="9" style="8"/>
    <col min="13276" max="13276" width="6.25" style="8" customWidth="true"/>
    <col min="13277" max="13277" width="12.125" style="8" customWidth="true"/>
    <col min="13278" max="13279" width="7.75" style="8" customWidth="true"/>
    <col min="13280" max="13280" width="15.625" style="8" customWidth="true"/>
    <col min="13281" max="13281" width="15" style="8" customWidth="true"/>
    <col min="13282" max="13282" width="10" style="8" customWidth="true"/>
    <col min="13283" max="13283" width="11.625" style="8" customWidth="true"/>
    <col min="13284" max="13284" width="15.125" style="8" customWidth="true"/>
    <col min="13285" max="13285" width="13" style="8" customWidth="true"/>
    <col min="13286" max="13286" width="9.125" style="8" customWidth="true"/>
    <col min="13287" max="13287" width="11.375" style="8" customWidth="true"/>
    <col min="13288" max="13288" width="11" style="8" customWidth="true"/>
    <col min="13289" max="13289" width="10.375" style="8" customWidth="true"/>
    <col min="13290" max="13531" width="9" style="8"/>
    <col min="13532" max="13532" width="6.25" style="8" customWidth="true"/>
    <col min="13533" max="13533" width="12.125" style="8" customWidth="true"/>
    <col min="13534" max="13535" width="7.75" style="8" customWidth="true"/>
    <col min="13536" max="13536" width="15.625" style="8" customWidth="true"/>
    <col min="13537" max="13537" width="15" style="8" customWidth="true"/>
    <col min="13538" max="13538" width="10" style="8" customWidth="true"/>
    <col min="13539" max="13539" width="11.625" style="8" customWidth="true"/>
    <col min="13540" max="13540" width="15.125" style="8" customWidth="true"/>
    <col min="13541" max="13541" width="13" style="8" customWidth="true"/>
    <col min="13542" max="13542" width="9.125" style="8" customWidth="true"/>
    <col min="13543" max="13543" width="11.375" style="8" customWidth="true"/>
    <col min="13544" max="13544" width="11" style="8" customWidth="true"/>
    <col min="13545" max="13545" width="10.375" style="8" customWidth="true"/>
    <col min="13546" max="13787" width="9" style="8"/>
    <col min="13788" max="13788" width="6.25" style="8" customWidth="true"/>
    <col min="13789" max="13789" width="12.125" style="8" customWidth="true"/>
    <col min="13790" max="13791" width="7.75" style="8" customWidth="true"/>
    <col min="13792" max="13792" width="15.625" style="8" customWidth="true"/>
    <col min="13793" max="13793" width="15" style="8" customWidth="true"/>
    <col min="13794" max="13794" width="10" style="8" customWidth="true"/>
    <col min="13795" max="13795" width="11.625" style="8" customWidth="true"/>
    <col min="13796" max="13796" width="15.125" style="8" customWidth="true"/>
    <col min="13797" max="13797" width="13" style="8" customWidth="true"/>
    <col min="13798" max="13798" width="9.125" style="8" customWidth="true"/>
    <col min="13799" max="13799" width="11.375" style="8" customWidth="true"/>
    <col min="13800" max="13800" width="11" style="8" customWidth="true"/>
    <col min="13801" max="13801" width="10.375" style="8" customWidth="true"/>
    <col min="13802" max="14043" width="9" style="8"/>
    <col min="14044" max="14044" width="6.25" style="8" customWidth="true"/>
    <col min="14045" max="14045" width="12.125" style="8" customWidth="true"/>
    <col min="14046" max="14047" width="7.75" style="8" customWidth="true"/>
    <col min="14048" max="14048" width="15.625" style="8" customWidth="true"/>
    <col min="14049" max="14049" width="15" style="8" customWidth="true"/>
    <col min="14050" max="14050" width="10" style="8" customWidth="true"/>
    <col min="14051" max="14051" width="11.625" style="8" customWidth="true"/>
    <col min="14052" max="14052" width="15.125" style="8" customWidth="true"/>
    <col min="14053" max="14053" width="13" style="8" customWidth="true"/>
    <col min="14054" max="14054" width="9.125" style="8" customWidth="true"/>
    <col min="14055" max="14055" width="11.375" style="8" customWidth="true"/>
    <col min="14056" max="14056" width="11" style="8" customWidth="true"/>
    <col min="14057" max="14057" width="10.375" style="8" customWidth="true"/>
    <col min="14058" max="14299" width="9" style="8"/>
    <col min="14300" max="14300" width="6.25" style="8" customWidth="true"/>
    <col min="14301" max="14301" width="12.125" style="8" customWidth="true"/>
    <col min="14302" max="14303" width="7.75" style="8" customWidth="true"/>
    <col min="14304" max="14304" width="15.625" style="8" customWidth="true"/>
    <col min="14305" max="14305" width="15" style="8" customWidth="true"/>
    <col min="14306" max="14306" width="10" style="8" customWidth="true"/>
    <col min="14307" max="14307" width="11.625" style="8" customWidth="true"/>
    <col min="14308" max="14308" width="15.125" style="8" customWidth="true"/>
    <col min="14309" max="14309" width="13" style="8" customWidth="true"/>
    <col min="14310" max="14310" width="9.125" style="8" customWidth="true"/>
    <col min="14311" max="14311" width="11.375" style="8" customWidth="true"/>
    <col min="14312" max="14312" width="11" style="8" customWidth="true"/>
    <col min="14313" max="14313" width="10.375" style="8" customWidth="true"/>
    <col min="14314" max="14555" width="9" style="8"/>
    <col min="14556" max="14556" width="6.25" style="8" customWidth="true"/>
    <col min="14557" max="14557" width="12.125" style="8" customWidth="true"/>
    <col min="14558" max="14559" width="7.75" style="8" customWidth="true"/>
    <col min="14560" max="14560" width="15.625" style="8" customWidth="true"/>
    <col min="14561" max="14561" width="15" style="8" customWidth="true"/>
    <col min="14562" max="14562" width="10" style="8" customWidth="true"/>
    <col min="14563" max="14563" width="11.625" style="8" customWidth="true"/>
    <col min="14564" max="14564" width="15.125" style="8" customWidth="true"/>
    <col min="14565" max="14565" width="13" style="8" customWidth="true"/>
    <col min="14566" max="14566" width="9.125" style="8" customWidth="true"/>
    <col min="14567" max="14567" width="11.375" style="8" customWidth="true"/>
    <col min="14568" max="14568" width="11" style="8" customWidth="true"/>
    <col min="14569" max="14569" width="10.375" style="8" customWidth="true"/>
    <col min="14570" max="14811" width="9" style="8"/>
    <col min="14812" max="14812" width="6.25" style="8" customWidth="true"/>
    <col min="14813" max="14813" width="12.125" style="8" customWidth="true"/>
    <col min="14814" max="14815" width="7.75" style="8" customWidth="true"/>
    <col min="14816" max="14816" width="15.625" style="8" customWidth="true"/>
    <col min="14817" max="14817" width="15" style="8" customWidth="true"/>
    <col min="14818" max="14818" width="10" style="8" customWidth="true"/>
    <col min="14819" max="14819" width="11.625" style="8" customWidth="true"/>
    <col min="14820" max="14820" width="15.125" style="8" customWidth="true"/>
    <col min="14821" max="14821" width="13" style="8" customWidth="true"/>
    <col min="14822" max="14822" width="9.125" style="8" customWidth="true"/>
    <col min="14823" max="14823" width="11.375" style="8" customWidth="true"/>
    <col min="14824" max="14824" width="11" style="8" customWidth="true"/>
    <col min="14825" max="14825" width="10.375" style="8" customWidth="true"/>
    <col min="14826" max="15067" width="9" style="8"/>
    <col min="15068" max="15068" width="6.25" style="8" customWidth="true"/>
    <col min="15069" max="15069" width="12.125" style="8" customWidth="true"/>
    <col min="15070" max="15071" width="7.75" style="8" customWidth="true"/>
    <col min="15072" max="15072" width="15.625" style="8" customWidth="true"/>
    <col min="15073" max="15073" width="15" style="8" customWidth="true"/>
    <col min="15074" max="15074" width="10" style="8" customWidth="true"/>
    <col min="15075" max="15075" width="11.625" style="8" customWidth="true"/>
    <col min="15076" max="15076" width="15.125" style="8" customWidth="true"/>
    <col min="15077" max="15077" width="13" style="8" customWidth="true"/>
    <col min="15078" max="15078" width="9.125" style="8" customWidth="true"/>
    <col min="15079" max="15079" width="11.375" style="8" customWidth="true"/>
    <col min="15080" max="15080" width="11" style="8" customWidth="true"/>
    <col min="15081" max="15081" width="10.375" style="8" customWidth="true"/>
    <col min="15082" max="15323" width="9" style="8"/>
    <col min="15324" max="15324" width="6.25" style="8" customWidth="true"/>
    <col min="15325" max="15325" width="12.125" style="8" customWidth="true"/>
    <col min="15326" max="15327" width="7.75" style="8" customWidth="true"/>
    <col min="15328" max="15328" width="15.625" style="8" customWidth="true"/>
    <col min="15329" max="15329" width="15" style="8" customWidth="true"/>
    <col min="15330" max="15330" width="10" style="8" customWidth="true"/>
    <col min="15331" max="15331" width="11.625" style="8" customWidth="true"/>
    <col min="15332" max="15332" width="15.125" style="8" customWidth="true"/>
    <col min="15333" max="15333" width="13" style="8" customWidth="true"/>
    <col min="15334" max="15334" width="9.125" style="8" customWidth="true"/>
    <col min="15335" max="15335" width="11.375" style="8" customWidth="true"/>
    <col min="15336" max="15336" width="11" style="8" customWidth="true"/>
    <col min="15337" max="15337" width="10.375" style="8" customWidth="true"/>
    <col min="15338" max="15579" width="9" style="8"/>
    <col min="15580" max="15580" width="6.25" style="8" customWidth="true"/>
    <col min="15581" max="15581" width="12.125" style="8" customWidth="true"/>
    <col min="15582" max="15583" width="7.75" style="8" customWidth="true"/>
    <col min="15584" max="15584" width="15.625" style="8" customWidth="true"/>
    <col min="15585" max="15585" width="15" style="8" customWidth="true"/>
    <col min="15586" max="15586" width="10" style="8" customWidth="true"/>
    <col min="15587" max="15587" width="11.625" style="8" customWidth="true"/>
    <col min="15588" max="15588" width="15.125" style="8" customWidth="true"/>
    <col min="15589" max="15589" width="13" style="8" customWidth="true"/>
    <col min="15590" max="15590" width="9.125" style="8" customWidth="true"/>
    <col min="15591" max="15591" width="11.375" style="8" customWidth="true"/>
    <col min="15592" max="15592" width="11" style="8" customWidth="true"/>
    <col min="15593" max="15593" width="10.375" style="8" customWidth="true"/>
    <col min="15594" max="15835" width="9" style="8"/>
    <col min="15836" max="15836" width="6.25" style="8" customWidth="true"/>
    <col min="15837" max="15837" width="12.125" style="8" customWidth="true"/>
    <col min="15838" max="15839" width="7.75" style="8" customWidth="true"/>
    <col min="15840" max="15840" width="15.625" style="8" customWidth="true"/>
    <col min="15841" max="15841" width="15" style="8" customWidth="true"/>
    <col min="15842" max="15842" width="10" style="8" customWidth="true"/>
    <col min="15843" max="15843" width="11.625" style="8" customWidth="true"/>
    <col min="15844" max="15844" width="15.125" style="8" customWidth="true"/>
    <col min="15845" max="15845" width="13" style="8" customWidth="true"/>
    <col min="15846" max="15846" width="9.125" style="8" customWidth="true"/>
    <col min="15847" max="15847" width="11.375" style="8" customWidth="true"/>
    <col min="15848" max="15848" width="11" style="8" customWidth="true"/>
    <col min="15849" max="15849" width="10.375" style="8" customWidth="true"/>
    <col min="15850" max="16091" width="9" style="8"/>
    <col min="16092" max="16092" width="6.25" style="8" customWidth="true"/>
    <col min="16093" max="16093" width="12.125" style="8" customWidth="true"/>
    <col min="16094" max="16095" width="7.75" style="8" customWidth="true"/>
    <col min="16096" max="16096" width="15.625" style="8" customWidth="true"/>
    <col min="16097" max="16097" width="15" style="8" customWidth="true"/>
    <col min="16098" max="16098" width="10" style="8" customWidth="true"/>
    <col min="16099" max="16099" width="11.625" style="8" customWidth="true"/>
    <col min="16100" max="16100" width="15.125" style="8" customWidth="true"/>
    <col min="16101" max="16101" width="13" style="8" customWidth="true"/>
    <col min="16102" max="16102" width="9.125" style="8" customWidth="true"/>
    <col min="16103" max="16103" width="11.375" style="8" customWidth="true"/>
    <col min="16104" max="16104" width="11" style="8" customWidth="true"/>
    <col min="16105" max="16105" width="10.375" style="8" customWidth="true"/>
    <col min="16106" max="16384" width="9" style="8"/>
  </cols>
  <sheetData>
    <row r="1" s="1" customFormat="true" ht="20.1" customHeight="true" spans="1:15">
      <c r="A1" s="12" t="s">
        <v>0</v>
      </c>
      <c r="B1" s="12"/>
      <c r="C1" s="12"/>
      <c r="D1" s="13"/>
      <c r="E1" s="13"/>
      <c r="F1" s="13"/>
      <c r="G1" s="13"/>
      <c r="H1" s="13"/>
      <c r="I1" s="13"/>
      <c r="J1" s="13"/>
      <c r="K1" s="35"/>
      <c r="L1" s="35"/>
      <c r="M1" s="35"/>
      <c r="N1" s="35"/>
      <c r="O1" s="35"/>
    </row>
    <row r="2" s="2" customFormat="true" ht="26.25" customHeight="true" spans="1:15">
      <c r="A2" s="14" t="s">
        <v>1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</row>
    <row r="3" s="3" customFormat="true" ht="20.1" customHeight="true" spans="1:15">
      <c r="A3" s="15"/>
      <c r="B3" s="15"/>
      <c r="C3" s="15"/>
      <c r="D3" s="16"/>
      <c r="E3" s="16"/>
      <c r="F3" s="16"/>
      <c r="G3" s="16"/>
      <c r="H3" s="30" t="s">
        <v>2</v>
      </c>
      <c r="I3" s="30"/>
      <c r="J3" s="30"/>
      <c r="K3" s="36"/>
      <c r="L3" s="36"/>
      <c r="M3" s="36"/>
      <c r="N3" s="36"/>
      <c r="O3" s="36"/>
    </row>
    <row r="4" s="4" customFormat="true" ht="30.95" customHeight="true" spans="1:15">
      <c r="A4" s="17" t="s">
        <v>3</v>
      </c>
      <c r="B4" s="17" t="s">
        <v>4</v>
      </c>
      <c r="C4" s="18" t="s">
        <v>5</v>
      </c>
      <c r="D4" s="19" t="s">
        <v>6</v>
      </c>
      <c r="E4" s="19"/>
      <c r="F4" s="19"/>
      <c r="G4" s="28" t="s">
        <v>7</v>
      </c>
      <c r="H4" s="28" t="s">
        <v>8</v>
      </c>
      <c r="I4" s="28"/>
      <c r="J4" s="28"/>
      <c r="K4" s="37" t="s">
        <v>9</v>
      </c>
      <c r="L4" s="37"/>
      <c r="M4" s="37"/>
      <c r="N4" s="37"/>
      <c r="O4" s="39" t="s">
        <v>10</v>
      </c>
    </row>
    <row r="5" s="5" customFormat="true" ht="93" customHeight="true" spans="1:15">
      <c r="A5" s="18"/>
      <c r="B5" s="18"/>
      <c r="C5" s="17"/>
      <c r="D5" s="20" t="s">
        <v>11</v>
      </c>
      <c r="E5" s="18" t="s">
        <v>12</v>
      </c>
      <c r="F5" s="31" t="s">
        <v>13</v>
      </c>
      <c r="G5" s="26"/>
      <c r="H5" s="28" t="s">
        <v>14</v>
      </c>
      <c r="I5" s="26" t="s">
        <v>15</v>
      </c>
      <c r="J5" s="26" t="s">
        <v>16</v>
      </c>
      <c r="K5" s="38" t="s">
        <v>14</v>
      </c>
      <c r="L5" s="37" t="s">
        <v>15</v>
      </c>
      <c r="M5" s="37" t="s">
        <v>17</v>
      </c>
      <c r="N5" s="37" t="s">
        <v>18</v>
      </c>
      <c r="O5" s="40"/>
    </row>
    <row r="6" s="6" customFormat="true" ht="20.1" customHeight="true" spans="1:16">
      <c r="A6" s="21" t="s">
        <v>19</v>
      </c>
      <c r="B6" s="21"/>
      <c r="C6" s="22">
        <f>SUM(C7,C9,C11,C15,C23,C25,C29,C33,C37,C43,C48,C52,C61)</f>
        <v>3769</v>
      </c>
      <c r="D6" s="23">
        <f>D7+D9+D11+D15+D23+D25+D29+D33+D37+D43+D48+D52+D61</f>
        <v>3198</v>
      </c>
      <c r="E6" s="23">
        <v>848</v>
      </c>
      <c r="F6" s="23">
        <v>4046</v>
      </c>
      <c r="G6" s="23">
        <f t="shared" ref="G6:G67" si="0">F6*0.36+C6*0.24</f>
        <v>2361.12</v>
      </c>
      <c r="H6" s="32">
        <v>34604</v>
      </c>
      <c r="I6" s="32">
        <v>16149.92</v>
      </c>
      <c r="J6" s="32">
        <v>18454.08</v>
      </c>
      <c r="K6" s="32">
        <v>25352</v>
      </c>
      <c r="L6" s="32">
        <f>I6</f>
        <v>16149.92</v>
      </c>
      <c r="M6" s="32">
        <f>G6</f>
        <v>2361.12</v>
      </c>
      <c r="N6" s="32">
        <f>K6-L6-M6</f>
        <v>6840.96</v>
      </c>
      <c r="O6" s="23">
        <f>O7+O9+O11+O15+O23+O25+O29+O33+O37+O43+O48+O52+O61</f>
        <v>-9252</v>
      </c>
      <c r="P6" s="41"/>
    </row>
    <row r="7" s="6" customFormat="true" ht="20.1" customHeight="true" spans="1:16">
      <c r="A7" s="24" t="s">
        <v>20</v>
      </c>
      <c r="B7" s="21" t="s">
        <v>21</v>
      </c>
      <c r="C7" s="22">
        <f t="shared" ref="C7:F7" si="1">SUM(C8)</f>
        <v>4</v>
      </c>
      <c r="D7" s="21">
        <f t="shared" si="1"/>
        <v>9</v>
      </c>
      <c r="E7" s="21">
        <v>0</v>
      </c>
      <c r="F7" s="21">
        <f t="shared" si="1"/>
        <v>9</v>
      </c>
      <c r="G7" s="23">
        <f t="shared" si="0"/>
        <v>4.2</v>
      </c>
      <c r="H7" s="23">
        <v>21.26</v>
      </c>
      <c r="I7" s="23">
        <v>21.26</v>
      </c>
      <c r="J7" s="23">
        <v>0</v>
      </c>
      <c r="K7" s="32">
        <f>H7+O7</f>
        <v>0.670000000000002</v>
      </c>
      <c r="L7" s="32">
        <f t="shared" ref="L7:L67" si="2">I7</f>
        <v>21.26</v>
      </c>
      <c r="M7" s="32">
        <f t="shared" ref="M7:M67" si="3">G7</f>
        <v>4.2</v>
      </c>
      <c r="N7" s="32">
        <f t="shared" ref="N7:N67" si="4">K7-L7-M7</f>
        <v>-24.79</v>
      </c>
      <c r="O7" s="32">
        <f>SUM(O8)</f>
        <v>-20.59</v>
      </c>
      <c r="P7" s="7"/>
    </row>
    <row r="8" s="7" customFormat="true" ht="20.1" customHeight="true" spans="1:15">
      <c r="A8" s="24"/>
      <c r="B8" s="24" t="s">
        <v>22</v>
      </c>
      <c r="C8" s="25">
        <v>4</v>
      </c>
      <c r="D8" s="26">
        <v>9</v>
      </c>
      <c r="E8" s="26">
        <v>0</v>
      </c>
      <c r="F8" s="26">
        <v>9</v>
      </c>
      <c r="G8" s="18">
        <f t="shared" si="0"/>
        <v>4.2</v>
      </c>
      <c r="H8" s="26">
        <v>21.26</v>
      </c>
      <c r="I8" s="26">
        <v>21.26</v>
      </c>
      <c r="J8" s="26">
        <v>0</v>
      </c>
      <c r="K8" s="37">
        <f>H8+O8</f>
        <v>0.670000000000002</v>
      </c>
      <c r="L8" s="32">
        <f t="shared" si="2"/>
        <v>21.26</v>
      </c>
      <c r="M8" s="32">
        <f t="shared" si="3"/>
        <v>4.2</v>
      </c>
      <c r="N8" s="32">
        <f t="shared" si="4"/>
        <v>-24.79</v>
      </c>
      <c r="O8" s="37">
        <f>ROUND(-9252*(F8/4046),2)-0.01</f>
        <v>-20.59</v>
      </c>
    </row>
    <row r="9" s="6" customFormat="true" ht="20.1" customHeight="true" spans="1:16">
      <c r="A9" s="24" t="s">
        <v>23</v>
      </c>
      <c r="B9" s="21" t="s">
        <v>24</v>
      </c>
      <c r="C9" s="22">
        <f>SUM(C10)</f>
        <v>8</v>
      </c>
      <c r="D9" s="21">
        <f>SUM(D10)</f>
        <v>10</v>
      </c>
      <c r="E9" s="21">
        <v>15</v>
      </c>
      <c r="F9" s="27">
        <v>25</v>
      </c>
      <c r="G9" s="23">
        <f t="shared" si="0"/>
        <v>10.92</v>
      </c>
      <c r="H9" s="27">
        <v>507.66</v>
      </c>
      <c r="I9" s="27">
        <v>181.24</v>
      </c>
      <c r="J9" s="27">
        <v>326.42</v>
      </c>
      <c r="K9" s="32">
        <f>H9+O9</f>
        <v>450.49</v>
      </c>
      <c r="L9" s="32">
        <f t="shared" si="2"/>
        <v>181.24</v>
      </c>
      <c r="M9" s="32">
        <f t="shared" si="3"/>
        <v>10.92</v>
      </c>
      <c r="N9" s="32">
        <f t="shared" si="4"/>
        <v>258.33</v>
      </c>
      <c r="O9" s="32">
        <f>SUM(O10)</f>
        <v>-57.17</v>
      </c>
      <c r="P9" s="7"/>
    </row>
    <row r="10" s="7" customFormat="true" ht="20.1" customHeight="true" spans="1:15">
      <c r="A10" s="24"/>
      <c r="B10" s="24" t="s">
        <v>25</v>
      </c>
      <c r="C10" s="25">
        <v>8</v>
      </c>
      <c r="D10" s="26">
        <v>10</v>
      </c>
      <c r="E10" s="26">
        <v>15</v>
      </c>
      <c r="F10" s="26">
        <v>25</v>
      </c>
      <c r="G10" s="18">
        <f t="shared" si="0"/>
        <v>10.92</v>
      </c>
      <c r="H10" s="26">
        <v>507.66</v>
      </c>
      <c r="I10" s="26">
        <v>181.24</v>
      </c>
      <c r="J10" s="26">
        <v>326.42</v>
      </c>
      <c r="K10" s="37">
        <f>H10+O10</f>
        <v>450.49</v>
      </c>
      <c r="L10" s="32">
        <f t="shared" si="2"/>
        <v>181.24</v>
      </c>
      <c r="M10" s="32">
        <f t="shared" si="3"/>
        <v>10.92</v>
      </c>
      <c r="N10" s="32">
        <f t="shared" si="4"/>
        <v>258.33</v>
      </c>
      <c r="O10" s="37">
        <f>ROUND(-9252*(F10/4046),2)</f>
        <v>-57.17</v>
      </c>
    </row>
    <row r="11" s="6" customFormat="true" ht="20.1" customHeight="true" spans="1:16">
      <c r="A11" s="24" t="s">
        <v>26</v>
      </c>
      <c r="B11" s="21" t="s">
        <v>27</v>
      </c>
      <c r="C11" s="22">
        <f>SUM(C12:C14)</f>
        <v>620</v>
      </c>
      <c r="D11" s="27">
        <f>SUM(D12:D14)</f>
        <v>679</v>
      </c>
      <c r="E11" s="27">
        <v>17</v>
      </c>
      <c r="F11" s="27">
        <v>696</v>
      </c>
      <c r="G11" s="23">
        <f t="shared" si="0"/>
        <v>399.36</v>
      </c>
      <c r="H11" s="27">
        <v>2096</v>
      </c>
      <c r="I11" s="27">
        <v>1726.05</v>
      </c>
      <c r="J11" s="27">
        <v>369.95</v>
      </c>
      <c r="K11" s="32">
        <f>H11+O11-0.01</f>
        <v>504.44</v>
      </c>
      <c r="L11" s="32">
        <f t="shared" si="2"/>
        <v>1726.05</v>
      </c>
      <c r="M11" s="32">
        <f t="shared" si="3"/>
        <v>399.36</v>
      </c>
      <c r="N11" s="32">
        <f t="shared" si="4"/>
        <v>-1620.97</v>
      </c>
      <c r="O11" s="32">
        <f>SUM(O12:O14)</f>
        <v>-1591.55</v>
      </c>
      <c r="P11" s="7"/>
    </row>
    <row r="12" s="7" customFormat="true" ht="20.1" customHeight="true" spans="1:15">
      <c r="A12" s="24"/>
      <c r="B12" s="24" t="s">
        <v>28</v>
      </c>
      <c r="C12" s="25">
        <v>4</v>
      </c>
      <c r="D12" s="26">
        <v>103</v>
      </c>
      <c r="E12" s="26">
        <v>6</v>
      </c>
      <c r="F12" s="18">
        <v>109</v>
      </c>
      <c r="G12" s="18">
        <f t="shared" si="0"/>
        <v>40.2</v>
      </c>
      <c r="H12" s="26">
        <v>440.27</v>
      </c>
      <c r="I12" s="26">
        <v>309.7</v>
      </c>
      <c r="J12" s="26">
        <v>130.57</v>
      </c>
      <c r="K12" s="37">
        <f>H12+O12</f>
        <v>191.02</v>
      </c>
      <c r="L12" s="32">
        <f t="shared" si="2"/>
        <v>309.7</v>
      </c>
      <c r="M12" s="32">
        <f t="shared" si="3"/>
        <v>40.2</v>
      </c>
      <c r="N12" s="32">
        <f t="shared" si="4"/>
        <v>-158.88</v>
      </c>
      <c r="O12" s="37">
        <f>ROUND(-9252*(F12/4046),2)</f>
        <v>-249.25</v>
      </c>
    </row>
    <row r="13" s="7" customFormat="true" ht="20.1" customHeight="true" spans="1:15">
      <c r="A13" s="24"/>
      <c r="B13" s="24" t="s">
        <v>29</v>
      </c>
      <c r="C13" s="25">
        <v>394</v>
      </c>
      <c r="D13" s="26">
        <v>539</v>
      </c>
      <c r="E13" s="26">
        <v>11</v>
      </c>
      <c r="F13" s="18">
        <v>550</v>
      </c>
      <c r="G13" s="18">
        <f t="shared" si="0"/>
        <v>292.56</v>
      </c>
      <c r="H13" s="26">
        <v>1593</v>
      </c>
      <c r="I13" s="26">
        <v>1353.62</v>
      </c>
      <c r="J13" s="26">
        <v>239.38</v>
      </c>
      <c r="K13" s="37">
        <f>H13+O13-0.01</f>
        <v>335.3</v>
      </c>
      <c r="L13" s="32">
        <f t="shared" si="2"/>
        <v>1353.62</v>
      </c>
      <c r="M13" s="32">
        <f t="shared" si="3"/>
        <v>292.56</v>
      </c>
      <c r="N13" s="32">
        <f t="shared" si="4"/>
        <v>-1310.88</v>
      </c>
      <c r="O13" s="37">
        <f>ROUND(-9252*(F13/4046),2)</f>
        <v>-1257.69</v>
      </c>
    </row>
    <row r="14" s="7" customFormat="true" ht="20.1" customHeight="true" spans="1:15">
      <c r="A14" s="24"/>
      <c r="B14" s="24" t="s">
        <v>30</v>
      </c>
      <c r="C14" s="25">
        <v>222</v>
      </c>
      <c r="D14" s="26">
        <v>37</v>
      </c>
      <c r="E14" s="26">
        <v>0</v>
      </c>
      <c r="F14" s="18">
        <v>37</v>
      </c>
      <c r="G14" s="18">
        <f t="shared" si="0"/>
        <v>66.6</v>
      </c>
      <c r="H14" s="26">
        <v>62.73</v>
      </c>
      <c r="I14" s="26">
        <v>62.73</v>
      </c>
      <c r="J14" s="26">
        <v>0</v>
      </c>
      <c r="K14" s="37">
        <f t="shared" ref="K14:K67" si="5">H14+O14</f>
        <v>-21.88</v>
      </c>
      <c r="L14" s="32">
        <f t="shared" si="2"/>
        <v>62.73</v>
      </c>
      <c r="M14" s="32">
        <f t="shared" si="3"/>
        <v>66.6</v>
      </c>
      <c r="N14" s="32">
        <f t="shared" si="4"/>
        <v>-151.21</v>
      </c>
      <c r="O14" s="37">
        <f>ROUND(-9252*(F14/4046),2)</f>
        <v>-84.61</v>
      </c>
    </row>
    <row r="15" s="6" customFormat="true" ht="20.1" customHeight="true" spans="1:16">
      <c r="A15" s="24" t="s">
        <v>31</v>
      </c>
      <c r="B15" s="21" t="s">
        <v>32</v>
      </c>
      <c r="C15" s="22">
        <f>SUM(C16:C22)</f>
        <v>552</v>
      </c>
      <c r="D15" s="27">
        <f>SUM(D16:D22)</f>
        <v>564</v>
      </c>
      <c r="E15" s="27">
        <v>72</v>
      </c>
      <c r="F15" s="27">
        <v>636</v>
      </c>
      <c r="G15" s="23">
        <f t="shared" si="0"/>
        <v>361.44</v>
      </c>
      <c r="H15" s="27">
        <v>3607.96</v>
      </c>
      <c r="I15" s="27">
        <v>2041.1</v>
      </c>
      <c r="J15" s="27">
        <v>1566.86</v>
      </c>
      <c r="K15" s="32">
        <f t="shared" si="5"/>
        <v>2153.62</v>
      </c>
      <c r="L15" s="32">
        <f t="shared" si="2"/>
        <v>2041.1</v>
      </c>
      <c r="M15" s="32">
        <f t="shared" si="3"/>
        <v>361.44</v>
      </c>
      <c r="N15" s="32">
        <f t="shared" si="4"/>
        <v>-248.92</v>
      </c>
      <c r="O15" s="32">
        <f>SUM(O16:O22)</f>
        <v>-1454.34</v>
      </c>
      <c r="P15" s="7"/>
    </row>
    <row r="16" s="7" customFormat="true" ht="20.1" customHeight="true" spans="1:15">
      <c r="A16" s="24"/>
      <c r="B16" s="24" t="s">
        <v>33</v>
      </c>
      <c r="C16" s="25">
        <v>37</v>
      </c>
      <c r="D16" s="26">
        <v>62</v>
      </c>
      <c r="E16" s="26">
        <v>22</v>
      </c>
      <c r="F16" s="18">
        <v>84</v>
      </c>
      <c r="G16" s="18">
        <f t="shared" si="0"/>
        <v>39.12</v>
      </c>
      <c r="H16" s="26">
        <v>855.01</v>
      </c>
      <c r="I16" s="26">
        <v>376.25</v>
      </c>
      <c r="J16" s="26">
        <v>478.76</v>
      </c>
      <c r="K16" s="37">
        <f t="shared" si="5"/>
        <v>662.93</v>
      </c>
      <c r="L16" s="32">
        <f t="shared" si="2"/>
        <v>376.25</v>
      </c>
      <c r="M16" s="32">
        <f t="shared" si="3"/>
        <v>39.12</v>
      </c>
      <c r="N16" s="32">
        <f t="shared" si="4"/>
        <v>247.56</v>
      </c>
      <c r="O16" s="37">
        <f t="shared" ref="O16:O21" si="6">ROUND(-9252*(F16/4046),2)</f>
        <v>-192.08</v>
      </c>
    </row>
    <row r="17" s="7" customFormat="true" ht="20.1" customHeight="true" spans="1:15">
      <c r="A17" s="24"/>
      <c r="B17" s="24" t="s">
        <v>34</v>
      </c>
      <c r="C17" s="25">
        <v>132</v>
      </c>
      <c r="D17" s="26">
        <v>136</v>
      </c>
      <c r="E17" s="26">
        <v>0</v>
      </c>
      <c r="F17" s="18">
        <v>136</v>
      </c>
      <c r="G17" s="18">
        <f t="shared" si="0"/>
        <v>80.64</v>
      </c>
      <c r="H17" s="26">
        <v>308.26</v>
      </c>
      <c r="I17" s="26">
        <v>308.26</v>
      </c>
      <c r="J17" s="26">
        <v>0</v>
      </c>
      <c r="K17" s="37">
        <f t="shared" si="5"/>
        <v>-2.73000000000002</v>
      </c>
      <c r="L17" s="32">
        <f t="shared" si="2"/>
        <v>308.26</v>
      </c>
      <c r="M17" s="32">
        <f t="shared" si="3"/>
        <v>80.64</v>
      </c>
      <c r="N17" s="32">
        <f t="shared" si="4"/>
        <v>-391.63</v>
      </c>
      <c r="O17" s="37">
        <f t="shared" si="6"/>
        <v>-310.99</v>
      </c>
    </row>
    <row r="18" s="7" customFormat="true" ht="20.1" customHeight="true" spans="1:15">
      <c r="A18" s="24"/>
      <c r="B18" s="24" t="s">
        <v>35</v>
      </c>
      <c r="C18" s="25">
        <v>110</v>
      </c>
      <c r="D18" s="26">
        <v>115</v>
      </c>
      <c r="E18" s="26">
        <v>47</v>
      </c>
      <c r="F18" s="18">
        <v>162</v>
      </c>
      <c r="G18" s="18">
        <f t="shared" si="0"/>
        <v>84.72</v>
      </c>
      <c r="H18" s="26">
        <v>1779.95</v>
      </c>
      <c r="I18" s="26">
        <v>757.14</v>
      </c>
      <c r="J18" s="26">
        <v>1022.81</v>
      </c>
      <c r="K18" s="37">
        <f t="shared" si="5"/>
        <v>1409.5</v>
      </c>
      <c r="L18" s="32">
        <f t="shared" si="2"/>
        <v>757.14</v>
      </c>
      <c r="M18" s="32">
        <f t="shared" si="3"/>
        <v>84.72</v>
      </c>
      <c r="N18" s="32">
        <f t="shared" si="4"/>
        <v>567.64</v>
      </c>
      <c r="O18" s="37">
        <f t="shared" si="6"/>
        <v>-370.45</v>
      </c>
    </row>
    <row r="19" s="7" customFormat="true" ht="20.1" customHeight="true" spans="1:15">
      <c r="A19" s="24"/>
      <c r="B19" s="24" t="s">
        <v>36</v>
      </c>
      <c r="C19" s="25">
        <v>176</v>
      </c>
      <c r="D19" s="26">
        <v>200</v>
      </c>
      <c r="E19" s="26">
        <v>0</v>
      </c>
      <c r="F19" s="18">
        <v>200</v>
      </c>
      <c r="G19" s="18">
        <f t="shared" si="0"/>
        <v>114.24</v>
      </c>
      <c r="H19" s="26">
        <v>454.35</v>
      </c>
      <c r="I19" s="26">
        <v>454.35</v>
      </c>
      <c r="J19" s="26">
        <v>0</v>
      </c>
      <c r="K19" s="37">
        <f t="shared" si="5"/>
        <v>-2.98999999999995</v>
      </c>
      <c r="L19" s="32">
        <f t="shared" si="2"/>
        <v>454.35</v>
      </c>
      <c r="M19" s="32">
        <f t="shared" si="3"/>
        <v>114.24</v>
      </c>
      <c r="N19" s="32">
        <f t="shared" si="4"/>
        <v>-571.58</v>
      </c>
      <c r="O19" s="37">
        <f t="shared" si="6"/>
        <v>-457.34</v>
      </c>
    </row>
    <row r="20" s="7" customFormat="true" ht="20.1" customHeight="true" spans="1:15">
      <c r="A20" s="24"/>
      <c r="B20" s="24" t="s">
        <v>37</v>
      </c>
      <c r="C20" s="25">
        <v>17</v>
      </c>
      <c r="D20" s="26">
        <v>16</v>
      </c>
      <c r="E20" s="26">
        <v>3</v>
      </c>
      <c r="F20" s="18">
        <v>19</v>
      </c>
      <c r="G20" s="18">
        <f t="shared" si="0"/>
        <v>10.92</v>
      </c>
      <c r="H20" s="26">
        <v>133.09</v>
      </c>
      <c r="I20" s="26">
        <v>67.8</v>
      </c>
      <c r="J20" s="26">
        <v>65.29</v>
      </c>
      <c r="K20" s="37">
        <f t="shared" si="5"/>
        <v>89.64</v>
      </c>
      <c r="L20" s="32">
        <f t="shared" si="2"/>
        <v>67.8</v>
      </c>
      <c r="M20" s="32">
        <f t="shared" si="3"/>
        <v>10.92</v>
      </c>
      <c r="N20" s="32">
        <f t="shared" si="4"/>
        <v>10.92</v>
      </c>
      <c r="O20" s="37">
        <f t="shared" si="6"/>
        <v>-43.45</v>
      </c>
    </row>
    <row r="21" s="7" customFormat="true" ht="20.1" customHeight="true" spans="1:15">
      <c r="A21" s="24"/>
      <c r="B21" s="24" t="s">
        <v>38</v>
      </c>
      <c r="C21" s="25">
        <v>38</v>
      </c>
      <c r="D21" s="26">
        <v>35</v>
      </c>
      <c r="E21" s="26">
        <v>0</v>
      </c>
      <c r="F21" s="18">
        <v>35</v>
      </c>
      <c r="G21" s="18">
        <f t="shared" si="0"/>
        <v>21.72</v>
      </c>
      <c r="H21" s="26">
        <v>80.16</v>
      </c>
      <c r="I21" s="26">
        <v>80.16</v>
      </c>
      <c r="J21" s="26">
        <v>0</v>
      </c>
      <c r="K21" s="37">
        <f t="shared" si="5"/>
        <v>0.129999999999995</v>
      </c>
      <c r="L21" s="32">
        <f t="shared" si="2"/>
        <v>80.16</v>
      </c>
      <c r="M21" s="32">
        <f t="shared" si="3"/>
        <v>21.72</v>
      </c>
      <c r="N21" s="32">
        <f t="shared" si="4"/>
        <v>-101.75</v>
      </c>
      <c r="O21" s="37">
        <f t="shared" si="6"/>
        <v>-80.03</v>
      </c>
    </row>
    <row r="22" s="7" customFormat="true" ht="20.1" customHeight="true" spans="1:15">
      <c r="A22" s="24"/>
      <c r="B22" s="24" t="s">
        <v>39</v>
      </c>
      <c r="C22" s="25">
        <v>42</v>
      </c>
      <c r="D22" s="26">
        <v>0</v>
      </c>
      <c r="E22" s="26">
        <v>0</v>
      </c>
      <c r="F22" s="18"/>
      <c r="G22" s="18">
        <f t="shared" si="0"/>
        <v>10.08</v>
      </c>
      <c r="H22" s="26">
        <v>-2.86</v>
      </c>
      <c r="I22" s="26">
        <v>-2.86</v>
      </c>
      <c r="J22" s="26">
        <v>0</v>
      </c>
      <c r="K22" s="37">
        <f t="shared" si="5"/>
        <v>-2.86</v>
      </c>
      <c r="L22" s="32">
        <f t="shared" si="2"/>
        <v>-2.86</v>
      </c>
      <c r="M22" s="32">
        <f t="shared" si="3"/>
        <v>10.08</v>
      </c>
      <c r="N22" s="32">
        <f t="shared" si="4"/>
        <v>-10.08</v>
      </c>
      <c r="O22" s="37">
        <f>-9252*(F22/4046)</f>
        <v>0</v>
      </c>
    </row>
    <row r="23" s="6" customFormat="true" ht="20.1" customHeight="true" spans="1:16">
      <c r="A23" s="24" t="s">
        <v>40</v>
      </c>
      <c r="B23" s="21" t="s">
        <v>41</v>
      </c>
      <c r="C23" s="22">
        <f>SUM(C24)</f>
        <v>352</v>
      </c>
      <c r="D23" s="27">
        <f>D24</f>
        <v>90</v>
      </c>
      <c r="E23" s="27">
        <v>25</v>
      </c>
      <c r="F23" s="27">
        <v>115</v>
      </c>
      <c r="G23" s="23">
        <f t="shared" si="0"/>
        <v>125.88</v>
      </c>
      <c r="H23" s="27">
        <v>983.9</v>
      </c>
      <c r="I23" s="27">
        <v>439.85</v>
      </c>
      <c r="J23" s="27">
        <v>544.05</v>
      </c>
      <c r="K23" s="32">
        <f t="shared" si="5"/>
        <v>720.93</v>
      </c>
      <c r="L23" s="32">
        <f t="shared" si="2"/>
        <v>439.85</v>
      </c>
      <c r="M23" s="32">
        <f t="shared" si="3"/>
        <v>125.88</v>
      </c>
      <c r="N23" s="32">
        <f t="shared" si="4"/>
        <v>155.2</v>
      </c>
      <c r="O23" s="32">
        <f>SUM(O24)</f>
        <v>-262.97</v>
      </c>
      <c r="P23" s="7"/>
    </row>
    <row r="24" s="7" customFormat="true" ht="20.1" customHeight="true" spans="1:15">
      <c r="A24" s="24"/>
      <c r="B24" s="24" t="s">
        <v>42</v>
      </c>
      <c r="C24" s="25">
        <v>352</v>
      </c>
      <c r="D24" s="26">
        <v>90</v>
      </c>
      <c r="E24" s="26">
        <v>25</v>
      </c>
      <c r="F24" s="26">
        <v>115</v>
      </c>
      <c r="G24" s="18">
        <f t="shared" si="0"/>
        <v>125.88</v>
      </c>
      <c r="H24" s="26">
        <v>983.9</v>
      </c>
      <c r="I24" s="26">
        <v>439.85</v>
      </c>
      <c r="J24" s="26">
        <v>544.05</v>
      </c>
      <c r="K24" s="37">
        <f t="shared" si="5"/>
        <v>720.93</v>
      </c>
      <c r="L24" s="32">
        <f t="shared" si="2"/>
        <v>439.85</v>
      </c>
      <c r="M24" s="32">
        <f t="shared" si="3"/>
        <v>125.88</v>
      </c>
      <c r="N24" s="32">
        <f t="shared" si="4"/>
        <v>155.2</v>
      </c>
      <c r="O24" s="37">
        <f t="shared" ref="O24:O28" si="7">ROUND(-9252*(F24/4046),2)</f>
        <v>-262.97</v>
      </c>
    </row>
    <row r="25" s="6" customFormat="true" ht="18" customHeight="true" spans="1:16">
      <c r="A25" s="24" t="s">
        <v>43</v>
      </c>
      <c r="B25" s="21" t="s">
        <v>44</v>
      </c>
      <c r="C25" s="22">
        <f>SUM(C26:C28)</f>
        <v>327</v>
      </c>
      <c r="D25" s="27">
        <f>SUM(D26:D28)</f>
        <v>214</v>
      </c>
      <c r="E25" s="27">
        <v>0</v>
      </c>
      <c r="F25" s="27">
        <v>214</v>
      </c>
      <c r="G25" s="23">
        <f t="shared" si="0"/>
        <v>155.52</v>
      </c>
      <c r="H25" s="27">
        <v>475.13</v>
      </c>
      <c r="I25" s="27">
        <v>475.13</v>
      </c>
      <c r="J25" s="27">
        <v>0</v>
      </c>
      <c r="K25" s="32">
        <f t="shared" si="5"/>
        <v>-14.22</v>
      </c>
      <c r="L25" s="32">
        <f t="shared" si="2"/>
        <v>475.13</v>
      </c>
      <c r="M25" s="32">
        <f t="shared" si="3"/>
        <v>155.52</v>
      </c>
      <c r="N25" s="32">
        <f t="shared" si="4"/>
        <v>-644.87</v>
      </c>
      <c r="O25" s="32">
        <f>SUM(O26:O28)</f>
        <v>-489.35</v>
      </c>
      <c r="P25" s="7"/>
    </row>
    <row r="26" s="7" customFormat="true" ht="20.1" customHeight="true" spans="1:15">
      <c r="A26" s="24"/>
      <c r="B26" s="24" t="s">
        <v>45</v>
      </c>
      <c r="C26" s="25">
        <v>50</v>
      </c>
      <c r="D26" s="26">
        <v>40</v>
      </c>
      <c r="E26" s="26">
        <v>0</v>
      </c>
      <c r="F26" s="26">
        <v>40</v>
      </c>
      <c r="G26" s="18">
        <f t="shared" si="0"/>
        <v>26.4</v>
      </c>
      <c r="H26" s="26">
        <v>89.21</v>
      </c>
      <c r="I26" s="26">
        <v>89.21</v>
      </c>
      <c r="J26" s="26">
        <v>0</v>
      </c>
      <c r="K26" s="37">
        <f t="shared" si="5"/>
        <v>-2.26</v>
      </c>
      <c r="L26" s="32">
        <f t="shared" si="2"/>
        <v>89.21</v>
      </c>
      <c r="M26" s="32">
        <f t="shared" si="3"/>
        <v>26.4</v>
      </c>
      <c r="N26" s="32">
        <f t="shared" si="4"/>
        <v>-117.87</v>
      </c>
      <c r="O26" s="37">
        <f t="shared" si="7"/>
        <v>-91.47</v>
      </c>
    </row>
    <row r="27" s="7" customFormat="true" ht="20.1" customHeight="true" spans="1:15">
      <c r="A27" s="24"/>
      <c r="B27" s="24" t="s">
        <v>46</v>
      </c>
      <c r="C27" s="25">
        <v>149</v>
      </c>
      <c r="D27" s="26">
        <v>60</v>
      </c>
      <c r="E27" s="26">
        <v>0</v>
      </c>
      <c r="F27" s="26">
        <v>60</v>
      </c>
      <c r="G27" s="18">
        <f t="shared" si="0"/>
        <v>57.36</v>
      </c>
      <c r="H27" s="26">
        <v>128.22</v>
      </c>
      <c r="I27" s="26">
        <v>128.22</v>
      </c>
      <c r="J27" s="26">
        <v>0</v>
      </c>
      <c r="K27" s="37">
        <f t="shared" si="5"/>
        <v>-8.97999999999999</v>
      </c>
      <c r="L27" s="32">
        <f t="shared" si="2"/>
        <v>128.22</v>
      </c>
      <c r="M27" s="32">
        <f t="shared" si="3"/>
        <v>57.36</v>
      </c>
      <c r="N27" s="32">
        <f t="shared" si="4"/>
        <v>-194.56</v>
      </c>
      <c r="O27" s="37">
        <f t="shared" si="7"/>
        <v>-137.2</v>
      </c>
    </row>
    <row r="28" s="7" customFormat="true" ht="20.1" customHeight="true" spans="1:15">
      <c r="A28" s="24"/>
      <c r="B28" s="24" t="s">
        <v>47</v>
      </c>
      <c r="C28" s="25">
        <v>128</v>
      </c>
      <c r="D28" s="26">
        <v>114</v>
      </c>
      <c r="E28" s="26">
        <v>0</v>
      </c>
      <c r="F28" s="26">
        <v>114</v>
      </c>
      <c r="G28" s="18">
        <f t="shared" si="0"/>
        <v>71.76</v>
      </c>
      <c r="H28" s="26">
        <v>257.7</v>
      </c>
      <c r="I28" s="26">
        <v>257.7</v>
      </c>
      <c r="J28" s="26">
        <v>0</v>
      </c>
      <c r="K28" s="37">
        <f t="shared" si="5"/>
        <v>-2.98000000000002</v>
      </c>
      <c r="L28" s="32">
        <f t="shared" si="2"/>
        <v>257.7</v>
      </c>
      <c r="M28" s="32">
        <f t="shared" si="3"/>
        <v>71.76</v>
      </c>
      <c r="N28" s="32">
        <f t="shared" si="4"/>
        <v>-332.44</v>
      </c>
      <c r="O28" s="37">
        <f t="shared" si="7"/>
        <v>-260.68</v>
      </c>
    </row>
    <row r="29" s="6" customFormat="true" ht="20.1" customHeight="true" spans="1:16">
      <c r="A29" s="24" t="s">
        <v>48</v>
      </c>
      <c r="B29" s="21" t="s">
        <v>49</v>
      </c>
      <c r="C29" s="22">
        <f>SUM(C30:C32)</f>
        <v>98</v>
      </c>
      <c r="D29" s="27">
        <f>SUM(D30:D32)</f>
        <v>56</v>
      </c>
      <c r="E29" s="27">
        <v>37</v>
      </c>
      <c r="F29" s="27">
        <v>93</v>
      </c>
      <c r="G29" s="23">
        <f t="shared" si="0"/>
        <v>57</v>
      </c>
      <c r="H29" s="27">
        <v>1318.6</v>
      </c>
      <c r="I29" s="27">
        <v>513.41</v>
      </c>
      <c r="J29" s="27">
        <v>805.19</v>
      </c>
      <c r="K29" s="32">
        <f t="shared" si="5"/>
        <v>1105.94</v>
      </c>
      <c r="L29" s="32">
        <f t="shared" si="2"/>
        <v>513.41</v>
      </c>
      <c r="M29" s="32">
        <f t="shared" si="3"/>
        <v>57</v>
      </c>
      <c r="N29" s="32">
        <f t="shared" si="4"/>
        <v>535.53</v>
      </c>
      <c r="O29" s="32">
        <f>SUM(O30:O32)</f>
        <v>-212.66</v>
      </c>
      <c r="P29" s="7"/>
    </row>
    <row r="30" s="7" customFormat="true" ht="20.1" customHeight="true" spans="1:15">
      <c r="A30" s="24"/>
      <c r="B30" s="28" t="s">
        <v>50</v>
      </c>
      <c r="C30" s="25">
        <v>55</v>
      </c>
      <c r="D30" s="26">
        <v>47</v>
      </c>
      <c r="E30" s="26">
        <v>37</v>
      </c>
      <c r="F30" s="26">
        <v>84</v>
      </c>
      <c r="G30" s="18">
        <f t="shared" si="0"/>
        <v>43.44</v>
      </c>
      <c r="H30" s="26">
        <v>1302.02</v>
      </c>
      <c r="I30" s="26">
        <v>496.83</v>
      </c>
      <c r="J30" s="26">
        <v>805.19</v>
      </c>
      <c r="K30" s="37">
        <f t="shared" si="5"/>
        <v>1109.94</v>
      </c>
      <c r="L30" s="32">
        <f t="shared" si="2"/>
        <v>496.83</v>
      </c>
      <c r="M30" s="32">
        <f t="shared" si="3"/>
        <v>43.44</v>
      </c>
      <c r="N30" s="32">
        <f t="shared" si="4"/>
        <v>569.67</v>
      </c>
      <c r="O30" s="37">
        <f t="shared" ref="O30:O36" si="8">ROUND(-9252*(F30/4046),2)</f>
        <v>-192.08</v>
      </c>
    </row>
    <row r="31" s="7" customFormat="true" ht="20.1" customHeight="true" spans="1:15">
      <c r="A31" s="24"/>
      <c r="B31" s="28" t="s">
        <v>51</v>
      </c>
      <c r="C31" s="25">
        <v>8</v>
      </c>
      <c r="D31" s="26">
        <v>9</v>
      </c>
      <c r="E31" s="26">
        <v>0</v>
      </c>
      <c r="F31" s="26">
        <v>9</v>
      </c>
      <c r="G31" s="18">
        <f t="shared" si="0"/>
        <v>5.16</v>
      </c>
      <c r="H31" s="26">
        <v>20.41</v>
      </c>
      <c r="I31" s="26">
        <v>20.41</v>
      </c>
      <c r="J31" s="26">
        <v>0</v>
      </c>
      <c r="K31" s="37">
        <f t="shared" si="5"/>
        <v>-0.169999999999998</v>
      </c>
      <c r="L31" s="32">
        <f t="shared" si="2"/>
        <v>20.41</v>
      </c>
      <c r="M31" s="32">
        <f t="shared" si="3"/>
        <v>5.16</v>
      </c>
      <c r="N31" s="32">
        <f t="shared" si="4"/>
        <v>-25.74</v>
      </c>
      <c r="O31" s="37">
        <f t="shared" si="8"/>
        <v>-20.58</v>
      </c>
    </row>
    <row r="32" s="7" customFormat="true" ht="20.1" customHeight="true" spans="1:15">
      <c r="A32" s="24"/>
      <c r="B32" s="24" t="s">
        <v>52</v>
      </c>
      <c r="C32" s="25">
        <v>35</v>
      </c>
      <c r="D32" s="26">
        <v>0</v>
      </c>
      <c r="E32" s="26">
        <v>0</v>
      </c>
      <c r="F32" s="26"/>
      <c r="G32" s="18">
        <f t="shared" si="0"/>
        <v>8.4</v>
      </c>
      <c r="H32" s="26">
        <v>-3.83</v>
      </c>
      <c r="I32" s="26">
        <v>-3.83</v>
      </c>
      <c r="J32" s="26">
        <v>0</v>
      </c>
      <c r="K32" s="37">
        <f t="shared" si="5"/>
        <v>-3.83</v>
      </c>
      <c r="L32" s="32">
        <f t="shared" si="2"/>
        <v>-3.83</v>
      </c>
      <c r="M32" s="32">
        <f t="shared" si="3"/>
        <v>8.4</v>
      </c>
      <c r="N32" s="32">
        <f t="shared" si="4"/>
        <v>-8.4</v>
      </c>
      <c r="O32" s="37">
        <f>-9252*(F32/4046)</f>
        <v>0</v>
      </c>
    </row>
    <row r="33" s="6" customFormat="true" ht="20.1" customHeight="true" spans="1:16">
      <c r="A33" s="24" t="s">
        <v>53</v>
      </c>
      <c r="B33" s="21" t="s">
        <v>54</v>
      </c>
      <c r="C33" s="22">
        <f>SUM(C34:C36)</f>
        <v>357</v>
      </c>
      <c r="D33" s="27">
        <f>SUM(D34:D36)</f>
        <v>411</v>
      </c>
      <c r="E33" s="27">
        <v>159</v>
      </c>
      <c r="F33" s="27">
        <v>570</v>
      </c>
      <c r="G33" s="23">
        <f t="shared" si="0"/>
        <v>290.88</v>
      </c>
      <c r="H33" s="27">
        <v>6078.81</v>
      </c>
      <c r="I33" s="27">
        <v>2618.67</v>
      </c>
      <c r="J33" s="27">
        <v>3460.14</v>
      </c>
      <c r="K33" s="32">
        <f t="shared" si="5"/>
        <v>4775.39</v>
      </c>
      <c r="L33" s="32">
        <f t="shared" si="2"/>
        <v>2618.67</v>
      </c>
      <c r="M33" s="32">
        <f t="shared" si="3"/>
        <v>290.88</v>
      </c>
      <c r="N33" s="32">
        <f t="shared" si="4"/>
        <v>1865.84</v>
      </c>
      <c r="O33" s="32">
        <f>SUM(O34:O36)</f>
        <v>-1303.42</v>
      </c>
      <c r="P33" s="7"/>
    </row>
    <row r="34" s="7" customFormat="true" ht="20.1" customHeight="true" spans="1:15">
      <c r="A34" s="24"/>
      <c r="B34" s="24" t="s">
        <v>55</v>
      </c>
      <c r="C34" s="25">
        <v>35</v>
      </c>
      <c r="D34" s="26">
        <v>133</v>
      </c>
      <c r="E34" s="26">
        <v>54</v>
      </c>
      <c r="F34" s="18">
        <v>187</v>
      </c>
      <c r="G34" s="18">
        <f t="shared" si="0"/>
        <v>75.72</v>
      </c>
      <c r="H34" s="26">
        <v>2058.24</v>
      </c>
      <c r="I34" s="26">
        <v>883.1</v>
      </c>
      <c r="J34" s="26">
        <v>1175.14</v>
      </c>
      <c r="K34" s="37">
        <f t="shared" si="5"/>
        <v>1630.63</v>
      </c>
      <c r="L34" s="32">
        <f t="shared" si="2"/>
        <v>883.1</v>
      </c>
      <c r="M34" s="32">
        <f t="shared" si="3"/>
        <v>75.72</v>
      </c>
      <c r="N34" s="32">
        <f t="shared" si="4"/>
        <v>671.809999999999</v>
      </c>
      <c r="O34" s="37">
        <f t="shared" si="8"/>
        <v>-427.61</v>
      </c>
    </row>
    <row r="35" s="7" customFormat="true" ht="20.1" customHeight="true" spans="1:15">
      <c r="A35" s="24"/>
      <c r="B35" s="24" t="s">
        <v>56</v>
      </c>
      <c r="C35" s="25">
        <v>232</v>
      </c>
      <c r="D35" s="26">
        <v>211</v>
      </c>
      <c r="E35" s="26">
        <v>56</v>
      </c>
      <c r="F35" s="18">
        <v>267</v>
      </c>
      <c r="G35" s="18">
        <f t="shared" si="0"/>
        <v>151.8</v>
      </c>
      <c r="H35" s="26">
        <v>2286.11</v>
      </c>
      <c r="I35" s="26">
        <v>1067.44</v>
      </c>
      <c r="J35" s="26">
        <v>1218.67</v>
      </c>
      <c r="K35" s="37">
        <f t="shared" si="5"/>
        <v>1675.56</v>
      </c>
      <c r="L35" s="32">
        <f t="shared" si="2"/>
        <v>1067.44</v>
      </c>
      <c r="M35" s="32">
        <f t="shared" si="3"/>
        <v>151.8</v>
      </c>
      <c r="N35" s="32">
        <f t="shared" si="4"/>
        <v>456.32</v>
      </c>
      <c r="O35" s="37">
        <f t="shared" si="8"/>
        <v>-610.55</v>
      </c>
    </row>
    <row r="36" s="7" customFormat="true" ht="20.1" customHeight="true" spans="1:15">
      <c r="A36" s="24"/>
      <c r="B36" s="24" t="s">
        <v>57</v>
      </c>
      <c r="C36" s="25">
        <v>90</v>
      </c>
      <c r="D36" s="26">
        <v>67</v>
      </c>
      <c r="E36" s="26">
        <v>49</v>
      </c>
      <c r="F36" s="18">
        <v>116</v>
      </c>
      <c r="G36" s="18">
        <f t="shared" si="0"/>
        <v>63.36</v>
      </c>
      <c r="H36" s="26">
        <v>1734.46</v>
      </c>
      <c r="I36" s="26">
        <v>668.13</v>
      </c>
      <c r="J36" s="26">
        <v>1066.33</v>
      </c>
      <c r="K36" s="37">
        <f t="shared" si="5"/>
        <v>1469.2</v>
      </c>
      <c r="L36" s="32">
        <f t="shared" si="2"/>
        <v>668.13</v>
      </c>
      <c r="M36" s="32">
        <f t="shared" si="3"/>
        <v>63.36</v>
      </c>
      <c r="N36" s="32">
        <f t="shared" si="4"/>
        <v>737.71</v>
      </c>
      <c r="O36" s="37">
        <f t="shared" si="8"/>
        <v>-265.26</v>
      </c>
    </row>
    <row r="37" s="6" customFormat="true" ht="20.1" customHeight="true" spans="1:16">
      <c r="A37" s="24" t="s">
        <v>58</v>
      </c>
      <c r="B37" s="21" t="s">
        <v>59</v>
      </c>
      <c r="C37" s="22">
        <f>SUM(C38:C42)</f>
        <v>224</v>
      </c>
      <c r="D37" s="27">
        <f>SUM(D38:D42)</f>
        <v>168</v>
      </c>
      <c r="E37" s="27">
        <v>110</v>
      </c>
      <c r="F37" s="27">
        <v>278</v>
      </c>
      <c r="G37" s="23">
        <f t="shared" si="0"/>
        <v>153.84</v>
      </c>
      <c r="H37" s="27">
        <v>3931.3</v>
      </c>
      <c r="I37" s="27">
        <v>1537.49</v>
      </c>
      <c r="J37" s="27">
        <v>2393.81</v>
      </c>
      <c r="K37" s="32">
        <f t="shared" si="5"/>
        <v>3295.6</v>
      </c>
      <c r="L37" s="32">
        <f t="shared" si="2"/>
        <v>1537.49</v>
      </c>
      <c r="M37" s="32">
        <f t="shared" si="3"/>
        <v>153.84</v>
      </c>
      <c r="N37" s="32">
        <f t="shared" si="4"/>
        <v>1604.27</v>
      </c>
      <c r="O37" s="32">
        <f>SUM(O38:O42)</f>
        <v>-635.7</v>
      </c>
      <c r="P37" s="7"/>
    </row>
    <row r="38" s="7" customFormat="true" ht="20.1" customHeight="true" spans="1:15">
      <c r="A38" s="24"/>
      <c r="B38" s="24" t="s">
        <v>60</v>
      </c>
      <c r="C38" s="25">
        <v>85</v>
      </c>
      <c r="D38" s="26">
        <v>95</v>
      </c>
      <c r="E38" s="26">
        <v>64</v>
      </c>
      <c r="F38" s="18">
        <v>159</v>
      </c>
      <c r="G38" s="18">
        <f t="shared" si="0"/>
        <v>77.64</v>
      </c>
      <c r="H38" s="26">
        <v>2284.59</v>
      </c>
      <c r="I38" s="26">
        <v>891.83</v>
      </c>
      <c r="J38" s="26">
        <v>1392.76</v>
      </c>
      <c r="K38" s="37">
        <f t="shared" si="5"/>
        <v>1921</v>
      </c>
      <c r="L38" s="32">
        <f t="shared" si="2"/>
        <v>891.83</v>
      </c>
      <c r="M38" s="32">
        <f t="shared" si="3"/>
        <v>77.64</v>
      </c>
      <c r="N38" s="32">
        <f t="shared" si="4"/>
        <v>951.53</v>
      </c>
      <c r="O38" s="37">
        <f t="shared" ref="O38:O42" si="9">ROUND(-9252*(F38/4046),2)</f>
        <v>-363.59</v>
      </c>
    </row>
    <row r="39" s="7" customFormat="true" ht="20.1" customHeight="true" spans="1:15">
      <c r="A39" s="24"/>
      <c r="B39" s="24" t="s">
        <v>61</v>
      </c>
      <c r="C39" s="25">
        <v>60</v>
      </c>
      <c r="D39" s="26">
        <v>11</v>
      </c>
      <c r="E39" s="26">
        <v>0</v>
      </c>
      <c r="F39" s="18">
        <v>11</v>
      </c>
      <c r="G39" s="18">
        <f t="shared" si="0"/>
        <v>18.36</v>
      </c>
      <c r="H39" s="26">
        <v>20.97</v>
      </c>
      <c r="I39" s="26">
        <v>20.97</v>
      </c>
      <c r="J39" s="26">
        <v>0</v>
      </c>
      <c r="K39" s="37">
        <f t="shared" si="5"/>
        <v>-4.18</v>
      </c>
      <c r="L39" s="32">
        <f t="shared" si="2"/>
        <v>20.97</v>
      </c>
      <c r="M39" s="32">
        <f t="shared" si="3"/>
        <v>18.36</v>
      </c>
      <c r="N39" s="32">
        <f t="shared" si="4"/>
        <v>-43.51</v>
      </c>
      <c r="O39" s="37">
        <f t="shared" si="9"/>
        <v>-25.15</v>
      </c>
    </row>
    <row r="40" s="7" customFormat="true" ht="20.1" customHeight="true" spans="1:15">
      <c r="A40" s="24"/>
      <c r="B40" s="24" t="s">
        <v>62</v>
      </c>
      <c r="C40" s="25">
        <v>16</v>
      </c>
      <c r="D40" s="26">
        <v>12</v>
      </c>
      <c r="E40" s="26">
        <v>32</v>
      </c>
      <c r="F40" s="18">
        <v>44</v>
      </c>
      <c r="G40" s="18">
        <f t="shared" si="0"/>
        <v>19.68</v>
      </c>
      <c r="H40" s="26">
        <v>1061.73</v>
      </c>
      <c r="I40" s="26">
        <v>365.35</v>
      </c>
      <c r="J40" s="26">
        <v>696.38</v>
      </c>
      <c r="K40" s="37">
        <f t="shared" si="5"/>
        <v>961.12</v>
      </c>
      <c r="L40" s="32">
        <f t="shared" si="2"/>
        <v>365.35</v>
      </c>
      <c r="M40" s="32">
        <f t="shared" si="3"/>
        <v>19.68</v>
      </c>
      <c r="N40" s="32">
        <f t="shared" si="4"/>
        <v>576.09</v>
      </c>
      <c r="O40" s="37">
        <f t="shared" si="9"/>
        <v>-100.61</v>
      </c>
    </row>
    <row r="41" s="7" customFormat="true" ht="20.1" customHeight="true" spans="1:15">
      <c r="A41" s="24"/>
      <c r="B41" s="24" t="s">
        <v>63</v>
      </c>
      <c r="C41" s="25">
        <v>42</v>
      </c>
      <c r="D41" s="29">
        <v>33</v>
      </c>
      <c r="E41" s="33">
        <v>14</v>
      </c>
      <c r="F41" s="18">
        <v>47</v>
      </c>
      <c r="G41" s="18">
        <f t="shared" si="0"/>
        <v>27</v>
      </c>
      <c r="H41" s="26">
        <v>526.02</v>
      </c>
      <c r="I41" s="26">
        <v>221.35</v>
      </c>
      <c r="J41" s="26">
        <v>304.67</v>
      </c>
      <c r="K41" s="37">
        <f t="shared" si="5"/>
        <v>418.54</v>
      </c>
      <c r="L41" s="32">
        <f t="shared" si="2"/>
        <v>221.35</v>
      </c>
      <c r="M41" s="32">
        <f t="shared" si="3"/>
        <v>27</v>
      </c>
      <c r="N41" s="32">
        <f t="shared" si="4"/>
        <v>170.19</v>
      </c>
      <c r="O41" s="37">
        <f t="shared" si="9"/>
        <v>-107.48</v>
      </c>
    </row>
    <row r="42" s="7" customFormat="true" ht="20.1" customHeight="true" spans="1:15">
      <c r="A42" s="24"/>
      <c r="B42" s="24" t="s">
        <v>64</v>
      </c>
      <c r="C42" s="25">
        <v>21</v>
      </c>
      <c r="D42" s="29">
        <v>17</v>
      </c>
      <c r="E42" s="26">
        <v>0</v>
      </c>
      <c r="F42" s="18">
        <v>17</v>
      </c>
      <c r="G42" s="18">
        <f t="shared" si="0"/>
        <v>11.16</v>
      </c>
      <c r="H42" s="26">
        <v>37.99</v>
      </c>
      <c r="I42" s="26">
        <v>37.99</v>
      </c>
      <c r="J42" s="26">
        <v>0</v>
      </c>
      <c r="K42" s="37">
        <f t="shared" si="5"/>
        <v>-0.879999999999995</v>
      </c>
      <c r="L42" s="32">
        <f t="shared" si="2"/>
        <v>37.99</v>
      </c>
      <c r="M42" s="32">
        <f t="shared" si="3"/>
        <v>11.16</v>
      </c>
      <c r="N42" s="32">
        <f t="shared" si="4"/>
        <v>-50.03</v>
      </c>
      <c r="O42" s="37">
        <f t="shared" si="9"/>
        <v>-38.87</v>
      </c>
    </row>
    <row r="43" s="6" customFormat="true" ht="20.1" customHeight="true" spans="1:16">
      <c r="A43" s="24" t="s">
        <v>65</v>
      </c>
      <c r="B43" s="21" t="s">
        <v>66</v>
      </c>
      <c r="C43" s="22">
        <f>SUM(C44:C47)</f>
        <v>100</v>
      </c>
      <c r="D43" s="27">
        <f>SUM(D44:D47)</f>
        <v>104</v>
      </c>
      <c r="E43" s="27">
        <v>17</v>
      </c>
      <c r="F43" s="27">
        <v>121</v>
      </c>
      <c r="G43" s="23">
        <f t="shared" si="0"/>
        <v>67.56</v>
      </c>
      <c r="H43" s="27">
        <v>785.29</v>
      </c>
      <c r="I43" s="27">
        <v>415.34</v>
      </c>
      <c r="J43" s="27">
        <v>369.95</v>
      </c>
      <c r="K43" s="32">
        <f t="shared" si="5"/>
        <v>508.6</v>
      </c>
      <c r="L43" s="32">
        <f t="shared" si="2"/>
        <v>415.34</v>
      </c>
      <c r="M43" s="32">
        <f t="shared" si="3"/>
        <v>67.56</v>
      </c>
      <c r="N43" s="32">
        <f t="shared" si="4"/>
        <v>25.6999999999999</v>
      </c>
      <c r="O43" s="32">
        <f>SUM(O44:O47)</f>
        <v>-276.69</v>
      </c>
      <c r="P43" s="7"/>
    </row>
    <row r="44" s="7" customFormat="true" ht="20.1" customHeight="true" spans="1:15">
      <c r="A44" s="24"/>
      <c r="B44" s="24" t="s">
        <v>67</v>
      </c>
      <c r="C44" s="25">
        <v>0</v>
      </c>
      <c r="D44" s="26">
        <v>3</v>
      </c>
      <c r="E44" s="26">
        <v>0</v>
      </c>
      <c r="F44" s="18">
        <v>3</v>
      </c>
      <c r="G44" s="18">
        <f t="shared" si="0"/>
        <v>1.08</v>
      </c>
      <c r="H44" s="26">
        <v>7.13</v>
      </c>
      <c r="I44" s="26">
        <v>7.13</v>
      </c>
      <c r="J44" s="26">
        <v>0</v>
      </c>
      <c r="K44" s="37">
        <f t="shared" si="5"/>
        <v>0.27</v>
      </c>
      <c r="L44" s="32">
        <f t="shared" si="2"/>
        <v>7.13</v>
      </c>
      <c r="M44" s="32">
        <f t="shared" si="3"/>
        <v>1.08</v>
      </c>
      <c r="N44" s="32">
        <f t="shared" si="4"/>
        <v>-7.94</v>
      </c>
      <c r="O44" s="37">
        <f t="shared" ref="O44:O46" si="10">ROUND(-9252*(F44/4046),2)</f>
        <v>-6.86</v>
      </c>
    </row>
    <row r="45" s="7" customFormat="true" ht="20.1" customHeight="true" spans="1:15">
      <c r="A45" s="24"/>
      <c r="B45" s="24" t="s">
        <v>68</v>
      </c>
      <c r="C45" s="25">
        <v>25</v>
      </c>
      <c r="D45" s="26">
        <v>37</v>
      </c>
      <c r="E45" s="26">
        <v>17</v>
      </c>
      <c r="F45" s="18">
        <v>54</v>
      </c>
      <c r="G45" s="18">
        <f t="shared" si="0"/>
        <v>25.44</v>
      </c>
      <c r="H45" s="26">
        <v>634.57</v>
      </c>
      <c r="I45" s="26">
        <v>264.62</v>
      </c>
      <c r="J45" s="26">
        <v>369.95</v>
      </c>
      <c r="K45" s="37">
        <f t="shared" si="5"/>
        <v>511.09</v>
      </c>
      <c r="L45" s="32">
        <f t="shared" si="2"/>
        <v>264.62</v>
      </c>
      <c r="M45" s="32">
        <f t="shared" si="3"/>
        <v>25.44</v>
      </c>
      <c r="N45" s="32">
        <f t="shared" si="4"/>
        <v>221.03</v>
      </c>
      <c r="O45" s="37">
        <f t="shared" si="10"/>
        <v>-123.48</v>
      </c>
    </row>
    <row r="46" s="7" customFormat="true" ht="20.1" customHeight="true" spans="1:15">
      <c r="A46" s="24"/>
      <c r="B46" s="24" t="s">
        <v>69</v>
      </c>
      <c r="C46" s="25">
        <v>32</v>
      </c>
      <c r="D46" s="26">
        <v>64</v>
      </c>
      <c r="E46" s="26">
        <v>0</v>
      </c>
      <c r="F46" s="18">
        <v>64</v>
      </c>
      <c r="G46" s="18">
        <f t="shared" si="0"/>
        <v>30.72</v>
      </c>
      <c r="H46" s="26">
        <v>148.48</v>
      </c>
      <c r="I46" s="26">
        <v>148.48</v>
      </c>
      <c r="J46" s="26">
        <v>0</v>
      </c>
      <c r="K46" s="37">
        <f t="shared" si="5"/>
        <v>2.13</v>
      </c>
      <c r="L46" s="32">
        <f t="shared" si="2"/>
        <v>148.48</v>
      </c>
      <c r="M46" s="32">
        <f t="shared" si="3"/>
        <v>30.72</v>
      </c>
      <c r="N46" s="32">
        <f t="shared" si="4"/>
        <v>-177.07</v>
      </c>
      <c r="O46" s="37">
        <f t="shared" si="10"/>
        <v>-146.35</v>
      </c>
    </row>
    <row r="47" s="7" customFormat="true" ht="20.1" customHeight="true" spans="1:15">
      <c r="A47" s="24"/>
      <c r="B47" s="24" t="s">
        <v>70</v>
      </c>
      <c r="C47" s="25">
        <v>43</v>
      </c>
      <c r="D47" s="26">
        <v>0</v>
      </c>
      <c r="E47" s="26">
        <v>0</v>
      </c>
      <c r="F47" s="18"/>
      <c r="G47" s="18">
        <f t="shared" si="0"/>
        <v>10.32</v>
      </c>
      <c r="H47" s="26">
        <v>-4.89</v>
      </c>
      <c r="I47" s="26">
        <v>-4.89</v>
      </c>
      <c r="J47" s="26">
        <v>0</v>
      </c>
      <c r="K47" s="37">
        <f t="shared" si="5"/>
        <v>-4.89</v>
      </c>
      <c r="L47" s="32">
        <f t="shared" si="2"/>
        <v>-4.89</v>
      </c>
      <c r="M47" s="32">
        <f t="shared" si="3"/>
        <v>10.32</v>
      </c>
      <c r="N47" s="32">
        <f t="shared" si="4"/>
        <v>-10.32</v>
      </c>
      <c r="O47" s="37">
        <f>-9252*(F47/4046)</f>
        <v>0</v>
      </c>
    </row>
    <row r="48" s="6" customFormat="true" ht="20.1" customHeight="true" spans="1:16">
      <c r="A48" s="24" t="s">
        <v>71</v>
      </c>
      <c r="B48" s="21" t="s">
        <v>72</v>
      </c>
      <c r="C48" s="22">
        <f>SUM(C49:C51)</f>
        <v>565</v>
      </c>
      <c r="D48" s="27">
        <f>SUM(D49:D51)</f>
        <v>476</v>
      </c>
      <c r="E48" s="27">
        <v>124</v>
      </c>
      <c r="F48" s="27">
        <v>600</v>
      </c>
      <c r="G48" s="23">
        <f t="shared" si="0"/>
        <v>351.6</v>
      </c>
      <c r="H48" s="27">
        <v>5075.43</v>
      </c>
      <c r="I48" s="27">
        <v>2376.96</v>
      </c>
      <c r="J48" s="27">
        <v>2698.47</v>
      </c>
      <c r="K48" s="32">
        <f t="shared" si="5"/>
        <v>3703.41</v>
      </c>
      <c r="L48" s="32">
        <f t="shared" si="2"/>
        <v>2376.96</v>
      </c>
      <c r="M48" s="32">
        <f t="shared" si="3"/>
        <v>351.6</v>
      </c>
      <c r="N48" s="32">
        <f t="shared" si="4"/>
        <v>974.85</v>
      </c>
      <c r="O48" s="32">
        <f>SUM(O49:O51)</f>
        <v>-1372.02</v>
      </c>
      <c r="P48" s="7"/>
    </row>
    <row r="49" s="7" customFormat="true" ht="20.1" customHeight="true" spans="1:15">
      <c r="A49" s="24"/>
      <c r="B49" s="24" t="s">
        <v>73</v>
      </c>
      <c r="C49" s="25">
        <v>123</v>
      </c>
      <c r="D49" s="26">
        <v>0</v>
      </c>
      <c r="E49" s="26">
        <v>73</v>
      </c>
      <c r="F49" s="18">
        <v>73</v>
      </c>
      <c r="G49" s="18">
        <f t="shared" si="0"/>
        <v>55.8</v>
      </c>
      <c r="H49" s="26">
        <v>2345.07</v>
      </c>
      <c r="I49" s="26">
        <v>756.45</v>
      </c>
      <c r="J49" s="26">
        <v>1588.62</v>
      </c>
      <c r="K49" s="37">
        <f t="shared" si="5"/>
        <v>2178.14</v>
      </c>
      <c r="L49" s="32">
        <f t="shared" si="2"/>
        <v>756.45</v>
      </c>
      <c r="M49" s="32">
        <f t="shared" si="3"/>
        <v>55.8</v>
      </c>
      <c r="N49" s="32">
        <f t="shared" si="4"/>
        <v>1365.89</v>
      </c>
      <c r="O49" s="37">
        <f t="shared" ref="O49:O51" si="11">ROUND(-9252*(F49/4046),2)</f>
        <v>-166.93</v>
      </c>
    </row>
    <row r="50" s="7" customFormat="true" ht="20.1" customHeight="true" spans="1:15">
      <c r="A50" s="24"/>
      <c r="B50" s="24" t="s">
        <v>74</v>
      </c>
      <c r="C50" s="25">
        <v>192</v>
      </c>
      <c r="D50" s="26">
        <v>72</v>
      </c>
      <c r="E50" s="26">
        <v>44</v>
      </c>
      <c r="F50" s="18">
        <v>116</v>
      </c>
      <c r="G50" s="18">
        <f t="shared" si="0"/>
        <v>87.84</v>
      </c>
      <c r="H50" s="26">
        <v>1572.12</v>
      </c>
      <c r="I50" s="26">
        <v>614.6</v>
      </c>
      <c r="J50" s="26">
        <v>957.52</v>
      </c>
      <c r="K50" s="37">
        <f t="shared" si="5"/>
        <v>1306.86</v>
      </c>
      <c r="L50" s="32">
        <f t="shared" si="2"/>
        <v>614.6</v>
      </c>
      <c r="M50" s="32">
        <f t="shared" si="3"/>
        <v>87.84</v>
      </c>
      <c r="N50" s="32">
        <f t="shared" si="4"/>
        <v>604.42</v>
      </c>
      <c r="O50" s="37">
        <f t="shared" si="11"/>
        <v>-265.26</v>
      </c>
    </row>
    <row r="51" s="7" customFormat="true" ht="20.1" customHeight="true" spans="1:15">
      <c r="A51" s="24"/>
      <c r="B51" s="24" t="s">
        <v>75</v>
      </c>
      <c r="C51" s="25">
        <v>250</v>
      </c>
      <c r="D51" s="26">
        <v>404</v>
      </c>
      <c r="E51" s="26">
        <v>7</v>
      </c>
      <c r="F51" s="18">
        <v>411</v>
      </c>
      <c r="G51" s="18">
        <f t="shared" si="0"/>
        <v>207.96</v>
      </c>
      <c r="H51" s="26">
        <v>1158.24</v>
      </c>
      <c r="I51" s="26">
        <v>1005.91</v>
      </c>
      <c r="J51" s="26">
        <v>152.33</v>
      </c>
      <c r="K51" s="37">
        <f t="shared" si="5"/>
        <v>218.41</v>
      </c>
      <c r="L51" s="32">
        <f t="shared" si="2"/>
        <v>1005.91</v>
      </c>
      <c r="M51" s="32">
        <f t="shared" si="3"/>
        <v>207.96</v>
      </c>
      <c r="N51" s="32">
        <f t="shared" si="4"/>
        <v>-995.46</v>
      </c>
      <c r="O51" s="37">
        <f t="shared" si="11"/>
        <v>-939.83</v>
      </c>
    </row>
    <row r="52" s="6" customFormat="true" ht="20.1" customHeight="true" spans="1:16">
      <c r="A52" s="24" t="s">
        <v>76</v>
      </c>
      <c r="B52" s="21" t="s">
        <v>77</v>
      </c>
      <c r="C52" s="22">
        <f>SUM(C53:C60)</f>
        <v>416</v>
      </c>
      <c r="D52" s="27">
        <f>SUM(D53:D60)</f>
        <v>300</v>
      </c>
      <c r="E52" s="27">
        <v>141</v>
      </c>
      <c r="F52" s="27">
        <v>441</v>
      </c>
      <c r="G52" s="23">
        <f t="shared" si="0"/>
        <v>258.6</v>
      </c>
      <c r="H52" s="27">
        <v>5225.46</v>
      </c>
      <c r="I52" s="27">
        <v>2157.02</v>
      </c>
      <c r="J52" s="27">
        <v>3068.44</v>
      </c>
      <c r="K52" s="32">
        <f t="shared" si="5"/>
        <v>4217.03</v>
      </c>
      <c r="L52" s="32">
        <f t="shared" si="2"/>
        <v>2157.02</v>
      </c>
      <c r="M52" s="32">
        <f t="shared" si="3"/>
        <v>258.6</v>
      </c>
      <c r="N52" s="32">
        <f t="shared" si="4"/>
        <v>1801.41</v>
      </c>
      <c r="O52" s="32">
        <f>SUM(O53:O60)</f>
        <v>-1008.43</v>
      </c>
      <c r="P52" s="7"/>
    </row>
    <row r="53" s="7" customFormat="true" ht="20.1" customHeight="true" spans="1:15">
      <c r="A53" s="24"/>
      <c r="B53" s="24" t="s">
        <v>78</v>
      </c>
      <c r="C53" s="25">
        <v>45</v>
      </c>
      <c r="D53" s="25">
        <v>4</v>
      </c>
      <c r="E53" s="34">
        <v>8</v>
      </c>
      <c r="F53" s="18">
        <v>12</v>
      </c>
      <c r="G53" s="18">
        <f t="shared" si="0"/>
        <v>15.12</v>
      </c>
      <c r="H53" s="26">
        <v>264.45</v>
      </c>
      <c r="I53" s="26">
        <v>90.35</v>
      </c>
      <c r="J53" s="26">
        <v>174.1</v>
      </c>
      <c r="K53" s="37">
        <f t="shared" si="5"/>
        <v>237.01</v>
      </c>
      <c r="L53" s="32">
        <f t="shared" si="2"/>
        <v>90.35</v>
      </c>
      <c r="M53" s="32">
        <f t="shared" si="3"/>
        <v>15.12</v>
      </c>
      <c r="N53" s="32">
        <f t="shared" si="4"/>
        <v>131.54</v>
      </c>
      <c r="O53" s="37">
        <f t="shared" ref="O53:O60" si="12">ROUND(-9252*(F53/4046),2)</f>
        <v>-27.44</v>
      </c>
    </row>
    <row r="54" s="7" customFormat="true" ht="20.1" customHeight="true" spans="1:15">
      <c r="A54" s="24"/>
      <c r="B54" s="24" t="s">
        <v>79</v>
      </c>
      <c r="C54" s="25">
        <v>6</v>
      </c>
      <c r="D54" s="25">
        <v>2</v>
      </c>
      <c r="E54" s="34"/>
      <c r="F54" s="18">
        <v>2</v>
      </c>
      <c r="G54" s="18">
        <f t="shared" si="0"/>
        <v>2.16</v>
      </c>
      <c r="H54" s="26">
        <v>4.03</v>
      </c>
      <c r="I54" s="26">
        <v>4.03</v>
      </c>
      <c r="J54" s="26">
        <v>0</v>
      </c>
      <c r="K54" s="37">
        <f t="shared" si="5"/>
        <v>-0.54</v>
      </c>
      <c r="L54" s="32">
        <f t="shared" si="2"/>
        <v>4.03</v>
      </c>
      <c r="M54" s="32">
        <f t="shared" si="3"/>
        <v>2.16</v>
      </c>
      <c r="N54" s="32">
        <f t="shared" si="4"/>
        <v>-6.73</v>
      </c>
      <c r="O54" s="37">
        <f t="shared" si="12"/>
        <v>-4.57</v>
      </c>
    </row>
    <row r="55" s="7" customFormat="true" ht="20.1" customHeight="true" spans="1:15">
      <c r="A55" s="24"/>
      <c r="B55" s="24" t="s">
        <v>80</v>
      </c>
      <c r="C55" s="25">
        <v>16</v>
      </c>
      <c r="D55" s="25">
        <v>19</v>
      </c>
      <c r="E55" s="34">
        <v>15</v>
      </c>
      <c r="F55" s="18">
        <v>34</v>
      </c>
      <c r="G55" s="18">
        <f t="shared" si="0"/>
        <v>16.08</v>
      </c>
      <c r="H55" s="26">
        <v>528.15</v>
      </c>
      <c r="I55" s="26">
        <v>201.72</v>
      </c>
      <c r="J55" s="26">
        <v>326.43</v>
      </c>
      <c r="K55" s="37">
        <f t="shared" si="5"/>
        <v>450.4</v>
      </c>
      <c r="L55" s="32">
        <f t="shared" si="2"/>
        <v>201.72</v>
      </c>
      <c r="M55" s="32">
        <f t="shared" si="3"/>
        <v>16.08</v>
      </c>
      <c r="N55" s="32">
        <f t="shared" si="4"/>
        <v>232.6</v>
      </c>
      <c r="O55" s="37">
        <f t="shared" si="12"/>
        <v>-77.75</v>
      </c>
    </row>
    <row r="56" s="7" customFormat="true" ht="20.1" customHeight="true" spans="1:15">
      <c r="A56" s="24"/>
      <c r="B56" s="24" t="s">
        <v>81</v>
      </c>
      <c r="C56" s="25">
        <v>9</v>
      </c>
      <c r="D56" s="25"/>
      <c r="E56" s="34"/>
      <c r="F56" s="18"/>
      <c r="G56" s="18">
        <f t="shared" si="0"/>
        <v>2.16</v>
      </c>
      <c r="H56" s="26">
        <v>-0.9</v>
      </c>
      <c r="I56" s="26">
        <v>-0.9</v>
      </c>
      <c r="J56" s="26">
        <v>0</v>
      </c>
      <c r="K56" s="37">
        <f t="shared" si="5"/>
        <v>-0.9</v>
      </c>
      <c r="L56" s="32">
        <f t="shared" si="2"/>
        <v>-0.9</v>
      </c>
      <c r="M56" s="32">
        <f t="shared" si="3"/>
        <v>2.16</v>
      </c>
      <c r="N56" s="32">
        <f t="shared" si="4"/>
        <v>-2.16</v>
      </c>
      <c r="O56" s="37">
        <f t="shared" si="12"/>
        <v>0</v>
      </c>
    </row>
    <row r="57" s="7" customFormat="true" ht="20.1" customHeight="true" spans="1:15">
      <c r="A57" s="24"/>
      <c r="B57" s="24" t="s">
        <v>82</v>
      </c>
      <c r="C57" s="25">
        <v>142</v>
      </c>
      <c r="D57" s="25">
        <v>175</v>
      </c>
      <c r="E57" s="34">
        <v>90</v>
      </c>
      <c r="F57" s="18">
        <v>265</v>
      </c>
      <c r="G57" s="18">
        <f t="shared" si="0"/>
        <v>129.48</v>
      </c>
      <c r="H57" s="26">
        <v>3308.27</v>
      </c>
      <c r="I57" s="26">
        <v>1349.7</v>
      </c>
      <c r="J57" s="26">
        <v>1958.57</v>
      </c>
      <c r="K57" s="37">
        <f t="shared" si="5"/>
        <v>2702.29</v>
      </c>
      <c r="L57" s="32">
        <f t="shared" si="2"/>
        <v>1349.7</v>
      </c>
      <c r="M57" s="32">
        <f t="shared" si="3"/>
        <v>129.48</v>
      </c>
      <c r="N57" s="32">
        <f t="shared" si="4"/>
        <v>1223.11</v>
      </c>
      <c r="O57" s="37">
        <f t="shared" si="12"/>
        <v>-605.98</v>
      </c>
    </row>
    <row r="58" s="7" customFormat="true" ht="20.1" customHeight="true" spans="1:15">
      <c r="A58" s="24"/>
      <c r="B58" s="24" t="s">
        <v>83</v>
      </c>
      <c r="C58" s="25">
        <v>134</v>
      </c>
      <c r="D58" s="25">
        <v>76</v>
      </c>
      <c r="E58" s="34">
        <v>8</v>
      </c>
      <c r="F58" s="18">
        <v>84</v>
      </c>
      <c r="G58" s="18">
        <f t="shared" si="0"/>
        <v>62.4</v>
      </c>
      <c r="H58" s="26">
        <v>424.12</v>
      </c>
      <c r="I58" s="26">
        <v>250.02</v>
      </c>
      <c r="J58" s="26">
        <v>174.1</v>
      </c>
      <c r="K58" s="37">
        <f t="shared" si="5"/>
        <v>232.04</v>
      </c>
      <c r="L58" s="32">
        <f t="shared" si="2"/>
        <v>250.02</v>
      </c>
      <c r="M58" s="32">
        <f t="shared" si="3"/>
        <v>62.4</v>
      </c>
      <c r="N58" s="32">
        <f t="shared" si="4"/>
        <v>-80.38</v>
      </c>
      <c r="O58" s="37">
        <f t="shared" si="12"/>
        <v>-192.08</v>
      </c>
    </row>
    <row r="59" s="7" customFormat="true" ht="20.1" customHeight="true" spans="1:15">
      <c r="A59" s="24"/>
      <c r="B59" s="24" t="s">
        <v>84</v>
      </c>
      <c r="C59" s="25">
        <v>49</v>
      </c>
      <c r="D59" s="25"/>
      <c r="E59" s="34"/>
      <c r="F59" s="18"/>
      <c r="G59" s="18">
        <f t="shared" si="0"/>
        <v>11.76</v>
      </c>
      <c r="H59" s="26">
        <v>-4.3</v>
      </c>
      <c r="I59" s="26">
        <v>-4.3</v>
      </c>
      <c r="J59" s="26">
        <v>0</v>
      </c>
      <c r="K59" s="37">
        <f t="shared" si="5"/>
        <v>-4.3</v>
      </c>
      <c r="L59" s="32">
        <f t="shared" si="2"/>
        <v>-4.3</v>
      </c>
      <c r="M59" s="32">
        <f t="shared" si="3"/>
        <v>11.76</v>
      </c>
      <c r="N59" s="32">
        <f t="shared" si="4"/>
        <v>-11.76</v>
      </c>
      <c r="O59" s="37">
        <f t="shared" si="12"/>
        <v>0</v>
      </c>
    </row>
    <row r="60" s="7" customFormat="true" ht="20.1" customHeight="true" spans="1:15">
      <c r="A60" s="24"/>
      <c r="B60" s="24" t="s">
        <v>85</v>
      </c>
      <c r="C60" s="25">
        <v>15</v>
      </c>
      <c r="D60" s="25">
        <v>24</v>
      </c>
      <c r="E60" s="34">
        <v>20</v>
      </c>
      <c r="F60" s="18">
        <v>44</v>
      </c>
      <c r="G60" s="18">
        <f t="shared" si="0"/>
        <v>19.44</v>
      </c>
      <c r="H60" s="26">
        <v>701.64</v>
      </c>
      <c r="I60" s="26">
        <v>266.4</v>
      </c>
      <c r="J60" s="26">
        <v>435.24</v>
      </c>
      <c r="K60" s="37">
        <f t="shared" si="5"/>
        <v>601.03</v>
      </c>
      <c r="L60" s="32">
        <f t="shared" si="2"/>
        <v>266.4</v>
      </c>
      <c r="M60" s="32">
        <f t="shared" si="3"/>
        <v>19.44</v>
      </c>
      <c r="N60" s="32">
        <f t="shared" si="4"/>
        <v>315.19</v>
      </c>
      <c r="O60" s="37">
        <f t="shared" si="12"/>
        <v>-100.61</v>
      </c>
    </row>
    <row r="61" s="6" customFormat="true" ht="20.1" customHeight="true" spans="1:16">
      <c r="A61" s="24" t="s">
        <v>86</v>
      </c>
      <c r="B61" s="21" t="s">
        <v>87</v>
      </c>
      <c r="C61" s="22">
        <f>SUM(C62:C67)</f>
        <v>146</v>
      </c>
      <c r="D61" s="27">
        <f>SUM(D62:D67)</f>
        <v>117</v>
      </c>
      <c r="E61" s="27">
        <v>131</v>
      </c>
      <c r="F61" s="27">
        <v>248</v>
      </c>
      <c r="G61" s="23">
        <f t="shared" si="0"/>
        <v>124.32</v>
      </c>
      <c r="H61" s="27">
        <v>4497.2</v>
      </c>
      <c r="I61" s="27">
        <v>1646.4</v>
      </c>
      <c r="J61" s="27">
        <v>2850.8</v>
      </c>
      <c r="K61" s="32">
        <f t="shared" si="5"/>
        <v>3930.09</v>
      </c>
      <c r="L61" s="32">
        <f t="shared" si="2"/>
        <v>1646.4</v>
      </c>
      <c r="M61" s="32">
        <f t="shared" si="3"/>
        <v>124.32</v>
      </c>
      <c r="N61" s="32">
        <f t="shared" si="4"/>
        <v>2159.37</v>
      </c>
      <c r="O61" s="32">
        <f>SUM(O62:O67)</f>
        <v>-567.11</v>
      </c>
      <c r="P61" s="7"/>
    </row>
    <row r="62" s="7" customFormat="true" ht="20.1" customHeight="true" spans="1:15">
      <c r="A62" s="24"/>
      <c r="B62" s="24" t="s">
        <v>88</v>
      </c>
      <c r="C62" s="25">
        <v>42</v>
      </c>
      <c r="D62" s="29">
        <v>46</v>
      </c>
      <c r="E62" s="33">
        <v>13</v>
      </c>
      <c r="F62" s="18">
        <v>59</v>
      </c>
      <c r="G62" s="18">
        <f t="shared" si="0"/>
        <v>31.32</v>
      </c>
      <c r="H62" s="26">
        <v>524.84</v>
      </c>
      <c r="I62" s="26">
        <v>241.94</v>
      </c>
      <c r="J62" s="26">
        <v>282.9</v>
      </c>
      <c r="K62" s="37">
        <f t="shared" si="5"/>
        <v>389.92</v>
      </c>
      <c r="L62" s="32">
        <f t="shared" si="2"/>
        <v>241.94</v>
      </c>
      <c r="M62" s="32">
        <f t="shared" si="3"/>
        <v>31.32</v>
      </c>
      <c r="N62" s="32">
        <f t="shared" si="4"/>
        <v>116.66</v>
      </c>
      <c r="O62" s="37">
        <f t="shared" ref="O62:O67" si="13">ROUND(-9252*(F62/4046),2)</f>
        <v>-134.92</v>
      </c>
    </row>
    <row r="63" s="7" customFormat="true" ht="20.1" customHeight="true" spans="1:15">
      <c r="A63" s="24"/>
      <c r="B63" s="24" t="s">
        <v>89</v>
      </c>
      <c r="C63" s="25">
        <v>0</v>
      </c>
      <c r="D63" s="29">
        <v>9</v>
      </c>
      <c r="E63" s="33">
        <v>6</v>
      </c>
      <c r="F63" s="18">
        <v>15</v>
      </c>
      <c r="G63" s="18">
        <f t="shared" si="0"/>
        <v>5.4</v>
      </c>
      <c r="H63" s="26">
        <v>215.31</v>
      </c>
      <c r="I63" s="26">
        <v>84.74</v>
      </c>
      <c r="J63" s="26">
        <v>130.57</v>
      </c>
      <c r="K63" s="37">
        <f t="shared" si="5"/>
        <v>181.01</v>
      </c>
      <c r="L63" s="32">
        <f t="shared" si="2"/>
        <v>84.74</v>
      </c>
      <c r="M63" s="32">
        <f t="shared" si="3"/>
        <v>5.4</v>
      </c>
      <c r="N63" s="32">
        <f t="shared" si="4"/>
        <v>90.87</v>
      </c>
      <c r="O63" s="37">
        <f t="shared" si="13"/>
        <v>-34.3</v>
      </c>
    </row>
    <row r="64" s="7" customFormat="true" ht="20.1" customHeight="true" spans="1:15">
      <c r="A64" s="24"/>
      <c r="B64" s="24" t="s">
        <v>90</v>
      </c>
      <c r="C64" s="25">
        <v>17</v>
      </c>
      <c r="D64" s="29">
        <v>24</v>
      </c>
      <c r="E64" s="33">
        <v>35</v>
      </c>
      <c r="F64" s="18">
        <v>59</v>
      </c>
      <c r="G64" s="18">
        <f t="shared" si="0"/>
        <v>25.32</v>
      </c>
      <c r="H64" s="26">
        <v>1186.22</v>
      </c>
      <c r="I64" s="26">
        <v>424.55</v>
      </c>
      <c r="J64" s="26">
        <v>761.67</v>
      </c>
      <c r="K64" s="37">
        <f t="shared" si="5"/>
        <v>1051.3</v>
      </c>
      <c r="L64" s="32">
        <f t="shared" si="2"/>
        <v>424.55</v>
      </c>
      <c r="M64" s="32">
        <f t="shared" si="3"/>
        <v>25.32</v>
      </c>
      <c r="N64" s="32">
        <f t="shared" si="4"/>
        <v>601.43</v>
      </c>
      <c r="O64" s="37">
        <f t="shared" si="13"/>
        <v>-134.92</v>
      </c>
    </row>
    <row r="65" s="7" customFormat="true" ht="20.1" customHeight="true" spans="1:15">
      <c r="A65" s="24"/>
      <c r="B65" s="24" t="s">
        <v>91</v>
      </c>
      <c r="C65" s="42">
        <v>48</v>
      </c>
      <c r="D65" s="29">
        <v>38</v>
      </c>
      <c r="E65" s="33">
        <v>45</v>
      </c>
      <c r="F65" s="18">
        <v>83</v>
      </c>
      <c r="G65" s="18">
        <f t="shared" si="0"/>
        <v>41.4</v>
      </c>
      <c r="H65" s="26">
        <v>1538.96</v>
      </c>
      <c r="I65" s="26">
        <v>559.68</v>
      </c>
      <c r="J65" s="26">
        <v>979.28</v>
      </c>
      <c r="K65" s="37">
        <f t="shared" si="5"/>
        <v>1349.16</v>
      </c>
      <c r="L65" s="32">
        <f t="shared" si="2"/>
        <v>559.68</v>
      </c>
      <c r="M65" s="32">
        <f t="shared" si="3"/>
        <v>41.4</v>
      </c>
      <c r="N65" s="32">
        <f t="shared" si="4"/>
        <v>748.08</v>
      </c>
      <c r="O65" s="37">
        <f t="shared" si="13"/>
        <v>-189.8</v>
      </c>
    </row>
    <row r="66" s="7" customFormat="true" ht="20.1" customHeight="true" spans="1:15">
      <c r="A66" s="24"/>
      <c r="B66" s="24" t="s">
        <v>92</v>
      </c>
      <c r="C66" s="25">
        <v>16</v>
      </c>
      <c r="D66" s="29"/>
      <c r="E66" s="33">
        <v>32</v>
      </c>
      <c r="F66" s="18">
        <v>32</v>
      </c>
      <c r="G66" s="18">
        <f t="shared" si="0"/>
        <v>15.36</v>
      </c>
      <c r="H66" s="26">
        <v>1033.59</v>
      </c>
      <c r="I66" s="26">
        <v>337.21</v>
      </c>
      <c r="J66" s="26">
        <v>696.38</v>
      </c>
      <c r="K66" s="37">
        <f t="shared" si="5"/>
        <v>960.42</v>
      </c>
      <c r="L66" s="32">
        <f t="shared" si="2"/>
        <v>337.21</v>
      </c>
      <c r="M66" s="32">
        <f t="shared" si="3"/>
        <v>15.36</v>
      </c>
      <c r="N66" s="32">
        <f t="shared" si="4"/>
        <v>607.85</v>
      </c>
      <c r="O66" s="37">
        <f t="shared" si="13"/>
        <v>-73.17</v>
      </c>
    </row>
    <row r="67" s="7" customFormat="true" ht="20.1" customHeight="true" spans="1:15">
      <c r="A67" s="24"/>
      <c r="B67" s="24" t="s">
        <v>93</v>
      </c>
      <c r="C67" s="25">
        <v>23</v>
      </c>
      <c r="D67" s="29"/>
      <c r="E67" s="33"/>
      <c r="F67" s="18"/>
      <c r="G67" s="18">
        <f t="shared" si="0"/>
        <v>5.52</v>
      </c>
      <c r="H67" s="26">
        <v>-1.72</v>
      </c>
      <c r="I67" s="26">
        <v>-1.72</v>
      </c>
      <c r="J67" s="26">
        <v>0</v>
      </c>
      <c r="K67" s="37">
        <f t="shared" si="5"/>
        <v>-1.72</v>
      </c>
      <c r="L67" s="32">
        <f t="shared" si="2"/>
        <v>-1.72</v>
      </c>
      <c r="M67" s="32">
        <f t="shared" si="3"/>
        <v>5.52</v>
      </c>
      <c r="N67" s="32">
        <f t="shared" si="4"/>
        <v>-5.52</v>
      </c>
      <c r="O67" s="37">
        <f t="shared" si="13"/>
        <v>0</v>
      </c>
    </row>
  </sheetData>
  <autoFilter ref="A7:P67">
    <extLst/>
  </autoFilter>
  <mergeCells count="24">
    <mergeCell ref="A1:B1"/>
    <mergeCell ref="A2:O2"/>
    <mergeCell ref="D4:F4"/>
    <mergeCell ref="H4:J4"/>
    <mergeCell ref="K4:N4"/>
    <mergeCell ref="A6:B6"/>
    <mergeCell ref="A4:A5"/>
    <mergeCell ref="A7:A8"/>
    <mergeCell ref="A9:A10"/>
    <mergeCell ref="A11:A14"/>
    <mergeCell ref="A15:A22"/>
    <mergeCell ref="A23:A24"/>
    <mergeCell ref="A25:A28"/>
    <mergeCell ref="A29:A32"/>
    <mergeCell ref="A33:A36"/>
    <mergeCell ref="A37:A42"/>
    <mergeCell ref="A43:A47"/>
    <mergeCell ref="A48:A51"/>
    <mergeCell ref="A52:A60"/>
    <mergeCell ref="A61:A67"/>
    <mergeCell ref="B4:B5"/>
    <mergeCell ref="C4:C5"/>
    <mergeCell ref="G4:G5"/>
    <mergeCell ref="O4:O5"/>
  </mergeCells>
  <printOptions horizontalCentered="true"/>
  <pageMargins left="0.393700787401575" right="0.393700787401575" top="0.748031496062992" bottom="0.748031496062992" header="0.31496062992126" footer="0.31496062992126"/>
  <pageSetup paperSize="9" scale="81" fitToHeight="0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特岗计划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肖蓉兰</dc:creator>
  <cp:lastModifiedBy>greatwall</cp:lastModifiedBy>
  <dcterms:created xsi:type="dcterms:W3CDTF">2024-05-06T17:24:00Z</dcterms:created>
  <dcterms:modified xsi:type="dcterms:W3CDTF">2024-06-03T17:22:39Z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7B2AD81883584D548BB912618E4C0C4D_13</vt:lpwstr>
  </property>
  <property fmtid="{D5CDD505-2E9C-101B-9397-08002B2CF9AE}" pid="3" name="KSOProductBuildVer">
    <vt:lpwstr>2052-11.8.2.10125</vt:lpwstr>
  </property>
</Properties>
</file>