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25" windowHeight="12645"/>
  </bookViews>
  <sheets>
    <sheet name="2018" sheetId="1" r:id="rId1"/>
  </sheets>
  <definedNames>
    <definedName name="_xlnm._FilterDatabase" localSheetId="0" hidden="1">'2018'!$A$3:$J$291</definedName>
    <definedName name="_xlnm.Print_Area" localSheetId="0">'2018'!$A$1:$J$291</definedName>
    <definedName name="_xlnm.Print_Titles" localSheetId="0">'2018'!$2:$4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4" i="1" l="1"/>
  <c r="G284" i="1"/>
  <c r="H278" i="1"/>
  <c r="G278" i="1"/>
  <c r="H257" i="1"/>
  <c r="G257" i="1"/>
  <c r="H248" i="1"/>
  <c r="G248" i="1"/>
  <c r="H236" i="1"/>
  <c r="G236" i="1"/>
  <c r="H228" i="1"/>
  <c r="G228" i="1"/>
  <c r="H219" i="1"/>
  <c r="G219" i="1"/>
  <c r="H209" i="1"/>
  <c r="G209" i="1"/>
  <c r="H205" i="1"/>
  <c r="G205" i="1"/>
  <c r="H200" i="1"/>
  <c r="G200" i="1"/>
  <c r="H187" i="1"/>
  <c r="G187" i="1"/>
  <c r="H185" i="1"/>
  <c r="G185" i="1"/>
  <c r="H180" i="1"/>
  <c r="G180" i="1"/>
  <c r="H172" i="1"/>
  <c r="G172" i="1"/>
  <c r="H163" i="1"/>
  <c r="H173" i="1" s="1"/>
  <c r="G163" i="1"/>
  <c r="G173" i="1" s="1"/>
  <c r="H152" i="1"/>
  <c r="G152" i="1"/>
  <c r="H145" i="1"/>
  <c r="G145" i="1"/>
  <c r="H139" i="1"/>
  <c r="H140" i="1" s="1"/>
  <c r="G139" i="1"/>
  <c r="G140" i="1" s="1"/>
  <c r="H133" i="1"/>
  <c r="G133" i="1"/>
  <c r="H112" i="1"/>
  <c r="G112" i="1"/>
  <c r="H72" i="1"/>
  <c r="G72" i="1"/>
  <c r="H62" i="1"/>
  <c r="G62" i="1"/>
  <c r="H57" i="1"/>
  <c r="G57" i="1"/>
  <c r="H30" i="1"/>
  <c r="G30" i="1"/>
  <c r="H11" i="1"/>
  <c r="H12" i="1" s="1"/>
  <c r="G11" i="1"/>
  <c r="G12" i="1" s="1"/>
  <c r="G258" i="1" l="1"/>
  <c r="H258" i="1"/>
  <c r="H291" i="1"/>
  <c r="H234" i="1"/>
  <c r="G206" i="1"/>
  <c r="G291" i="1"/>
  <c r="G234" i="1"/>
  <c r="H206" i="1"/>
  <c r="G154" i="1"/>
  <c r="G134" i="1"/>
  <c r="H154" i="1"/>
  <c r="H134" i="1"/>
  <c r="I290" i="1"/>
  <c r="I289" i="1"/>
  <c r="I288" i="1"/>
  <c r="I287" i="1"/>
  <c r="I286" i="1"/>
  <c r="I285" i="1"/>
  <c r="I283" i="1"/>
  <c r="I282" i="1"/>
  <c r="I281" i="1"/>
  <c r="I280" i="1"/>
  <c r="I279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6" i="1"/>
  <c r="I255" i="1"/>
  <c r="I254" i="1"/>
  <c r="I253" i="1"/>
  <c r="I252" i="1"/>
  <c r="I251" i="1"/>
  <c r="I249" i="1"/>
  <c r="I247" i="1"/>
  <c r="I246" i="1"/>
  <c r="I245" i="1"/>
  <c r="I244" i="1"/>
  <c r="I243" i="1"/>
  <c r="I242" i="1"/>
  <c r="I241" i="1"/>
  <c r="I240" i="1"/>
  <c r="I239" i="1"/>
  <c r="I238" i="1"/>
  <c r="I237" i="1"/>
  <c r="I235" i="1"/>
  <c r="I236" i="1" s="1"/>
  <c r="I233" i="1"/>
  <c r="I232" i="1"/>
  <c r="I231" i="1"/>
  <c r="I230" i="1"/>
  <c r="I229" i="1"/>
  <c r="I227" i="1"/>
  <c r="I226" i="1"/>
  <c r="I225" i="1"/>
  <c r="I224" i="1"/>
  <c r="I223" i="1"/>
  <c r="I222" i="1"/>
  <c r="I221" i="1"/>
  <c r="I220" i="1"/>
  <c r="I218" i="1"/>
  <c r="I217" i="1"/>
  <c r="I216" i="1"/>
  <c r="I215" i="1"/>
  <c r="I214" i="1"/>
  <c r="I213" i="1"/>
  <c r="I212" i="1"/>
  <c r="I211" i="1"/>
  <c r="I210" i="1"/>
  <c r="I208" i="1"/>
  <c r="I207" i="1"/>
  <c r="I204" i="1"/>
  <c r="I203" i="1"/>
  <c r="I202" i="1"/>
  <c r="I201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6" i="1"/>
  <c r="I187" i="1" s="1"/>
  <c r="I184" i="1"/>
  <c r="I183" i="1"/>
  <c r="I182" i="1"/>
  <c r="I181" i="1"/>
  <c r="I179" i="1"/>
  <c r="I178" i="1"/>
  <c r="I177" i="1"/>
  <c r="I176" i="1"/>
  <c r="I175" i="1"/>
  <c r="I174" i="1"/>
  <c r="I171" i="1"/>
  <c r="I170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6" i="1"/>
  <c r="I155" i="1"/>
  <c r="I153" i="1"/>
  <c r="I151" i="1"/>
  <c r="I150" i="1"/>
  <c r="I149" i="1"/>
  <c r="I148" i="1"/>
  <c r="I147" i="1"/>
  <c r="I146" i="1"/>
  <c r="I144" i="1"/>
  <c r="I142" i="1"/>
  <c r="I141" i="1"/>
  <c r="I138" i="1"/>
  <c r="I137" i="1"/>
  <c r="I136" i="1"/>
  <c r="I135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0" i="1"/>
  <c r="I9" i="1"/>
  <c r="I8" i="1"/>
  <c r="I6" i="1"/>
  <c r="I5" i="1"/>
  <c r="G4" i="1" l="1"/>
  <c r="H4" i="1"/>
  <c r="I11" i="1"/>
  <c r="I12" i="1" s="1"/>
  <c r="I145" i="1"/>
  <c r="I185" i="1"/>
  <c r="I278" i="1"/>
  <c r="I205" i="1"/>
  <c r="I248" i="1"/>
  <c r="I258" i="1" s="1"/>
  <c r="I284" i="1"/>
  <c r="I257" i="1"/>
  <c r="I228" i="1"/>
  <c r="I219" i="1"/>
  <c r="I209" i="1"/>
  <c r="I180" i="1"/>
  <c r="I200" i="1"/>
  <c r="I172" i="1"/>
  <c r="I163" i="1"/>
  <c r="I152" i="1"/>
  <c r="I139" i="1"/>
  <c r="I140" i="1" s="1"/>
  <c r="I133" i="1"/>
  <c r="I112" i="1"/>
  <c r="I72" i="1"/>
  <c r="I62" i="1"/>
  <c r="I57" i="1"/>
  <c r="I13" i="1"/>
  <c r="I154" i="1" l="1"/>
  <c r="I234" i="1"/>
  <c r="I291" i="1"/>
  <c r="I206" i="1"/>
  <c r="I173" i="1"/>
  <c r="I30" i="1"/>
  <c r="I134" i="1" l="1"/>
  <c r="I4" i="1" s="1"/>
</calcChain>
</file>

<file path=xl/sharedStrings.xml><?xml version="1.0" encoding="utf-8"?>
<sst xmlns="http://schemas.openxmlformats.org/spreadsheetml/2006/main" count="569" uniqueCount="413">
  <si>
    <t>序号</t>
    <phoneticPr fontId="6" type="noConversion"/>
  </si>
  <si>
    <t>市、州</t>
    <phoneticPr fontId="6" type="noConversion"/>
  </si>
  <si>
    <t>市区县</t>
    <phoneticPr fontId="6" type="noConversion"/>
  </si>
  <si>
    <t>园区</t>
    <phoneticPr fontId="6" type="noConversion"/>
  </si>
  <si>
    <t>企业</t>
    <phoneticPr fontId="6" type="noConversion"/>
  </si>
  <si>
    <t>申请金额（元）</t>
    <phoneticPr fontId="6" type="noConversion"/>
  </si>
  <si>
    <t>审减金额（元）</t>
    <phoneticPr fontId="6" type="noConversion"/>
  </si>
  <si>
    <t>审减原因</t>
    <phoneticPr fontId="6" type="noConversion"/>
  </si>
  <si>
    <t>株洲市</t>
  </si>
  <si>
    <t>茶陵县</t>
  </si>
  <si>
    <t>湖南茶陵经济开发区</t>
  </si>
  <si>
    <t>未申报</t>
  </si>
  <si>
    <t>炎陵县</t>
  </si>
  <si>
    <t>炎陵工业集中区</t>
  </si>
  <si>
    <t>衡阳市</t>
  </si>
  <si>
    <t>湖南祁东经济开发区</t>
  </si>
  <si>
    <t>祁东县琦颖室内门厂</t>
  </si>
  <si>
    <t>祁东美皇制衣有限公司</t>
  </si>
  <si>
    <t>非2017年后新入驻园区企业</t>
    <phoneticPr fontId="6" type="noConversion"/>
  </si>
  <si>
    <t>衡阳市富比德科学仪器有限公司</t>
  </si>
  <si>
    <t>扣减物业管理费</t>
    <phoneticPr fontId="3" type="noConversion"/>
  </si>
  <si>
    <t>邵阳市</t>
  </si>
  <si>
    <t>邵阳县</t>
  </si>
  <si>
    <t>邵阳县工业集中区</t>
    <phoneticPr fontId="3" type="noConversion"/>
  </si>
  <si>
    <t>邵阳县天成服装有限公司</t>
  </si>
  <si>
    <t>资料不完整（缺少付款凭证）</t>
    <phoneticPr fontId="6" type="noConversion"/>
  </si>
  <si>
    <t>邵阳县优邦服装有限公司</t>
  </si>
  <si>
    <t>邵阳至泰发制品有限公司</t>
    <phoneticPr fontId="3" type="noConversion"/>
  </si>
  <si>
    <t>湖南红通通电器科技有限公司</t>
  </si>
  <si>
    <t>湖南华军厨房设备有限公司</t>
  </si>
  <si>
    <t>湖南中科鑫云涂料科技有限公司</t>
  </si>
  <si>
    <t>湖南鲁冰花服装有限公司</t>
  </si>
  <si>
    <t>邵阳县典易制衣厂</t>
  </si>
  <si>
    <t>资料不完整（付款凭证金额不足）</t>
    <phoneticPr fontId="6" type="noConversion"/>
  </si>
  <si>
    <t>邵阳县源美科技时尚有限公司</t>
  </si>
  <si>
    <t>湖南盛世创纯环保科技有限公司</t>
  </si>
  <si>
    <t>湖南大邦建筑机械有限公司</t>
  </si>
  <si>
    <t>邵阳华登塑胶制品有限公司</t>
    <phoneticPr fontId="3" type="noConversion"/>
  </si>
  <si>
    <t>扣减投产日期之前租金补贴</t>
    <phoneticPr fontId="6" type="noConversion"/>
  </si>
  <si>
    <t>邵阳县瑞祥发制品有限公司</t>
  </si>
  <si>
    <t>湖南永丰茶油有限公司</t>
  </si>
  <si>
    <t>邵阳易发工艺品有限公司</t>
  </si>
  <si>
    <t>南岳生物（邵阳）单采血浆站有限公司</t>
  </si>
  <si>
    <t>隆回县</t>
    <phoneticPr fontId="6" type="noConversion"/>
  </si>
  <si>
    <t>隆回工业集中区</t>
    <phoneticPr fontId="6" type="noConversion"/>
  </si>
  <si>
    <t>湖南奥杰饰品有限公司</t>
  </si>
  <si>
    <t>湖南诚庆饰品有限公司</t>
  </si>
  <si>
    <t>湖南春峰科技有限公司</t>
  </si>
  <si>
    <t>湖南丽创饰品有限公司</t>
  </si>
  <si>
    <t>湖南三乐饰品有限公司</t>
  </si>
  <si>
    <t>湖南大燕皮草服饰有限公司</t>
  </si>
  <si>
    <t>隆回县日月红玩具有限公司</t>
  </si>
  <si>
    <t>隆回县好树衣柜制造有限公司</t>
  </si>
  <si>
    <t>隆回源林和润槟榔有限公司</t>
  </si>
  <si>
    <t>隆回聚森清洁能源供热有限公司</t>
  </si>
  <si>
    <t>湖南德源木业有限公司</t>
  </si>
  <si>
    <t>湖南润丽服饰有限公司</t>
  </si>
  <si>
    <t>隆回大华珠宝饰品有限公司</t>
  </si>
  <si>
    <t>隆回县鸿彩鞋业制造厂</t>
  </si>
  <si>
    <t>邵阳市明玉饰品有限责任公司</t>
  </si>
  <si>
    <t>湖南双惠箱包有限公司</t>
  </si>
  <si>
    <t>邵阳圆宇创新电子科技有限公司</t>
  </si>
  <si>
    <t>隆回丽盛服饰有限公司</t>
  </si>
  <si>
    <t>湖南鑫富华门窗有限公司</t>
  </si>
  <si>
    <t>隆回县佳鼎家居有限公司</t>
  </si>
  <si>
    <t>隆回县锦营服装有限公司</t>
  </si>
  <si>
    <t>邵阳市君伟建材有限公司</t>
  </si>
  <si>
    <t>隆回县元梦服饰有限公司</t>
  </si>
  <si>
    <t>隆回县旭盛饰品有限公司</t>
  </si>
  <si>
    <t>湖南璐哲乐鞋材有限公司</t>
  </si>
  <si>
    <t>武冈市</t>
  </si>
  <si>
    <t>湖南武冈经济开发区</t>
  </si>
  <si>
    <t>武冈市隆源光电科技有限公司</t>
  </si>
  <si>
    <t>湖南康瑄科技有限公司</t>
    <phoneticPr fontId="6" type="noConversion"/>
  </si>
  <si>
    <t>湖南利航电子有限公司</t>
    <phoneticPr fontId="3" type="noConversion"/>
  </si>
  <si>
    <t>洞口县</t>
    <phoneticPr fontId="6" type="noConversion"/>
  </si>
  <si>
    <t>湖南洞口经济开发区</t>
  </si>
  <si>
    <t>洞口县万美复合材料有限公司</t>
  </si>
  <si>
    <t>邵阳洞口麒鸿电子有限公司</t>
  </si>
  <si>
    <t>湖南隆泰无尘材料有限公司</t>
  </si>
  <si>
    <t>洞口县福生成电子有限公司</t>
  </si>
  <si>
    <t>洞口鼎盛油脂科技有限责任公司</t>
  </si>
  <si>
    <t>湘木豪廷新材料有限公司</t>
  </si>
  <si>
    <t>洞口县兴利玩具制品有限公司</t>
  </si>
  <si>
    <t>洞口县永奇电声配件厂</t>
  </si>
  <si>
    <t>洞口县雅辉服饰</t>
  </si>
  <si>
    <t>城步县</t>
  </si>
  <si>
    <t>城步工业集中区</t>
  </si>
  <si>
    <t>未申报</t>
    <phoneticPr fontId="6" type="noConversion"/>
  </si>
  <si>
    <t>新宁县</t>
    <phoneticPr fontId="6" type="noConversion"/>
  </si>
  <si>
    <t>新宁工业集中区</t>
    <phoneticPr fontId="6" type="noConversion"/>
  </si>
  <si>
    <t>湖南省专注螺纹刀具有限公司</t>
  </si>
  <si>
    <t>湖南美芝味食品有限公司</t>
  </si>
  <si>
    <t>新宁县舜峰茶叶开发有限公司</t>
  </si>
  <si>
    <t>邵阳威源电子科技有限公司</t>
  </si>
  <si>
    <t>新宁县隆兴竹木加工厂</t>
  </si>
  <si>
    <t>新宁县湘圣源裘革有限公司</t>
  </si>
  <si>
    <t>新宁县鑫达裘革有限公司</t>
  </si>
  <si>
    <t>新宁县湘铭裘革有限公司</t>
  </si>
  <si>
    <t>新宁县常新裘革有限公司</t>
  </si>
  <si>
    <t>新宁县富湘达服装有限公司</t>
  </si>
  <si>
    <t>新宁县富湘源服装有限公司</t>
  </si>
  <si>
    <t>新宁县富湘裘革有限公司</t>
  </si>
  <si>
    <t>新宁县欣荣裘革有限公司</t>
  </si>
  <si>
    <t>新宁县盛昌裘革有限公司</t>
  </si>
  <si>
    <t xml:space="preserve"> </t>
    <phoneticPr fontId="3" type="noConversion"/>
  </si>
  <si>
    <t>新宁县永志裘革有限公司</t>
  </si>
  <si>
    <t>新宁县宏昇裘革有限公司</t>
  </si>
  <si>
    <t>新宁县浩展裘革进出口有限公司</t>
  </si>
  <si>
    <t>新宁县汇鑫裘革有限公司</t>
  </si>
  <si>
    <t>新宁县荣超裘革有限公司</t>
  </si>
  <si>
    <t>新宁县华丽裘革有限公司</t>
  </si>
  <si>
    <t>新宁县盈信裘革有限公司</t>
  </si>
  <si>
    <t>新宁县吉帝斯裘革进出口有限公司</t>
  </si>
  <si>
    <t>新宁县鑫源裘革有限公司</t>
  </si>
  <si>
    <t>新宁县新华裘革有限公司</t>
  </si>
  <si>
    <t>新宁县香夫人裘革进出口有限公司</t>
  </si>
  <si>
    <t>新宁县昌亮裘革有限公司</t>
  </si>
  <si>
    <t>新宁县旺利裘革有限公司</t>
  </si>
  <si>
    <t>新宁县泰联裘革有限公司</t>
  </si>
  <si>
    <t>新宁县广顺裘革有限公司</t>
  </si>
  <si>
    <t>新宁兴雄鞋业有限公司</t>
  </si>
  <si>
    <t>邵阳市德尚制衣有限公司</t>
  </si>
  <si>
    <t>绥宁县</t>
  </si>
  <si>
    <t>绥宁工业集中区</t>
  </si>
  <si>
    <t>新邵县</t>
  </si>
  <si>
    <t>湖南新邵经济开发区</t>
  </si>
  <si>
    <t>湖南德曼啤酒有限公司</t>
  </si>
  <si>
    <t>湖南帅雅皮草有限公司</t>
  </si>
  <si>
    <t>新邵县楚龙湘跃裘革服饰有限公司</t>
  </si>
  <si>
    <t>湖南威利皮草有限公司</t>
  </si>
  <si>
    <t>湖南鸿昌精密制造有限公司</t>
  </si>
  <si>
    <t>邵阳海笙电子有限公司</t>
  </si>
  <si>
    <t>湖南力韦水电设备制造有限公司</t>
    <phoneticPr fontId="3" type="noConversion"/>
  </si>
  <si>
    <t>新邵县乐居家居装饰有限公司</t>
  </si>
  <si>
    <t>邵阳胤丞高分子材料科技有限公司</t>
  </si>
  <si>
    <t>邵阳市华虹再生资源有限公司</t>
  </si>
  <si>
    <t>新邵县凯盈废旧物资回收有限公司</t>
  </si>
  <si>
    <t>邵阳千两新型环保建材有限公司</t>
  </si>
  <si>
    <t>新邵县星宇废旧金属回收有限公司</t>
  </si>
  <si>
    <t>新邵县鸿图废旧金属回收有限公司</t>
  </si>
  <si>
    <t>湖南同泰循环经济有限公司</t>
  </si>
  <si>
    <t>岳阳市</t>
  </si>
  <si>
    <t>平江县</t>
  </si>
  <si>
    <t>平江高新技术产业园区</t>
  </si>
  <si>
    <t>常德市</t>
  </si>
  <si>
    <t>石门县</t>
  </si>
  <si>
    <t>湖南石门经济开发区</t>
  </si>
  <si>
    <t>石门星创广告科技有限公司</t>
  </si>
  <si>
    <t>石门桂香楼食品有限公司</t>
  </si>
  <si>
    <t>张家界市</t>
  </si>
  <si>
    <t>永定区</t>
  </si>
  <si>
    <t>湖南张家界经济开发区</t>
  </si>
  <si>
    <t>张家界佳怡乐食品有限公司</t>
    <phoneticPr fontId="3" type="noConversion"/>
  </si>
  <si>
    <t>张家界华翔服饰有限公司</t>
    <phoneticPr fontId="3" type="noConversion"/>
  </si>
  <si>
    <t>张家界福记开心食品有限公司</t>
    <phoneticPr fontId="3" type="noConversion"/>
  </si>
  <si>
    <t>桑植县</t>
  </si>
  <si>
    <t>桑植工业集中区</t>
  </si>
  <si>
    <t>张家界峰亚电子有限公司</t>
  </si>
  <si>
    <t>桑植县乡滋味土特产开发有限公司</t>
  </si>
  <si>
    <t>张家界三木能源开发股份有限公司</t>
  </si>
  <si>
    <t>资料不完整（缺少付款凭证）</t>
    <phoneticPr fontId="3" type="noConversion"/>
  </si>
  <si>
    <t>张家界普兰植物开发有限公司</t>
  </si>
  <si>
    <t>慈利县</t>
  </si>
  <si>
    <t>慈利工业集中区</t>
  </si>
  <si>
    <t>益阳市</t>
  </si>
  <si>
    <t>安化县</t>
  </si>
  <si>
    <t>湖南安化经济开发区</t>
  </si>
  <si>
    <t>郴州市</t>
  </si>
  <si>
    <t>安仁县</t>
  </si>
  <si>
    <t>安仁工业集中区</t>
  </si>
  <si>
    <t>汝城县</t>
  </si>
  <si>
    <t>湖南汝城经济开发区</t>
  </si>
  <si>
    <t>桂东县</t>
  </si>
  <si>
    <t>桂东工业集中区</t>
  </si>
  <si>
    <t>桂东县德古文化传播有限公司</t>
  </si>
  <si>
    <t>湖南省同航织带有限公司</t>
  </si>
  <si>
    <t>郴州市湘特尔体育用品有限公司</t>
  </si>
  <si>
    <t>郴州市虹海光电科技有限责任公司</t>
  </si>
  <si>
    <t>宜章县</t>
  </si>
  <si>
    <t>湖南宜章经济开发区</t>
  </si>
  <si>
    <t>宜章骏涛实业有限公司</t>
  </si>
  <si>
    <t>宜章创世富尔电子有限公司</t>
  </si>
  <si>
    <t>宜章县宜顺纸制品有限公司</t>
  </si>
  <si>
    <t>湖南裕康圆餐饮管理有限公司</t>
  </si>
  <si>
    <t>宜章氟化学循环工业集中区</t>
    <phoneticPr fontId="6" type="noConversion"/>
  </si>
  <si>
    <t>永州市</t>
  </si>
  <si>
    <t>宁远县</t>
  </si>
  <si>
    <t>湖南宁远工业园区</t>
  </si>
  <si>
    <t>湖南裕宁电子有限公司</t>
  </si>
  <si>
    <t>扣减投产日期之前租金补贴</t>
    <phoneticPr fontId="3" type="noConversion"/>
  </si>
  <si>
    <t>湖南鑫和美新能源科技有限公司</t>
  </si>
  <si>
    <t>湖南永杰诚新能源科技有限公司</t>
  </si>
  <si>
    <t>永州海粤达智能科技有限公司</t>
  </si>
  <si>
    <t>新田县</t>
  </si>
  <si>
    <t>新田工业集中区</t>
  </si>
  <si>
    <t>湖南吉洲家居有限公司</t>
  </si>
  <si>
    <t>湖南百优特生物科技有限公司</t>
  </si>
  <si>
    <t>湖南吉盛家居有限公司</t>
  </si>
  <si>
    <t>资料不完整（付款凭证金额不足）</t>
    <phoneticPr fontId="3" type="noConversion"/>
  </si>
  <si>
    <t>湖南吉艺家居有限公司</t>
  </si>
  <si>
    <t>江华县</t>
  </si>
  <si>
    <t>湖南江华经济开发区</t>
  </si>
  <si>
    <t>江华湘缘服饰有限公司</t>
  </si>
  <si>
    <t>双牌县</t>
  </si>
  <si>
    <t>双牌工业集中区</t>
  </si>
  <si>
    <t>双牌万山农业科技发展有限公司</t>
  </si>
  <si>
    <t>永州市紫琳服装有限公司</t>
  </si>
  <si>
    <t>湖南阳明竹咏科技有限公司</t>
  </si>
  <si>
    <t>双牌县丰利线材制造有限公司</t>
  </si>
  <si>
    <t>双牌县晶华电子有限公司</t>
  </si>
  <si>
    <t>道县建溢鞋业有限公司双牌分公司</t>
  </si>
  <si>
    <t xml:space="preserve">双牌县康洁餐具消毒中心 </t>
  </si>
  <si>
    <t>双牌县双宏电子科技有限公司</t>
  </si>
  <si>
    <t>德永（双牌）玩具有限公司</t>
  </si>
  <si>
    <t>湖南省麦克斯新能源有限公司</t>
  </si>
  <si>
    <t>江永县</t>
  </si>
  <si>
    <t>江永工业集中区</t>
  </si>
  <si>
    <t>江永鸿南电子科技有限公司</t>
  </si>
  <si>
    <t>湖南省龙毅科技有限责任公司</t>
  </si>
  <si>
    <t>江永县广发蔬菜专业合作社</t>
  </si>
  <si>
    <t>江永县中信家具电子商务科技有限公司</t>
  </si>
  <si>
    <t>怀化市</t>
  </si>
  <si>
    <t>中方县</t>
  </si>
  <si>
    <t>怀化高新技术产业开发区</t>
  </si>
  <si>
    <t>中方工业集中区</t>
  </si>
  <si>
    <t>怀化市同进装饰材料有限公司</t>
    <phoneticPr fontId="6" type="noConversion"/>
  </si>
  <si>
    <t>鹤城区</t>
  </si>
  <si>
    <t>湖南怀化经济开发区</t>
  </si>
  <si>
    <t>鹤城工业集中区</t>
  </si>
  <si>
    <t>洪江区工业集中区</t>
  </si>
  <si>
    <t>洪江市工业集中区</t>
  </si>
  <si>
    <t>辰溪县</t>
  </si>
  <si>
    <t>辰溪工业集中区</t>
  </si>
  <si>
    <t>新晃县</t>
  </si>
  <si>
    <t>新晃工业集中区</t>
  </si>
  <si>
    <t>湖南锦程新侗新能源汽车有限公司</t>
    <phoneticPr fontId="3" type="noConversion"/>
  </si>
  <si>
    <t>扣减免租期/资料不完整（缺少付款凭证）</t>
    <phoneticPr fontId="3" type="noConversion"/>
  </si>
  <si>
    <t>湖南慷筠家具有限责任公司</t>
  </si>
  <si>
    <t>新晃县顺泰电子有限公司</t>
  </si>
  <si>
    <t>沅陵县</t>
  </si>
  <si>
    <t>沅陵工业集中区</t>
  </si>
  <si>
    <t>会同县</t>
  </si>
  <si>
    <t>会同工业集中区</t>
  </si>
  <si>
    <t>会同会泓新材料科技有限公司</t>
  </si>
  <si>
    <t>会同县龙凤皮制品有限责任公司</t>
  </si>
  <si>
    <t>会同县华宝服装织造有限公司</t>
  </si>
  <si>
    <t>会同县峰铧轩服装有限责任公司</t>
  </si>
  <si>
    <t>会同县鹏大服装厂</t>
  </si>
  <si>
    <t>湖南豪源科技有限公司</t>
  </si>
  <si>
    <t>会同县会欣光伏发电有限公司</t>
  </si>
  <si>
    <t>靖州县</t>
  </si>
  <si>
    <t>靖州工业集中区</t>
  </si>
  <si>
    <t>麻阳县</t>
  </si>
  <si>
    <t>麻阳工业集中区</t>
  </si>
  <si>
    <t>溆浦县</t>
  </si>
  <si>
    <t>溆浦工业集中区</t>
  </si>
  <si>
    <t>芷江县</t>
  </si>
  <si>
    <t>芷江工业集中区</t>
  </si>
  <si>
    <t>通道县</t>
  </si>
  <si>
    <t>通道工业集中区</t>
  </si>
  <si>
    <t>娄底市</t>
  </si>
  <si>
    <t>涟源市</t>
  </si>
  <si>
    <t>涟源高新技术产业开发区</t>
  </si>
  <si>
    <t>双峰县</t>
  </si>
  <si>
    <t>湖南双峰经济开发区</t>
  </si>
  <si>
    <t>湖南省丰源机械有限公司</t>
  </si>
  <si>
    <t>湖南鸿丰精密铸造有限责任公司</t>
  </si>
  <si>
    <t>湖南福颐住宅工业有限公司</t>
  </si>
  <si>
    <t>双峰县焕彩陶瓷有限公司</t>
  </si>
  <si>
    <t>湖南省桑圆门业有限责任公司</t>
    <phoneticPr fontId="6" type="noConversion"/>
  </si>
  <si>
    <t>新化县</t>
  </si>
  <si>
    <t>湖南新化经济开发区</t>
  </si>
  <si>
    <t>新印科技股份有限公司</t>
  </si>
  <si>
    <t>新化县海纳陶瓷有限公司</t>
  </si>
  <si>
    <t>湖南聚能陶瓷材料有限公司</t>
  </si>
  <si>
    <t>湖南军辉光电有限公司</t>
  </si>
  <si>
    <t>湘西自治州</t>
  </si>
  <si>
    <t>吉首市</t>
  </si>
  <si>
    <t>湖南湘西经济开发区</t>
    <phoneticPr fontId="3" type="noConversion"/>
  </si>
  <si>
    <t>湖南朗迈物联技术发展有限公司</t>
    <phoneticPr fontId="3" type="noConversion"/>
  </si>
  <si>
    <t>湖南星际动力新能源有限公司</t>
    <phoneticPr fontId="3" type="noConversion"/>
  </si>
  <si>
    <t>湖南金泓电子科技有限责任公司</t>
  </si>
  <si>
    <t>湖南省美宏电子科技有限公司</t>
  </si>
  <si>
    <t>湖南省鸿诚厨具有限公司</t>
  </si>
  <si>
    <t>湖南锐阳电子科技有限公司</t>
  </si>
  <si>
    <t>扣减免租期</t>
    <phoneticPr fontId="3" type="noConversion"/>
  </si>
  <si>
    <t>湖南金远洋光电科技有限公司</t>
  </si>
  <si>
    <t>湖南金牛弧光科技有限公司</t>
  </si>
  <si>
    <t>湖南安捷朗光电科技有限公司</t>
  </si>
  <si>
    <t>湖南方彦半导体有限公司</t>
  </si>
  <si>
    <t>湖南吉首经济开发区</t>
    <phoneticPr fontId="3" type="noConversion"/>
  </si>
  <si>
    <t>资料不完整（合同租赁期间非2018年、缺少付款凭证）</t>
    <phoneticPr fontId="3" type="noConversion"/>
  </si>
  <si>
    <t>湖南蓝芳建筑涂料有限公司</t>
  </si>
  <si>
    <t>吉首市辉煌吉祥门业有限公司</t>
  </si>
  <si>
    <t>湘西吉首市俏葛姐电子商务有限责任公司</t>
  </si>
  <si>
    <t>湖南保吉堂生物科技有限公司</t>
  </si>
  <si>
    <t>资料不完整（合同租赁期间非2018年）</t>
    <phoneticPr fontId="3" type="noConversion"/>
  </si>
  <si>
    <t>湖南汇德环保科技有限公司</t>
  </si>
  <si>
    <t>花垣县</t>
  </si>
  <si>
    <t>花垣工业集中区</t>
  </si>
  <si>
    <t>花垣亿亿服饰有限公司</t>
  </si>
  <si>
    <t>湘西倍益康农副产品开发有限公司</t>
  </si>
  <si>
    <t>湖南苗凤凰农业科技有限公司</t>
  </si>
  <si>
    <t>花垣县龙祥粉业有限公司</t>
  </si>
  <si>
    <t>湖南省花垣县民族民间工艺美术厂</t>
  </si>
  <si>
    <t>泸溪县</t>
  </si>
  <si>
    <t>泸溪高新技术产业开发区</t>
  </si>
  <si>
    <t>永顺县</t>
  </si>
  <si>
    <t>湖南永顺经济开发区</t>
  </si>
  <si>
    <t>保靖县</t>
  </si>
  <si>
    <t>保靖工业集中区</t>
  </si>
  <si>
    <t>龙山县</t>
  </si>
  <si>
    <t>龙山工业集中区</t>
  </si>
  <si>
    <t>凤凰县</t>
  </si>
  <si>
    <t>凤凰工业集中区</t>
  </si>
  <si>
    <t>古丈县</t>
  </si>
  <si>
    <t>古丈工业集中区</t>
  </si>
  <si>
    <t>附件：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</si>
  <si>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</si>
  <si>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</si>
  <si>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</si>
  <si>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</si>
  <si>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</si>
  <si>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六</t>
    <phoneticPr fontId="2" type="noConversion"/>
  </si>
  <si>
    <t>七</t>
    <phoneticPr fontId="2" type="noConversion"/>
  </si>
  <si>
    <t>八</t>
    <phoneticPr fontId="2" type="noConversion"/>
  </si>
  <si>
    <t>九</t>
    <phoneticPr fontId="2" type="noConversion"/>
  </si>
  <si>
    <t>十</t>
    <phoneticPr fontId="2" type="noConversion"/>
  </si>
  <si>
    <t>十一</t>
    <phoneticPr fontId="2" type="noConversion"/>
  </si>
  <si>
    <t>十二</t>
    <phoneticPr fontId="2" type="noConversion"/>
  </si>
  <si>
    <t>隆回县楚鑫制衣有限公司</t>
    <phoneticPr fontId="2" type="noConversion"/>
  </si>
  <si>
    <t>新宁县双龙脐橙种植专业合作社</t>
    <phoneticPr fontId="2" type="noConversion"/>
  </si>
  <si>
    <t>新宁县永鑫药材开发有限公司</t>
    <phoneticPr fontId="2" type="noConversion"/>
  </si>
  <si>
    <t>新宁县宏展裘革有限公司</t>
    <phoneticPr fontId="2" type="noConversion"/>
  </si>
  <si>
    <t>新宁县裘韵裘革有限公司</t>
    <phoneticPr fontId="2" type="noConversion"/>
  </si>
  <si>
    <t>新宁县海宏裘革有限公司</t>
    <phoneticPr fontId="2" type="noConversion"/>
  </si>
  <si>
    <t>新宁县福之龙微电机有限公司</t>
    <phoneticPr fontId="2" type="noConversion"/>
  </si>
  <si>
    <t>湖南赢家报废汽车回收拆解利用有限公司</t>
    <phoneticPr fontId="2" type="noConversion"/>
  </si>
  <si>
    <t>石门县合众包装材料有限公司</t>
    <phoneticPr fontId="2" type="noConversion"/>
  </si>
  <si>
    <t>桑植家家红商贸有限公司</t>
    <phoneticPr fontId="3" type="noConversion"/>
  </si>
  <si>
    <t>桂东县红泰兴户外用品有限公司</t>
    <phoneticPr fontId="2" type="noConversion"/>
  </si>
  <si>
    <t>郴州信力制品有限公司</t>
    <phoneticPr fontId="2" type="noConversion"/>
  </si>
  <si>
    <t>宜章和欣手袋有限公司</t>
    <phoneticPr fontId="2" type="noConversion"/>
  </si>
  <si>
    <t>宜章鑫晨光电子有限公司</t>
    <phoneticPr fontId="2" type="noConversion"/>
  </si>
  <si>
    <t>永州市汇盛鞋业有限公司</t>
    <phoneticPr fontId="2" type="noConversion"/>
  </si>
  <si>
    <t>永州远威运动鞋业有限公司</t>
    <phoneticPr fontId="2" type="noConversion"/>
  </si>
  <si>
    <t>双牌县广牛木材加工厂</t>
    <phoneticPr fontId="2" type="noConversion"/>
  </si>
  <si>
    <t>永州市键特科技有限公司</t>
    <phoneticPr fontId="2" type="noConversion"/>
  </si>
  <si>
    <t>湖南科比特新能源科技股份有限公司</t>
    <phoneticPr fontId="6" type="noConversion"/>
  </si>
  <si>
    <t>湖南佳合世家建材科技有限公司</t>
    <phoneticPr fontId="6" type="noConversion"/>
  </si>
  <si>
    <t>双峰县丰茂阁丝印喷绘有限公司</t>
    <phoneticPr fontId="2" type="noConversion"/>
  </si>
  <si>
    <t>湖南省好运来机电设备有限公司</t>
    <phoneticPr fontId="2" type="noConversion"/>
  </si>
  <si>
    <t>湖南省亿航电器有限公司</t>
    <phoneticPr fontId="2" type="noConversion"/>
  </si>
  <si>
    <t>湖南省新化县长江电子有限责任公司</t>
    <phoneticPr fontId="2" type="noConversion"/>
  </si>
  <si>
    <t>湖南福美来电子陶瓷有限公司</t>
    <phoneticPr fontId="2" type="noConversion"/>
  </si>
  <si>
    <t>新化县新天地精细陶瓷有限公司</t>
    <phoneticPr fontId="2" type="noConversion"/>
  </si>
  <si>
    <t>湘西欣荣钢化玻璃有限责任公司</t>
    <phoneticPr fontId="2" type="noConversion"/>
  </si>
  <si>
    <t>湖南升阳光电科技有限责任公司</t>
    <phoneticPr fontId="2" type="noConversion"/>
  </si>
  <si>
    <t>湘西自治州绿洁饮品有限责任公司</t>
    <phoneticPr fontId="2" type="noConversion"/>
  </si>
  <si>
    <t>湖南力洛克家具有限公司</t>
    <phoneticPr fontId="2" type="noConversion"/>
  </si>
  <si>
    <t>非2017年后新入驻园区企业/资料不完整（缺少付款凭证）</t>
    <phoneticPr fontId="6" type="noConversion"/>
  </si>
  <si>
    <t>新宁县晶茂裘革有限公司</t>
    <phoneticPr fontId="2" type="noConversion"/>
  </si>
  <si>
    <t>扣减投产日期之前租金补贴</t>
    <phoneticPr fontId="2" type="noConversion"/>
  </si>
  <si>
    <t>总计</t>
    <phoneticPr fontId="2" type="noConversion"/>
  </si>
  <si>
    <t>小计</t>
    <phoneticPr fontId="2" type="noConversion"/>
  </si>
  <si>
    <t>祁东县</t>
    <phoneticPr fontId="2" type="noConversion"/>
  </si>
  <si>
    <t>祁东县小计</t>
    <phoneticPr fontId="2" type="noConversion"/>
  </si>
  <si>
    <t>株洲市合计</t>
    <phoneticPr fontId="2" type="noConversion"/>
  </si>
  <si>
    <t>衡阳市合计</t>
    <phoneticPr fontId="2" type="noConversion"/>
  </si>
  <si>
    <t>邵阳县小计</t>
    <phoneticPr fontId="2" type="noConversion"/>
  </si>
  <si>
    <t>隆回县小计</t>
    <phoneticPr fontId="2" type="noConversion"/>
  </si>
  <si>
    <t>武冈市小计</t>
    <phoneticPr fontId="2" type="noConversion"/>
  </si>
  <si>
    <t>洞口县小计</t>
    <phoneticPr fontId="2" type="noConversion"/>
  </si>
  <si>
    <t>新宁县小计</t>
    <phoneticPr fontId="2" type="noConversion"/>
  </si>
  <si>
    <t>新邵县小计</t>
    <phoneticPr fontId="2" type="noConversion"/>
  </si>
  <si>
    <t>邵阳市合计</t>
    <phoneticPr fontId="2" type="noConversion"/>
  </si>
  <si>
    <t>石门县小计</t>
    <phoneticPr fontId="2" type="noConversion"/>
  </si>
  <si>
    <t>常德市合计</t>
    <phoneticPr fontId="2" type="noConversion"/>
  </si>
  <si>
    <t>永定区小计</t>
    <phoneticPr fontId="2" type="noConversion"/>
  </si>
  <si>
    <t>桑植县小计</t>
    <phoneticPr fontId="2" type="noConversion"/>
  </si>
  <si>
    <t>张家界市合计</t>
    <phoneticPr fontId="2" type="noConversion"/>
  </si>
  <si>
    <t>桂东县小计</t>
    <phoneticPr fontId="2" type="noConversion"/>
  </si>
  <si>
    <t>宜章县小计</t>
    <phoneticPr fontId="2" type="noConversion"/>
  </si>
  <si>
    <t>郴州市合计</t>
    <phoneticPr fontId="2" type="noConversion"/>
  </si>
  <si>
    <t>宁远县小计</t>
    <phoneticPr fontId="2" type="noConversion"/>
  </si>
  <si>
    <t>新田县小计</t>
    <phoneticPr fontId="2" type="noConversion"/>
  </si>
  <si>
    <t>江华县小计</t>
    <phoneticPr fontId="2" type="noConversion"/>
  </si>
  <si>
    <t>双牌县小计</t>
    <phoneticPr fontId="2" type="noConversion"/>
  </si>
  <si>
    <t>江永县小计</t>
    <phoneticPr fontId="2" type="noConversion"/>
  </si>
  <si>
    <t>永州市合计</t>
    <phoneticPr fontId="2" type="noConversion"/>
  </si>
  <si>
    <t>中方县小计</t>
    <phoneticPr fontId="2" type="noConversion"/>
  </si>
  <si>
    <t>会同县小计</t>
    <phoneticPr fontId="2" type="noConversion"/>
  </si>
  <si>
    <t>怀化市合计</t>
    <phoneticPr fontId="2" type="noConversion"/>
  </si>
  <si>
    <t>涟源市小计</t>
    <phoneticPr fontId="2" type="noConversion"/>
  </si>
  <si>
    <t>双峰县小计</t>
    <phoneticPr fontId="2" type="noConversion"/>
  </si>
  <si>
    <t>新化县小计</t>
    <phoneticPr fontId="2" type="noConversion"/>
  </si>
  <si>
    <t>娄底市合计</t>
    <phoneticPr fontId="2" type="noConversion"/>
  </si>
  <si>
    <t>吉首市小计</t>
    <phoneticPr fontId="2" type="noConversion"/>
  </si>
  <si>
    <t>花垣县小计</t>
    <phoneticPr fontId="2" type="noConversion"/>
  </si>
  <si>
    <t>湘西自治州合计</t>
    <phoneticPr fontId="2" type="noConversion"/>
  </si>
  <si>
    <t>洪江区</t>
    <phoneticPr fontId="2" type="noConversion"/>
  </si>
  <si>
    <t>洪江市</t>
    <phoneticPr fontId="2" type="noConversion"/>
  </si>
  <si>
    <t>审定金额（元）</t>
    <phoneticPr fontId="6" type="noConversion"/>
  </si>
  <si>
    <t>资料不完整（无付款凭证、租赁合同缺页，无租赁时间信息）</t>
    <phoneticPr fontId="6" type="noConversion"/>
  </si>
  <si>
    <t>承租方与申报企业不一致、无法核实上海瑄斌是否2017年后新入驻园区企业</t>
    <phoneticPr fontId="3" type="noConversion"/>
  </si>
  <si>
    <t>市县财政部门的申报资料未包含该公司</t>
    <phoneticPr fontId="3" type="noConversion"/>
  </si>
  <si>
    <t>扣减投产日期之前租金补贴</t>
    <phoneticPr fontId="3" type="noConversion"/>
  </si>
  <si>
    <t>非2017年后新入驻园区企业</t>
    <phoneticPr fontId="3" type="noConversion"/>
  </si>
  <si>
    <t>资料不完整（缺少付款凭证）</t>
    <phoneticPr fontId="3" type="noConversion"/>
  </si>
  <si>
    <t>非2017年后新入驻园区企业/资料不完整（缺少付款凭证）</t>
    <phoneticPr fontId="3" type="noConversion"/>
  </si>
  <si>
    <t>扣减办公、宿舍等非厂房部分面积</t>
    <phoneticPr fontId="3" type="noConversion"/>
  </si>
  <si>
    <t>2018年贫困地区产业园区入驻企业标准厂房租赁补贴拟支持项目明细表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</si>
</sst>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_ "/>
    <numFmt numFmtId="177" formatCode="0_);[Red]\(0\)"/>
  </numFmts>
  <fonts count="24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Tahoma"/>
      <family val="2"/>
    </font>
    <font>
      <sz val="11"/>
      <color theme="1"/>
      <name val="等线"/>
      <family val="3"/>
      <charset val="134"/>
      <scheme val="minor"/>
    </font>
    <font>
      <sz val="10"/>
      <name val="微软雅黑"/>
      <family val="2"/>
      <charset val="134"/>
    </font>
    <font>
      <sz val="9"/>
      <color theme="1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b/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等线"/>
      <family val="2"/>
      <scheme val="minor"/>
    </font>
    <font>
      <b/>
      <sz val="10"/>
      <color theme="1"/>
      <name val="微软雅黑"/>
      <family val="2"/>
      <charset val="134"/>
    </font>
    <font>
      <b/>
      <sz val="10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0"/>
      <color rgb="FFFF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0"/>
      <color theme="1"/>
      <name val="Tahoma"/>
      <family val="2"/>
    </font>
    <font>
      <sz val="10"/>
      <color theme="1"/>
      <name val="宋体"/>
      <family val="3"/>
      <charset val="134"/>
    </font>
    <font>
      <b/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8" fillId="2" borderId="2" xfId="2" applyFont="1" applyFill="1" applyBorder="1" applyAlignment="1">
      <alignment horizontal="left" vertical="center" wrapText="1"/>
    </xf>
    <xf numFmtId="43" fontId="8" fillId="2" borderId="2" xfId="1" applyFont="1" applyFill="1" applyBorder="1" applyAlignment="1">
      <alignment horizontal="center" vertical="center" wrapText="1"/>
    </xf>
    <xf numFmtId="43" fontId="8" fillId="2" borderId="2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center" wrapText="1"/>
    </xf>
    <xf numFmtId="43" fontId="11" fillId="2" borderId="2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 shrinkToFit="1"/>
    </xf>
    <xf numFmtId="0" fontId="8" fillId="2" borderId="3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 wrapText="1"/>
    </xf>
    <xf numFmtId="43" fontId="12" fillId="2" borderId="2" xfId="1" applyFont="1" applyFill="1" applyBorder="1" applyAlignment="1">
      <alignment horizontal="left" vertical="center"/>
    </xf>
    <xf numFmtId="43" fontId="12" fillId="2" borderId="2" xfId="1" applyFont="1" applyFill="1" applyBorder="1" applyAlignment="1">
      <alignment vertical="center"/>
    </xf>
    <xf numFmtId="43" fontId="13" fillId="2" borderId="2" xfId="0" applyNumberFormat="1" applyFont="1" applyFill="1" applyBorder="1" applyAlignment="1">
      <alignment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left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left" vertical="center" wrapText="1"/>
    </xf>
    <xf numFmtId="0" fontId="14" fillId="2" borderId="2" xfId="2" applyFont="1" applyFill="1" applyBorder="1" applyAlignment="1">
      <alignment horizontal="left" vertical="center" wrapText="1"/>
    </xf>
    <xf numFmtId="43" fontId="14" fillId="2" borderId="2" xfId="1" applyFont="1" applyFill="1" applyBorder="1" applyAlignment="1">
      <alignment horizontal="left" vertical="center"/>
    </xf>
    <xf numFmtId="43" fontId="14" fillId="2" borderId="2" xfId="1" applyFont="1" applyFill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0" fontId="12" fillId="2" borderId="3" xfId="2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0" fontId="16" fillId="2" borderId="2" xfId="2" applyFont="1" applyFill="1" applyBorder="1" applyAlignment="1">
      <alignment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vertical="center" wrapText="1"/>
    </xf>
    <xf numFmtId="0" fontId="12" fillId="2" borderId="2" xfId="2" applyFont="1" applyFill="1" applyBorder="1" applyAlignment="1">
      <alignment horizontal="left" vertical="center" wrapText="1" shrinkToFit="1"/>
    </xf>
    <xf numFmtId="43" fontId="12" fillId="2" borderId="2" xfId="1" applyFont="1" applyFill="1" applyBorder="1" applyAlignment="1">
      <alignment horizontal="center" vertical="center" shrinkToFit="1"/>
    </xf>
    <xf numFmtId="43" fontId="12" fillId="2" borderId="2" xfId="1" applyFont="1" applyFill="1" applyBorder="1" applyAlignment="1">
      <alignment horizontal="right" vertical="center" shrinkToFit="1"/>
    </xf>
    <xf numFmtId="43" fontId="12" fillId="2" borderId="2" xfId="1" applyFont="1" applyFill="1" applyBorder="1" applyAlignment="1">
      <alignment horizontal="center" vertical="center"/>
    </xf>
    <xf numFmtId="43" fontId="12" fillId="2" borderId="2" xfId="3" applyFont="1" applyFill="1" applyBorder="1" applyAlignment="1">
      <alignment horizontal="center" vertical="center" wrapText="1"/>
    </xf>
    <xf numFmtId="43" fontId="12" fillId="2" borderId="2" xfId="3" applyFont="1" applyFill="1" applyBorder="1" applyAlignment="1">
      <alignment horizontal="right" vertical="center" shrinkToFit="1"/>
    </xf>
    <xf numFmtId="43" fontId="12" fillId="2" borderId="5" xfId="3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 wrapText="1"/>
    </xf>
    <xf numFmtId="0" fontId="12" fillId="2" borderId="5" xfId="2" applyNumberFormat="1" applyFont="1" applyFill="1" applyBorder="1" applyAlignment="1">
      <alignment horizontal="left" vertical="center"/>
    </xf>
    <xf numFmtId="43" fontId="12" fillId="2" borderId="5" xfId="1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vertical="center"/>
    </xf>
    <xf numFmtId="0" fontId="12" fillId="2" borderId="3" xfId="2" applyNumberFormat="1" applyFont="1" applyFill="1" applyBorder="1" applyAlignment="1">
      <alignment horizontal="left" vertical="center"/>
    </xf>
    <xf numFmtId="0" fontId="12" fillId="2" borderId="5" xfId="2" applyNumberFormat="1" applyFont="1" applyFill="1" applyBorder="1" applyAlignment="1">
      <alignment horizontal="left" vertical="center"/>
    </xf>
    <xf numFmtId="0" fontId="12" fillId="2" borderId="2" xfId="2" applyNumberFormat="1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center" vertical="center"/>
    </xf>
    <xf numFmtId="43" fontId="18" fillId="2" borderId="2" xfId="1" applyFont="1" applyFill="1" applyBorder="1" applyAlignment="1">
      <alignment horizontal="center" vertical="center" shrinkToFit="1"/>
    </xf>
    <xf numFmtId="43" fontId="19" fillId="2" borderId="2" xfId="0" applyNumberFormat="1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 wrapText="1"/>
    </xf>
    <xf numFmtId="43" fontId="12" fillId="2" borderId="2" xfId="1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left" vertical="center"/>
    </xf>
    <xf numFmtId="0" fontId="14" fillId="2" borderId="5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 wrapText="1" shrinkToFit="1"/>
    </xf>
    <xf numFmtId="0" fontId="12" fillId="2" borderId="3" xfId="2" applyFont="1" applyFill="1" applyBorder="1" applyAlignment="1">
      <alignment horizontal="center" vertical="center"/>
    </xf>
    <xf numFmtId="49" fontId="12" fillId="2" borderId="2" xfId="2" applyNumberFormat="1" applyFont="1" applyFill="1" applyBorder="1" applyAlignment="1">
      <alignment vertical="center" wrapText="1"/>
    </xf>
    <xf numFmtId="43" fontId="12" fillId="2" borderId="3" xfId="1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center" vertical="center"/>
    </xf>
    <xf numFmtId="176" fontId="12" fillId="2" borderId="2" xfId="2" applyNumberFormat="1" applyFont="1" applyFill="1" applyBorder="1" applyAlignment="1">
      <alignment horizontal="left" vertical="center" wrapText="1"/>
    </xf>
    <xf numFmtId="43" fontId="18" fillId="2" borderId="2" xfId="1" applyFont="1" applyFill="1" applyBorder="1" applyAlignment="1">
      <alignment horizontal="right" vertical="center" shrinkToFit="1"/>
    </xf>
    <xf numFmtId="0" fontId="12" fillId="2" borderId="3" xfId="2" applyFont="1" applyFill="1" applyBorder="1" applyAlignment="1">
      <alignment horizontal="left" vertical="center" wrapText="1"/>
    </xf>
    <xf numFmtId="43" fontId="8" fillId="2" borderId="2" xfId="1" applyFont="1" applyFill="1" applyBorder="1" applyAlignment="1">
      <alignment vertical="center"/>
    </xf>
    <xf numFmtId="0" fontId="20" fillId="2" borderId="2" xfId="2" applyFont="1" applyFill="1" applyBorder="1" applyAlignment="1">
      <alignment horizontal="left" vertical="center" wrapText="1"/>
    </xf>
    <xf numFmtId="177" fontId="12" fillId="2" borderId="2" xfId="2" applyNumberFormat="1" applyFont="1" applyFill="1" applyBorder="1" applyAlignment="1">
      <alignment horizontal="left" vertical="center" wrapText="1"/>
    </xf>
    <xf numFmtId="177" fontId="8" fillId="2" borderId="2" xfId="2" applyNumberFormat="1" applyFont="1" applyFill="1" applyBorder="1" applyAlignment="1">
      <alignment horizontal="left" vertical="center" wrapText="1"/>
    </xf>
    <xf numFmtId="43" fontId="8" fillId="2" borderId="2" xfId="1" applyFont="1" applyFill="1" applyBorder="1" applyAlignment="1">
      <alignment horizontal="left" vertical="center"/>
    </xf>
    <xf numFmtId="43" fontId="8" fillId="2" borderId="2" xfId="1" applyFont="1" applyFill="1" applyBorder="1" applyAlignment="1">
      <alignment horizontal="right" vertical="center" shrinkToFit="1"/>
    </xf>
    <xf numFmtId="43" fontId="21" fillId="2" borderId="2" xfId="1" applyFont="1" applyFill="1" applyBorder="1" applyAlignment="1">
      <alignment vertical="center"/>
    </xf>
    <xf numFmtId="43" fontId="12" fillId="2" borderId="3" xfId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 wrapText="1"/>
    </xf>
    <xf numFmtId="0" fontId="12" fillId="2" borderId="8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right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center"/>
    </xf>
  </cellXfs>
  <cellStyles count="6">
    <cellStyle name="常规" xfId="0" builtinId="0"/>
    <cellStyle name="常规 2" xfId="2"/>
    <cellStyle name="常规 5" xfId="4"/>
    <cellStyle name="千位分隔" xfId="1" builtinId="3"/>
    <cellStyle name="千位分隔 2" xfId="3"/>
    <cellStyle name="千位分隔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3.5"/>
  <cols>
    <col min="1" max="1" width="4.875" style="19" bestFit="1" customWidth="1"/>
    <col min="2" max="2" width="8.625" style="19" bestFit="1" customWidth="1"/>
    <col min="3" max="3" width="4.875" style="19" bestFit="1" customWidth="1"/>
    <col min="4" max="4" width="6.625" style="19" bestFit="1" customWidth="1"/>
    <col min="5" max="5" width="20.375" style="19" bestFit="1" customWidth="1"/>
    <col min="6" max="6" width="27.5" style="19" bestFit="1" customWidth="1"/>
    <col min="7" max="7" width="18.125" style="19" customWidth="1"/>
    <col min="8" max="8" width="19.5" style="19" customWidth="1"/>
    <col min="9" max="9" width="18.125" style="19" customWidth="1"/>
    <col min="10" max="10" width="23.25" style="20" bestFit="1" customWidth="1"/>
    <col min="11" max="252" width="8.625" style="19"/>
    <col min="253" max="253" width="4.875" style="19" bestFit="1" customWidth="1"/>
    <col min="254" max="254" width="8.625" style="19" bestFit="1" customWidth="1"/>
    <col min="255" max="255" width="4.875" style="19" bestFit="1" customWidth="1"/>
    <col min="256" max="256" width="6.625" style="19" bestFit="1" customWidth="1"/>
    <col min="257" max="257" width="20.375" style="19" bestFit="1" customWidth="1"/>
    <col min="258" max="258" width="27.5" style="19" bestFit="1" customWidth="1"/>
    <col min="259" max="260" width="15.375" style="19" bestFit="1" customWidth="1"/>
    <col min="261" max="261" width="15.75" style="19" bestFit="1" customWidth="1"/>
    <col min="262" max="262" width="23.25" style="19" bestFit="1" customWidth="1"/>
    <col min="263" max="263" width="8.625" style="19" bestFit="1" customWidth="1"/>
    <col min="264" max="264" width="0" style="19" hidden="1" customWidth="1"/>
    <col min="265" max="508" width="8.625" style="19"/>
    <col min="509" max="509" width="4.875" style="19" bestFit="1" customWidth="1"/>
    <col min="510" max="510" width="8.625" style="19" bestFit="1" customWidth="1"/>
    <col min="511" max="511" width="4.875" style="19" bestFit="1" customWidth="1"/>
    <col min="512" max="512" width="6.625" style="19" bestFit="1" customWidth="1"/>
    <col min="513" max="513" width="20.375" style="19" bestFit="1" customWidth="1"/>
    <col min="514" max="514" width="27.5" style="19" bestFit="1" customWidth="1"/>
    <col min="515" max="516" width="15.375" style="19" bestFit="1" customWidth="1"/>
    <col min="517" max="517" width="15.75" style="19" bestFit="1" customWidth="1"/>
    <col min="518" max="518" width="23.25" style="19" bestFit="1" customWidth="1"/>
    <col min="519" max="519" width="8.625" style="19" bestFit="1" customWidth="1"/>
    <col min="520" max="520" width="0" style="19" hidden="1" customWidth="1"/>
    <col min="521" max="764" width="8.625" style="19"/>
    <col min="765" max="765" width="4.875" style="19" bestFit="1" customWidth="1"/>
    <col min="766" max="766" width="8.625" style="19" bestFit="1" customWidth="1"/>
    <col min="767" max="767" width="4.875" style="19" bestFit="1" customWidth="1"/>
    <col min="768" max="768" width="6.625" style="19" bestFit="1" customWidth="1"/>
    <col min="769" max="769" width="20.375" style="19" bestFit="1" customWidth="1"/>
    <col min="770" max="770" width="27.5" style="19" bestFit="1" customWidth="1"/>
    <col min="771" max="772" width="15.375" style="19" bestFit="1" customWidth="1"/>
    <col min="773" max="773" width="15.75" style="19" bestFit="1" customWidth="1"/>
    <col min="774" max="774" width="23.25" style="19" bestFit="1" customWidth="1"/>
    <col min="775" max="775" width="8.625" style="19" bestFit="1" customWidth="1"/>
    <col min="776" max="776" width="0" style="19" hidden="1" customWidth="1"/>
    <col min="777" max="1020" width="8.625" style="19"/>
    <col min="1021" max="1021" width="4.875" style="19" bestFit="1" customWidth="1"/>
    <col min="1022" max="1022" width="8.625" style="19" bestFit="1" customWidth="1"/>
    <col min="1023" max="1023" width="4.875" style="19" bestFit="1" customWidth="1"/>
    <col min="1024" max="1024" width="6.625" style="19" bestFit="1" customWidth="1"/>
    <col min="1025" max="1025" width="20.375" style="19" bestFit="1" customWidth="1"/>
    <col min="1026" max="1026" width="27.5" style="19" bestFit="1" customWidth="1"/>
    <col min="1027" max="1028" width="15.375" style="19" bestFit="1" customWidth="1"/>
    <col min="1029" max="1029" width="15.75" style="19" bestFit="1" customWidth="1"/>
    <col min="1030" max="1030" width="23.25" style="19" bestFit="1" customWidth="1"/>
    <col min="1031" max="1031" width="8.625" style="19" bestFit="1" customWidth="1"/>
    <col min="1032" max="1032" width="0" style="19" hidden="1" customWidth="1"/>
    <col min="1033" max="1276" width="8.625" style="19"/>
    <col min="1277" max="1277" width="4.875" style="19" bestFit="1" customWidth="1"/>
    <col min="1278" max="1278" width="8.625" style="19" bestFit="1" customWidth="1"/>
    <col min="1279" max="1279" width="4.875" style="19" bestFit="1" customWidth="1"/>
    <col min="1280" max="1280" width="6.625" style="19" bestFit="1" customWidth="1"/>
    <col min="1281" max="1281" width="20.375" style="19" bestFit="1" customWidth="1"/>
    <col min="1282" max="1282" width="27.5" style="19" bestFit="1" customWidth="1"/>
    <col min="1283" max="1284" width="15.375" style="19" bestFit="1" customWidth="1"/>
    <col min="1285" max="1285" width="15.75" style="19" bestFit="1" customWidth="1"/>
    <col min="1286" max="1286" width="23.25" style="19" bestFit="1" customWidth="1"/>
    <col min="1287" max="1287" width="8.625" style="19" bestFit="1" customWidth="1"/>
    <col min="1288" max="1288" width="0" style="19" hidden="1" customWidth="1"/>
    <col min="1289" max="1532" width="8.625" style="19"/>
    <col min="1533" max="1533" width="4.875" style="19" bestFit="1" customWidth="1"/>
    <col min="1534" max="1534" width="8.625" style="19" bestFit="1" customWidth="1"/>
    <col min="1535" max="1535" width="4.875" style="19" bestFit="1" customWidth="1"/>
    <col min="1536" max="1536" width="6.625" style="19" bestFit="1" customWidth="1"/>
    <col min="1537" max="1537" width="20.375" style="19" bestFit="1" customWidth="1"/>
    <col min="1538" max="1538" width="27.5" style="19" bestFit="1" customWidth="1"/>
    <col min="1539" max="1540" width="15.375" style="19" bestFit="1" customWidth="1"/>
    <col min="1541" max="1541" width="15.75" style="19" bestFit="1" customWidth="1"/>
    <col min="1542" max="1542" width="23.25" style="19" bestFit="1" customWidth="1"/>
    <col min="1543" max="1543" width="8.625" style="19" bestFit="1" customWidth="1"/>
    <col min="1544" max="1544" width="0" style="19" hidden="1" customWidth="1"/>
    <col min="1545" max="1788" width="8.625" style="19"/>
    <col min="1789" max="1789" width="4.875" style="19" bestFit="1" customWidth="1"/>
    <col min="1790" max="1790" width="8.625" style="19" bestFit="1" customWidth="1"/>
    <col min="1791" max="1791" width="4.875" style="19" bestFit="1" customWidth="1"/>
    <col min="1792" max="1792" width="6.625" style="19" bestFit="1" customWidth="1"/>
    <col min="1793" max="1793" width="20.375" style="19" bestFit="1" customWidth="1"/>
    <col min="1794" max="1794" width="27.5" style="19" bestFit="1" customWidth="1"/>
    <col min="1795" max="1796" width="15.375" style="19" bestFit="1" customWidth="1"/>
    <col min="1797" max="1797" width="15.75" style="19" bestFit="1" customWidth="1"/>
    <col min="1798" max="1798" width="23.25" style="19" bestFit="1" customWidth="1"/>
    <col min="1799" max="1799" width="8.625" style="19" bestFit="1" customWidth="1"/>
    <col min="1800" max="1800" width="0" style="19" hidden="1" customWidth="1"/>
    <col min="1801" max="2044" width="8.625" style="19"/>
    <col min="2045" max="2045" width="4.875" style="19" bestFit="1" customWidth="1"/>
    <col min="2046" max="2046" width="8.625" style="19" bestFit="1" customWidth="1"/>
    <col min="2047" max="2047" width="4.875" style="19" bestFit="1" customWidth="1"/>
    <col min="2048" max="2048" width="6.625" style="19" bestFit="1" customWidth="1"/>
    <col min="2049" max="2049" width="20.375" style="19" bestFit="1" customWidth="1"/>
    <col min="2050" max="2050" width="27.5" style="19" bestFit="1" customWidth="1"/>
    <col min="2051" max="2052" width="15.375" style="19" bestFit="1" customWidth="1"/>
    <col min="2053" max="2053" width="15.75" style="19" bestFit="1" customWidth="1"/>
    <col min="2054" max="2054" width="23.25" style="19" bestFit="1" customWidth="1"/>
    <col min="2055" max="2055" width="8.625" style="19" bestFit="1" customWidth="1"/>
    <col min="2056" max="2056" width="0" style="19" hidden="1" customWidth="1"/>
    <col min="2057" max="2300" width="8.625" style="19"/>
    <col min="2301" max="2301" width="4.875" style="19" bestFit="1" customWidth="1"/>
    <col min="2302" max="2302" width="8.625" style="19" bestFit="1" customWidth="1"/>
    <col min="2303" max="2303" width="4.875" style="19" bestFit="1" customWidth="1"/>
    <col min="2304" max="2304" width="6.625" style="19" bestFit="1" customWidth="1"/>
    <col min="2305" max="2305" width="20.375" style="19" bestFit="1" customWidth="1"/>
    <col min="2306" max="2306" width="27.5" style="19" bestFit="1" customWidth="1"/>
    <col min="2307" max="2308" width="15.375" style="19" bestFit="1" customWidth="1"/>
    <col min="2309" max="2309" width="15.75" style="19" bestFit="1" customWidth="1"/>
    <col min="2310" max="2310" width="23.25" style="19" bestFit="1" customWidth="1"/>
    <col min="2311" max="2311" width="8.625" style="19" bestFit="1" customWidth="1"/>
    <col min="2312" max="2312" width="0" style="19" hidden="1" customWidth="1"/>
    <col min="2313" max="2556" width="8.625" style="19"/>
    <col min="2557" max="2557" width="4.875" style="19" bestFit="1" customWidth="1"/>
    <col min="2558" max="2558" width="8.625" style="19" bestFit="1" customWidth="1"/>
    <col min="2559" max="2559" width="4.875" style="19" bestFit="1" customWidth="1"/>
    <col min="2560" max="2560" width="6.625" style="19" bestFit="1" customWidth="1"/>
    <col min="2561" max="2561" width="20.375" style="19" bestFit="1" customWidth="1"/>
    <col min="2562" max="2562" width="27.5" style="19" bestFit="1" customWidth="1"/>
    <col min="2563" max="2564" width="15.375" style="19" bestFit="1" customWidth="1"/>
    <col min="2565" max="2565" width="15.75" style="19" bestFit="1" customWidth="1"/>
    <col min="2566" max="2566" width="23.25" style="19" bestFit="1" customWidth="1"/>
    <col min="2567" max="2567" width="8.625" style="19" bestFit="1" customWidth="1"/>
    <col min="2568" max="2568" width="0" style="19" hidden="1" customWidth="1"/>
    <col min="2569" max="2812" width="8.625" style="19"/>
    <col min="2813" max="2813" width="4.875" style="19" bestFit="1" customWidth="1"/>
    <col min="2814" max="2814" width="8.625" style="19" bestFit="1" customWidth="1"/>
    <col min="2815" max="2815" width="4.875" style="19" bestFit="1" customWidth="1"/>
    <col min="2816" max="2816" width="6.625" style="19" bestFit="1" customWidth="1"/>
    <col min="2817" max="2817" width="20.375" style="19" bestFit="1" customWidth="1"/>
    <col min="2818" max="2818" width="27.5" style="19" bestFit="1" customWidth="1"/>
    <col min="2819" max="2820" width="15.375" style="19" bestFit="1" customWidth="1"/>
    <col min="2821" max="2821" width="15.75" style="19" bestFit="1" customWidth="1"/>
    <col min="2822" max="2822" width="23.25" style="19" bestFit="1" customWidth="1"/>
    <col min="2823" max="2823" width="8.625" style="19" bestFit="1" customWidth="1"/>
    <col min="2824" max="2824" width="0" style="19" hidden="1" customWidth="1"/>
    <col min="2825" max="3068" width="8.625" style="19"/>
    <col min="3069" max="3069" width="4.875" style="19" bestFit="1" customWidth="1"/>
    <col min="3070" max="3070" width="8.625" style="19" bestFit="1" customWidth="1"/>
    <col min="3071" max="3071" width="4.875" style="19" bestFit="1" customWidth="1"/>
    <col min="3072" max="3072" width="6.625" style="19" bestFit="1" customWidth="1"/>
    <col min="3073" max="3073" width="20.375" style="19" bestFit="1" customWidth="1"/>
    <col min="3074" max="3074" width="27.5" style="19" bestFit="1" customWidth="1"/>
    <col min="3075" max="3076" width="15.375" style="19" bestFit="1" customWidth="1"/>
    <col min="3077" max="3077" width="15.75" style="19" bestFit="1" customWidth="1"/>
    <col min="3078" max="3078" width="23.25" style="19" bestFit="1" customWidth="1"/>
    <col min="3079" max="3079" width="8.625" style="19" bestFit="1" customWidth="1"/>
    <col min="3080" max="3080" width="0" style="19" hidden="1" customWidth="1"/>
    <col min="3081" max="3324" width="8.625" style="19"/>
    <col min="3325" max="3325" width="4.875" style="19" bestFit="1" customWidth="1"/>
    <col min="3326" max="3326" width="8.625" style="19" bestFit="1" customWidth="1"/>
    <col min="3327" max="3327" width="4.875" style="19" bestFit="1" customWidth="1"/>
    <col min="3328" max="3328" width="6.625" style="19" bestFit="1" customWidth="1"/>
    <col min="3329" max="3329" width="20.375" style="19" bestFit="1" customWidth="1"/>
    <col min="3330" max="3330" width="27.5" style="19" bestFit="1" customWidth="1"/>
    <col min="3331" max="3332" width="15.375" style="19" bestFit="1" customWidth="1"/>
    <col min="3333" max="3333" width="15.75" style="19" bestFit="1" customWidth="1"/>
    <col min="3334" max="3334" width="23.25" style="19" bestFit="1" customWidth="1"/>
    <col min="3335" max="3335" width="8.625" style="19" bestFit="1" customWidth="1"/>
    <col min="3336" max="3336" width="0" style="19" hidden="1" customWidth="1"/>
    <col min="3337" max="3580" width="8.625" style="19"/>
    <col min="3581" max="3581" width="4.875" style="19" bestFit="1" customWidth="1"/>
    <col min="3582" max="3582" width="8.625" style="19" bestFit="1" customWidth="1"/>
    <col min="3583" max="3583" width="4.875" style="19" bestFit="1" customWidth="1"/>
    <col min="3584" max="3584" width="6.625" style="19" bestFit="1" customWidth="1"/>
    <col min="3585" max="3585" width="20.375" style="19" bestFit="1" customWidth="1"/>
    <col min="3586" max="3586" width="27.5" style="19" bestFit="1" customWidth="1"/>
    <col min="3587" max="3588" width="15.375" style="19" bestFit="1" customWidth="1"/>
    <col min="3589" max="3589" width="15.75" style="19" bestFit="1" customWidth="1"/>
    <col min="3590" max="3590" width="23.25" style="19" bestFit="1" customWidth="1"/>
    <col min="3591" max="3591" width="8.625" style="19" bestFit="1" customWidth="1"/>
    <col min="3592" max="3592" width="0" style="19" hidden="1" customWidth="1"/>
    <col min="3593" max="3836" width="8.625" style="19"/>
    <col min="3837" max="3837" width="4.875" style="19" bestFit="1" customWidth="1"/>
    <col min="3838" max="3838" width="8.625" style="19" bestFit="1" customWidth="1"/>
    <col min="3839" max="3839" width="4.875" style="19" bestFit="1" customWidth="1"/>
    <col min="3840" max="3840" width="6.625" style="19" bestFit="1" customWidth="1"/>
    <col min="3841" max="3841" width="20.375" style="19" bestFit="1" customWidth="1"/>
    <col min="3842" max="3842" width="27.5" style="19" bestFit="1" customWidth="1"/>
    <col min="3843" max="3844" width="15.375" style="19" bestFit="1" customWidth="1"/>
    <col min="3845" max="3845" width="15.75" style="19" bestFit="1" customWidth="1"/>
    <col min="3846" max="3846" width="23.25" style="19" bestFit="1" customWidth="1"/>
    <col min="3847" max="3847" width="8.625" style="19" bestFit="1" customWidth="1"/>
    <col min="3848" max="3848" width="0" style="19" hidden="1" customWidth="1"/>
    <col min="3849" max="4092" width="8.625" style="19"/>
    <col min="4093" max="4093" width="4.875" style="19" bestFit="1" customWidth="1"/>
    <col min="4094" max="4094" width="8.625" style="19" bestFit="1" customWidth="1"/>
    <col min="4095" max="4095" width="4.875" style="19" bestFit="1" customWidth="1"/>
    <col min="4096" max="4096" width="6.625" style="19" bestFit="1" customWidth="1"/>
    <col min="4097" max="4097" width="20.375" style="19" bestFit="1" customWidth="1"/>
    <col min="4098" max="4098" width="27.5" style="19" bestFit="1" customWidth="1"/>
    <col min="4099" max="4100" width="15.375" style="19" bestFit="1" customWidth="1"/>
    <col min="4101" max="4101" width="15.75" style="19" bestFit="1" customWidth="1"/>
    <col min="4102" max="4102" width="23.25" style="19" bestFit="1" customWidth="1"/>
    <col min="4103" max="4103" width="8.625" style="19" bestFit="1" customWidth="1"/>
    <col min="4104" max="4104" width="0" style="19" hidden="1" customWidth="1"/>
    <col min="4105" max="4348" width="8.625" style="19"/>
    <col min="4349" max="4349" width="4.875" style="19" bestFit="1" customWidth="1"/>
    <col min="4350" max="4350" width="8.625" style="19" bestFit="1" customWidth="1"/>
    <col min="4351" max="4351" width="4.875" style="19" bestFit="1" customWidth="1"/>
    <col min="4352" max="4352" width="6.625" style="19" bestFit="1" customWidth="1"/>
    <col min="4353" max="4353" width="20.375" style="19" bestFit="1" customWidth="1"/>
    <col min="4354" max="4354" width="27.5" style="19" bestFit="1" customWidth="1"/>
    <col min="4355" max="4356" width="15.375" style="19" bestFit="1" customWidth="1"/>
    <col min="4357" max="4357" width="15.75" style="19" bestFit="1" customWidth="1"/>
    <col min="4358" max="4358" width="23.25" style="19" bestFit="1" customWidth="1"/>
    <col min="4359" max="4359" width="8.625" style="19" bestFit="1" customWidth="1"/>
    <col min="4360" max="4360" width="0" style="19" hidden="1" customWidth="1"/>
    <col min="4361" max="4604" width="8.625" style="19"/>
    <col min="4605" max="4605" width="4.875" style="19" bestFit="1" customWidth="1"/>
    <col min="4606" max="4606" width="8.625" style="19" bestFit="1" customWidth="1"/>
    <col min="4607" max="4607" width="4.875" style="19" bestFit="1" customWidth="1"/>
    <col min="4608" max="4608" width="6.625" style="19" bestFit="1" customWidth="1"/>
    <col min="4609" max="4609" width="20.375" style="19" bestFit="1" customWidth="1"/>
    <col min="4610" max="4610" width="27.5" style="19" bestFit="1" customWidth="1"/>
    <col min="4611" max="4612" width="15.375" style="19" bestFit="1" customWidth="1"/>
    <col min="4613" max="4613" width="15.75" style="19" bestFit="1" customWidth="1"/>
    <col min="4614" max="4614" width="23.25" style="19" bestFit="1" customWidth="1"/>
    <col min="4615" max="4615" width="8.625" style="19" bestFit="1" customWidth="1"/>
    <col min="4616" max="4616" width="0" style="19" hidden="1" customWidth="1"/>
    <col min="4617" max="4860" width="8.625" style="19"/>
    <col min="4861" max="4861" width="4.875" style="19" bestFit="1" customWidth="1"/>
    <col min="4862" max="4862" width="8.625" style="19" bestFit="1" customWidth="1"/>
    <col min="4863" max="4863" width="4.875" style="19" bestFit="1" customWidth="1"/>
    <col min="4864" max="4864" width="6.625" style="19" bestFit="1" customWidth="1"/>
    <col min="4865" max="4865" width="20.375" style="19" bestFit="1" customWidth="1"/>
    <col min="4866" max="4866" width="27.5" style="19" bestFit="1" customWidth="1"/>
    <col min="4867" max="4868" width="15.375" style="19" bestFit="1" customWidth="1"/>
    <col min="4869" max="4869" width="15.75" style="19" bestFit="1" customWidth="1"/>
    <col min="4870" max="4870" width="23.25" style="19" bestFit="1" customWidth="1"/>
    <col min="4871" max="4871" width="8.625" style="19" bestFit="1" customWidth="1"/>
    <col min="4872" max="4872" width="0" style="19" hidden="1" customWidth="1"/>
    <col min="4873" max="5116" width="8.625" style="19"/>
    <col min="5117" max="5117" width="4.875" style="19" bestFit="1" customWidth="1"/>
    <col min="5118" max="5118" width="8.625" style="19" bestFit="1" customWidth="1"/>
    <col min="5119" max="5119" width="4.875" style="19" bestFit="1" customWidth="1"/>
    <col min="5120" max="5120" width="6.625" style="19" bestFit="1" customWidth="1"/>
    <col min="5121" max="5121" width="20.375" style="19" bestFit="1" customWidth="1"/>
    <col min="5122" max="5122" width="27.5" style="19" bestFit="1" customWidth="1"/>
    <col min="5123" max="5124" width="15.375" style="19" bestFit="1" customWidth="1"/>
    <col min="5125" max="5125" width="15.75" style="19" bestFit="1" customWidth="1"/>
    <col min="5126" max="5126" width="23.25" style="19" bestFit="1" customWidth="1"/>
    <col min="5127" max="5127" width="8.625" style="19" bestFit="1" customWidth="1"/>
    <col min="5128" max="5128" width="0" style="19" hidden="1" customWidth="1"/>
    <col min="5129" max="5372" width="8.625" style="19"/>
    <col min="5373" max="5373" width="4.875" style="19" bestFit="1" customWidth="1"/>
    <col min="5374" max="5374" width="8.625" style="19" bestFit="1" customWidth="1"/>
    <col min="5375" max="5375" width="4.875" style="19" bestFit="1" customWidth="1"/>
    <col min="5376" max="5376" width="6.625" style="19" bestFit="1" customWidth="1"/>
    <col min="5377" max="5377" width="20.375" style="19" bestFit="1" customWidth="1"/>
    <col min="5378" max="5378" width="27.5" style="19" bestFit="1" customWidth="1"/>
    <col min="5379" max="5380" width="15.375" style="19" bestFit="1" customWidth="1"/>
    <col min="5381" max="5381" width="15.75" style="19" bestFit="1" customWidth="1"/>
    <col min="5382" max="5382" width="23.25" style="19" bestFit="1" customWidth="1"/>
    <col min="5383" max="5383" width="8.625" style="19" bestFit="1" customWidth="1"/>
    <col min="5384" max="5384" width="0" style="19" hidden="1" customWidth="1"/>
    <col min="5385" max="5628" width="8.625" style="19"/>
    <col min="5629" max="5629" width="4.875" style="19" bestFit="1" customWidth="1"/>
    <col min="5630" max="5630" width="8.625" style="19" bestFit="1" customWidth="1"/>
    <col min="5631" max="5631" width="4.875" style="19" bestFit="1" customWidth="1"/>
    <col min="5632" max="5632" width="6.625" style="19" bestFit="1" customWidth="1"/>
    <col min="5633" max="5633" width="20.375" style="19" bestFit="1" customWidth="1"/>
    <col min="5634" max="5634" width="27.5" style="19" bestFit="1" customWidth="1"/>
    <col min="5635" max="5636" width="15.375" style="19" bestFit="1" customWidth="1"/>
    <col min="5637" max="5637" width="15.75" style="19" bestFit="1" customWidth="1"/>
    <col min="5638" max="5638" width="23.25" style="19" bestFit="1" customWidth="1"/>
    <col min="5639" max="5639" width="8.625" style="19" bestFit="1" customWidth="1"/>
    <col min="5640" max="5640" width="0" style="19" hidden="1" customWidth="1"/>
    <col min="5641" max="5884" width="8.625" style="19"/>
    <col min="5885" max="5885" width="4.875" style="19" bestFit="1" customWidth="1"/>
    <col min="5886" max="5886" width="8.625" style="19" bestFit="1" customWidth="1"/>
    <col min="5887" max="5887" width="4.875" style="19" bestFit="1" customWidth="1"/>
    <col min="5888" max="5888" width="6.625" style="19" bestFit="1" customWidth="1"/>
    <col min="5889" max="5889" width="20.375" style="19" bestFit="1" customWidth="1"/>
    <col min="5890" max="5890" width="27.5" style="19" bestFit="1" customWidth="1"/>
    <col min="5891" max="5892" width="15.375" style="19" bestFit="1" customWidth="1"/>
    <col min="5893" max="5893" width="15.75" style="19" bestFit="1" customWidth="1"/>
    <col min="5894" max="5894" width="23.25" style="19" bestFit="1" customWidth="1"/>
    <col min="5895" max="5895" width="8.625" style="19" bestFit="1" customWidth="1"/>
    <col min="5896" max="5896" width="0" style="19" hidden="1" customWidth="1"/>
    <col min="5897" max="6140" width="8.625" style="19"/>
    <col min="6141" max="6141" width="4.875" style="19" bestFit="1" customWidth="1"/>
    <col min="6142" max="6142" width="8.625" style="19" bestFit="1" customWidth="1"/>
    <col min="6143" max="6143" width="4.875" style="19" bestFit="1" customWidth="1"/>
    <col min="6144" max="6144" width="6.625" style="19" bestFit="1" customWidth="1"/>
    <col min="6145" max="6145" width="20.375" style="19" bestFit="1" customWidth="1"/>
    <col min="6146" max="6146" width="27.5" style="19" bestFit="1" customWidth="1"/>
    <col min="6147" max="6148" width="15.375" style="19" bestFit="1" customWidth="1"/>
    <col min="6149" max="6149" width="15.75" style="19" bestFit="1" customWidth="1"/>
    <col min="6150" max="6150" width="23.25" style="19" bestFit="1" customWidth="1"/>
    <col min="6151" max="6151" width="8.625" style="19" bestFit="1" customWidth="1"/>
    <col min="6152" max="6152" width="0" style="19" hidden="1" customWidth="1"/>
    <col min="6153" max="6396" width="8.625" style="19"/>
    <col min="6397" max="6397" width="4.875" style="19" bestFit="1" customWidth="1"/>
    <col min="6398" max="6398" width="8.625" style="19" bestFit="1" customWidth="1"/>
    <col min="6399" max="6399" width="4.875" style="19" bestFit="1" customWidth="1"/>
    <col min="6400" max="6400" width="6.625" style="19" bestFit="1" customWidth="1"/>
    <col min="6401" max="6401" width="20.375" style="19" bestFit="1" customWidth="1"/>
    <col min="6402" max="6402" width="27.5" style="19" bestFit="1" customWidth="1"/>
    <col min="6403" max="6404" width="15.375" style="19" bestFit="1" customWidth="1"/>
    <col min="6405" max="6405" width="15.75" style="19" bestFit="1" customWidth="1"/>
    <col min="6406" max="6406" width="23.25" style="19" bestFit="1" customWidth="1"/>
    <col min="6407" max="6407" width="8.625" style="19" bestFit="1" customWidth="1"/>
    <col min="6408" max="6408" width="0" style="19" hidden="1" customWidth="1"/>
    <col min="6409" max="6652" width="8.625" style="19"/>
    <col min="6653" max="6653" width="4.875" style="19" bestFit="1" customWidth="1"/>
    <col min="6654" max="6654" width="8.625" style="19" bestFit="1" customWidth="1"/>
    <col min="6655" max="6655" width="4.875" style="19" bestFit="1" customWidth="1"/>
    <col min="6656" max="6656" width="6.625" style="19" bestFit="1" customWidth="1"/>
    <col min="6657" max="6657" width="20.375" style="19" bestFit="1" customWidth="1"/>
    <col min="6658" max="6658" width="27.5" style="19" bestFit="1" customWidth="1"/>
    <col min="6659" max="6660" width="15.375" style="19" bestFit="1" customWidth="1"/>
    <col min="6661" max="6661" width="15.75" style="19" bestFit="1" customWidth="1"/>
    <col min="6662" max="6662" width="23.25" style="19" bestFit="1" customWidth="1"/>
    <col min="6663" max="6663" width="8.625" style="19" bestFit="1" customWidth="1"/>
    <col min="6664" max="6664" width="0" style="19" hidden="1" customWidth="1"/>
    <col min="6665" max="6908" width="8.625" style="19"/>
    <col min="6909" max="6909" width="4.875" style="19" bestFit="1" customWidth="1"/>
    <col min="6910" max="6910" width="8.625" style="19" bestFit="1" customWidth="1"/>
    <col min="6911" max="6911" width="4.875" style="19" bestFit="1" customWidth="1"/>
    <col min="6912" max="6912" width="6.625" style="19" bestFit="1" customWidth="1"/>
    <col min="6913" max="6913" width="20.375" style="19" bestFit="1" customWidth="1"/>
    <col min="6914" max="6914" width="27.5" style="19" bestFit="1" customWidth="1"/>
    <col min="6915" max="6916" width="15.375" style="19" bestFit="1" customWidth="1"/>
    <col min="6917" max="6917" width="15.75" style="19" bestFit="1" customWidth="1"/>
    <col min="6918" max="6918" width="23.25" style="19" bestFit="1" customWidth="1"/>
    <col min="6919" max="6919" width="8.625" style="19" bestFit="1" customWidth="1"/>
    <col min="6920" max="6920" width="0" style="19" hidden="1" customWidth="1"/>
    <col min="6921" max="7164" width="8.625" style="19"/>
    <col min="7165" max="7165" width="4.875" style="19" bestFit="1" customWidth="1"/>
    <col min="7166" max="7166" width="8.625" style="19" bestFit="1" customWidth="1"/>
    <col min="7167" max="7167" width="4.875" style="19" bestFit="1" customWidth="1"/>
    <col min="7168" max="7168" width="6.625" style="19" bestFit="1" customWidth="1"/>
    <col min="7169" max="7169" width="20.375" style="19" bestFit="1" customWidth="1"/>
    <col min="7170" max="7170" width="27.5" style="19" bestFit="1" customWidth="1"/>
    <col min="7171" max="7172" width="15.375" style="19" bestFit="1" customWidth="1"/>
    <col min="7173" max="7173" width="15.75" style="19" bestFit="1" customWidth="1"/>
    <col min="7174" max="7174" width="23.25" style="19" bestFit="1" customWidth="1"/>
    <col min="7175" max="7175" width="8.625" style="19" bestFit="1" customWidth="1"/>
    <col min="7176" max="7176" width="0" style="19" hidden="1" customWidth="1"/>
    <col min="7177" max="7420" width="8.625" style="19"/>
    <col min="7421" max="7421" width="4.875" style="19" bestFit="1" customWidth="1"/>
    <col min="7422" max="7422" width="8.625" style="19" bestFit="1" customWidth="1"/>
    <col min="7423" max="7423" width="4.875" style="19" bestFit="1" customWidth="1"/>
    <col min="7424" max="7424" width="6.625" style="19" bestFit="1" customWidth="1"/>
    <col min="7425" max="7425" width="20.375" style="19" bestFit="1" customWidth="1"/>
    <col min="7426" max="7426" width="27.5" style="19" bestFit="1" customWidth="1"/>
    <col min="7427" max="7428" width="15.375" style="19" bestFit="1" customWidth="1"/>
    <col min="7429" max="7429" width="15.75" style="19" bestFit="1" customWidth="1"/>
    <col min="7430" max="7430" width="23.25" style="19" bestFit="1" customWidth="1"/>
    <col min="7431" max="7431" width="8.625" style="19" bestFit="1" customWidth="1"/>
    <col min="7432" max="7432" width="0" style="19" hidden="1" customWidth="1"/>
    <col min="7433" max="7676" width="8.625" style="19"/>
    <col min="7677" max="7677" width="4.875" style="19" bestFit="1" customWidth="1"/>
    <col min="7678" max="7678" width="8.625" style="19" bestFit="1" customWidth="1"/>
    <col min="7679" max="7679" width="4.875" style="19" bestFit="1" customWidth="1"/>
    <col min="7680" max="7680" width="6.625" style="19" bestFit="1" customWidth="1"/>
    <col min="7681" max="7681" width="20.375" style="19" bestFit="1" customWidth="1"/>
    <col min="7682" max="7682" width="27.5" style="19" bestFit="1" customWidth="1"/>
    <col min="7683" max="7684" width="15.375" style="19" bestFit="1" customWidth="1"/>
    <col min="7685" max="7685" width="15.75" style="19" bestFit="1" customWidth="1"/>
    <col min="7686" max="7686" width="23.25" style="19" bestFit="1" customWidth="1"/>
    <col min="7687" max="7687" width="8.625" style="19" bestFit="1" customWidth="1"/>
    <col min="7688" max="7688" width="0" style="19" hidden="1" customWidth="1"/>
    <col min="7689" max="7932" width="8.625" style="19"/>
    <col min="7933" max="7933" width="4.875" style="19" bestFit="1" customWidth="1"/>
    <col min="7934" max="7934" width="8.625" style="19" bestFit="1" customWidth="1"/>
    <col min="7935" max="7935" width="4.875" style="19" bestFit="1" customWidth="1"/>
    <col min="7936" max="7936" width="6.625" style="19" bestFit="1" customWidth="1"/>
    <col min="7937" max="7937" width="20.375" style="19" bestFit="1" customWidth="1"/>
    <col min="7938" max="7938" width="27.5" style="19" bestFit="1" customWidth="1"/>
    <col min="7939" max="7940" width="15.375" style="19" bestFit="1" customWidth="1"/>
    <col min="7941" max="7941" width="15.75" style="19" bestFit="1" customWidth="1"/>
    <col min="7942" max="7942" width="23.25" style="19" bestFit="1" customWidth="1"/>
    <col min="7943" max="7943" width="8.625" style="19" bestFit="1" customWidth="1"/>
    <col min="7944" max="7944" width="0" style="19" hidden="1" customWidth="1"/>
    <col min="7945" max="8188" width="8.625" style="19"/>
    <col min="8189" max="8189" width="4.875" style="19" bestFit="1" customWidth="1"/>
    <col min="8190" max="8190" width="8.625" style="19" bestFit="1" customWidth="1"/>
    <col min="8191" max="8191" width="4.875" style="19" bestFit="1" customWidth="1"/>
    <col min="8192" max="8192" width="6.625" style="19" bestFit="1" customWidth="1"/>
    <col min="8193" max="8193" width="20.375" style="19" bestFit="1" customWidth="1"/>
    <col min="8194" max="8194" width="27.5" style="19" bestFit="1" customWidth="1"/>
    <col min="8195" max="8196" width="15.375" style="19" bestFit="1" customWidth="1"/>
    <col min="8197" max="8197" width="15.75" style="19" bestFit="1" customWidth="1"/>
    <col min="8198" max="8198" width="23.25" style="19" bestFit="1" customWidth="1"/>
    <col min="8199" max="8199" width="8.625" style="19" bestFit="1" customWidth="1"/>
    <col min="8200" max="8200" width="0" style="19" hidden="1" customWidth="1"/>
    <col min="8201" max="8444" width="8.625" style="19"/>
    <col min="8445" max="8445" width="4.875" style="19" bestFit="1" customWidth="1"/>
    <col min="8446" max="8446" width="8.625" style="19" bestFit="1" customWidth="1"/>
    <col min="8447" max="8447" width="4.875" style="19" bestFit="1" customWidth="1"/>
    <col min="8448" max="8448" width="6.625" style="19" bestFit="1" customWidth="1"/>
    <col min="8449" max="8449" width="20.375" style="19" bestFit="1" customWidth="1"/>
    <col min="8450" max="8450" width="27.5" style="19" bestFit="1" customWidth="1"/>
    <col min="8451" max="8452" width="15.375" style="19" bestFit="1" customWidth="1"/>
    <col min="8453" max="8453" width="15.75" style="19" bestFit="1" customWidth="1"/>
    <col min="8454" max="8454" width="23.25" style="19" bestFit="1" customWidth="1"/>
    <col min="8455" max="8455" width="8.625" style="19" bestFit="1" customWidth="1"/>
    <col min="8456" max="8456" width="0" style="19" hidden="1" customWidth="1"/>
    <col min="8457" max="8700" width="8.625" style="19"/>
    <col min="8701" max="8701" width="4.875" style="19" bestFit="1" customWidth="1"/>
    <col min="8702" max="8702" width="8.625" style="19" bestFit="1" customWidth="1"/>
    <col min="8703" max="8703" width="4.875" style="19" bestFit="1" customWidth="1"/>
    <col min="8704" max="8704" width="6.625" style="19" bestFit="1" customWidth="1"/>
    <col min="8705" max="8705" width="20.375" style="19" bestFit="1" customWidth="1"/>
    <col min="8706" max="8706" width="27.5" style="19" bestFit="1" customWidth="1"/>
    <col min="8707" max="8708" width="15.375" style="19" bestFit="1" customWidth="1"/>
    <col min="8709" max="8709" width="15.75" style="19" bestFit="1" customWidth="1"/>
    <col min="8710" max="8710" width="23.25" style="19" bestFit="1" customWidth="1"/>
    <col min="8711" max="8711" width="8.625" style="19" bestFit="1" customWidth="1"/>
    <col min="8712" max="8712" width="0" style="19" hidden="1" customWidth="1"/>
    <col min="8713" max="8956" width="8.625" style="19"/>
    <col min="8957" max="8957" width="4.875" style="19" bestFit="1" customWidth="1"/>
    <col min="8958" max="8958" width="8.625" style="19" bestFit="1" customWidth="1"/>
    <col min="8959" max="8959" width="4.875" style="19" bestFit="1" customWidth="1"/>
    <col min="8960" max="8960" width="6.625" style="19" bestFit="1" customWidth="1"/>
    <col min="8961" max="8961" width="20.375" style="19" bestFit="1" customWidth="1"/>
    <col min="8962" max="8962" width="27.5" style="19" bestFit="1" customWidth="1"/>
    <col min="8963" max="8964" width="15.375" style="19" bestFit="1" customWidth="1"/>
    <col min="8965" max="8965" width="15.75" style="19" bestFit="1" customWidth="1"/>
    <col min="8966" max="8966" width="23.25" style="19" bestFit="1" customWidth="1"/>
    <col min="8967" max="8967" width="8.625" style="19" bestFit="1" customWidth="1"/>
    <col min="8968" max="8968" width="0" style="19" hidden="1" customWidth="1"/>
    <col min="8969" max="9212" width="8.625" style="19"/>
    <col min="9213" max="9213" width="4.875" style="19" bestFit="1" customWidth="1"/>
    <col min="9214" max="9214" width="8.625" style="19" bestFit="1" customWidth="1"/>
    <col min="9215" max="9215" width="4.875" style="19" bestFit="1" customWidth="1"/>
    <col min="9216" max="9216" width="6.625" style="19" bestFit="1" customWidth="1"/>
    <col min="9217" max="9217" width="20.375" style="19" bestFit="1" customWidth="1"/>
    <col min="9218" max="9218" width="27.5" style="19" bestFit="1" customWidth="1"/>
    <col min="9219" max="9220" width="15.375" style="19" bestFit="1" customWidth="1"/>
    <col min="9221" max="9221" width="15.75" style="19" bestFit="1" customWidth="1"/>
    <col min="9222" max="9222" width="23.25" style="19" bestFit="1" customWidth="1"/>
    <col min="9223" max="9223" width="8.625" style="19" bestFit="1" customWidth="1"/>
    <col min="9224" max="9224" width="0" style="19" hidden="1" customWidth="1"/>
    <col min="9225" max="9468" width="8.625" style="19"/>
    <col min="9469" max="9469" width="4.875" style="19" bestFit="1" customWidth="1"/>
    <col min="9470" max="9470" width="8.625" style="19" bestFit="1" customWidth="1"/>
    <col min="9471" max="9471" width="4.875" style="19" bestFit="1" customWidth="1"/>
    <col min="9472" max="9472" width="6.625" style="19" bestFit="1" customWidth="1"/>
    <col min="9473" max="9473" width="20.375" style="19" bestFit="1" customWidth="1"/>
    <col min="9474" max="9474" width="27.5" style="19" bestFit="1" customWidth="1"/>
    <col min="9475" max="9476" width="15.375" style="19" bestFit="1" customWidth="1"/>
    <col min="9477" max="9477" width="15.75" style="19" bestFit="1" customWidth="1"/>
    <col min="9478" max="9478" width="23.25" style="19" bestFit="1" customWidth="1"/>
    <col min="9479" max="9479" width="8.625" style="19" bestFit="1" customWidth="1"/>
    <col min="9480" max="9480" width="0" style="19" hidden="1" customWidth="1"/>
    <col min="9481" max="9724" width="8.625" style="19"/>
    <col min="9725" max="9725" width="4.875" style="19" bestFit="1" customWidth="1"/>
    <col min="9726" max="9726" width="8.625" style="19" bestFit="1" customWidth="1"/>
    <col min="9727" max="9727" width="4.875" style="19" bestFit="1" customWidth="1"/>
    <col min="9728" max="9728" width="6.625" style="19" bestFit="1" customWidth="1"/>
    <col min="9729" max="9729" width="20.375" style="19" bestFit="1" customWidth="1"/>
    <col min="9730" max="9730" width="27.5" style="19" bestFit="1" customWidth="1"/>
    <col min="9731" max="9732" width="15.375" style="19" bestFit="1" customWidth="1"/>
    <col min="9733" max="9733" width="15.75" style="19" bestFit="1" customWidth="1"/>
    <col min="9734" max="9734" width="23.25" style="19" bestFit="1" customWidth="1"/>
    <col min="9735" max="9735" width="8.625" style="19" bestFit="1" customWidth="1"/>
    <col min="9736" max="9736" width="0" style="19" hidden="1" customWidth="1"/>
    <col min="9737" max="9980" width="8.625" style="19"/>
    <col min="9981" max="9981" width="4.875" style="19" bestFit="1" customWidth="1"/>
    <col min="9982" max="9982" width="8.625" style="19" bestFit="1" customWidth="1"/>
    <col min="9983" max="9983" width="4.875" style="19" bestFit="1" customWidth="1"/>
    <col min="9984" max="9984" width="6.625" style="19" bestFit="1" customWidth="1"/>
    <col min="9985" max="9985" width="20.375" style="19" bestFit="1" customWidth="1"/>
    <col min="9986" max="9986" width="27.5" style="19" bestFit="1" customWidth="1"/>
    <col min="9987" max="9988" width="15.375" style="19" bestFit="1" customWidth="1"/>
    <col min="9989" max="9989" width="15.75" style="19" bestFit="1" customWidth="1"/>
    <col min="9990" max="9990" width="23.25" style="19" bestFit="1" customWidth="1"/>
    <col min="9991" max="9991" width="8.625" style="19" bestFit="1" customWidth="1"/>
    <col min="9992" max="9992" width="0" style="19" hidden="1" customWidth="1"/>
    <col min="9993" max="10236" width="8.625" style="19"/>
    <col min="10237" max="10237" width="4.875" style="19" bestFit="1" customWidth="1"/>
    <col min="10238" max="10238" width="8.625" style="19" bestFit="1" customWidth="1"/>
    <col min="10239" max="10239" width="4.875" style="19" bestFit="1" customWidth="1"/>
    <col min="10240" max="10240" width="6.625" style="19" bestFit="1" customWidth="1"/>
    <col min="10241" max="10241" width="20.375" style="19" bestFit="1" customWidth="1"/>
    <col min="10242" max="10242" width="27.5" style="19" bestFit="1" customWidth="1"/>
    <col min="10243" max="10244" width="15.375" style="19" bestFit="1" customWidth="1"/>
    <col min="10245" max="10245" width="15.75" style="19" bestFit="1" customWidth="1"/>
    <col min="10246" max="10246" width="23.25" style="19" bestFit="1" customWidth="1"/>
    <col min="10247" max="10247" width="8.625" style="19" bestFit="1" customWidth="1"/>
    <col min="10248" max="10248" width="0" style="19" hidden="1" customWidth="1"/>
    <col min="10249" max="10492" width="8.625" style="19"/>
    <col min="10493" max="10493" width="4.875" style="19" bestFit="1" customWidth="1"/>
    <col min="10494" max="10494" width="8.625" style="19" bestFit="1" customWidth="1"/>
    <col min="10495" max="10495" width="4.875" style="19" bestFit="1" customWidth="1"/>
    <col min="10496" max="10496" width="6.625" style="19" bestFit="1" customWidth="1"/>
    <col min="10497" max="10497" width="20.375" style="19" bestFit="1" customWidth="1"/>
    <col min="10498" max="10498" width="27.5" style="19" bestFit="1" customWidth="1"/>
    <col min="10499" max="10500" width="15.375" style="19" bestFit="1" customWidth="1"/>
    <col min="10501" max="10501" width="15.75" style="19" bestFit="1" customWidth="1"/>
    <col min="10502" max="10502" width="23.25" style="19" bestFit="1" customWidth="1"/>
    <col min="10503" max="10503" width="8.625" style="19" bestFit="1" customWidth="1"/>
    <col min="10504" max="10504" width="0" style="19" hidden="1" customWidth="1"/>
    <col min="10505" max="10748" width="8.625" style="19"/>
    <col min="10749" max="10749" width="4.875" style="19" bestFit="1" customWidth="1"/>
    <col min="10750" max="10750" width="8.625" style="19" bestFit="1" customWidth="1"/>
    <col min="10751" max="10751" width="4.875" style="19" bestFit="1" customWidth="1"/>
    <col min="10752" max="10752" width="6.625" style="19" bestFit="1" customWidth="1"/>
    <col min="10753" max="10753" width="20.375" style="19" bestFit="1" customWidth="1"/>
    <col min="10754" max="10754" width="27.5" style="19" bestFit="1" customWidth="1"/>
    <col min="10755" max="10756" width="15.375" style="19" bestFit="1" customWidth="1"/>
    <col min="10757" max="10757" width="15.75" style="19" bestFit="1" customWidth="1"/>
    <col min="10758" max="10758" width="23.25" style="19" bestFit="1" customWidth="1"/>
    <col min="10759" max="10759" width="8.625" style="19" bestFit="1" customWidth="1"/>
    <col min="10760" max="10760" width="0" style="19" hidden="1" customWidth="1"/>
    <col min="10761" max="11004" width="8.625" style="19"/>
    <col min="11005" max="11005" width="4.875" style="19" bestFit="1" customWidth="1"/>
    <col min="11006" max="11006" width="8.625" style="19" bestFit="1" customWidth="1"/>
    <col min="11007" max="11007" width="4.875" style="19" bestFit="1" customWidth="1"/>
    <col min="11008" max="11008" width="6.625" style="19" bestFit="1" customWidth="1"/>
    <col min="11009" max="11009" width="20.375" style="19" bestFit="1" customWidth="1"/>
    <col min="11010" max="11010" width="27.5" style="19" bestFit="1" customWidth="1"/>
    <col min="11011" max="11012" width="15.375" style="19" bestFit="1" customWidth="1"/>
    <col min="11013" max="11013" width="15.75" style="19" bestFit="1" customWidth="1"/>
    <col min="11014" max="11014" width="23.25" style="19" bestFit="1" customWidth="1"/>
    <col min="11015" max="11015" width="8.625" style="19" bestFit="1" customWidth="1"/>
    <col min="11016" max="11016" width="0" style="19" hidden="1" customWidth="1"/>
    <col min="11017" max="11260" width="8.625" style="19"/>
    <col min="11261" max="11261" width="4.875" style="19" bestFit="1" customWidth="1"/>
    <col min="11262" max="11262" width="8.625" style="19" bestFit="1" customWidth="1"/>
    <col min="11263" max="11263" width="4.875" style="19" bestFit="1" customWidth="1"/>
    <col min="11264" max="11264" width="6.625" style="19" bestFit="1" customWidth="1"/>
    <col min="11265" max="11265" width="20.375" style="19" bestFit="1" customWidth="1"/>
    <col min="11266" max="11266" width="27.5" style="19" bestFit="1" customWidth="1"/>
    <col min="11267" max="11268" width="15.375" style="19" bestFit="1" customWidth="1"/>
    <col min="11269" max="11269" width="15.75" style="19" bestFit="1" customWidth="1"/>
    <col min="11270" max="11270" width="23.25" style="19" bestFit="1" customWidth="1"/>
    <col min="11271" max="11271" width="8.625" style="19" bestFit="1" customWidth="1"/>
    <col min="11272" max="11272" width="0" style="19" hidden="1" customWidth="1"/>
    <col min="11273" max="11516" width="8.625" style="19"/>
    <col min="11517" max="11517" width="4.875" style="19" bestFit="1" customWidth="1"/>
    <col min="11518" max="11518" width="8.625" style="19" bestFit="1" customWidth="1"/>
    <col min="11519" max="11519" width="4.875" style="19" bestFit="1" customWidth="1"/>
    <col min="11520" max="11520" width="6.625" style="19" bestFit="1" customWidth="1"/>
    <col min="11521" max="11521" width="20.375" style="19" bestFit="1" customWidth="1"/>
    <col min="11522" max="11522" width="27.5" style="19" bestFit="1" customWidth="1"/>
    <col min="11523" max="11524" width="15.375" style="19" bestFit="1" customWidth="1"/>
    <col min="11525" max="11525" width="15.75" style="19" bestFit="1" customWidth="1"/>
    <col min="11526" max="11526" width="23.25" style="19" bestFit="1" customWidth="1"/>
    <col min="11527" max="11527" width="8.625" style="19" bestFit="1" customWidth="1"/>
    <col min="11528" max="11528" width="0" style="19" hidden="1" customWidth="1"/>
    <col min="11529" max="11772" width="8.625" style="19"/>
    <col min="11773" max="11773" width="4.875" style="19" bestFit="1" customWidth="1"/>
    <col min="11774" max="11774" width="8.625" style="19" bestFit="1" customWidth="1"/>
    <col min="11775" max="11775" width="4.875" style="19" bestFit="1" customWidth="1"/>
    <col min="11776" max="11776" width="6.625" style="19" bestFit="1" customWidth="1"/>
    <col min="11777" max="11777" width="20.375" style="19" bestFit="1" customWidth="1"/>
    <col min="11778" max="11778" width="27.5" style="19" bestFit="1" customWidth="1"/>
    <col min="11779" max="11780" width="15.375" style="19" bestFit="1" customWidth="1"/>
    <col min="11781" max="11781" width="15.75" style="19" bestFit="1" customWidth="1"/>
    <col min="11782" max="11782" width="23.25" style="19" bestFit="1" customWidth="1"/>
    <col min="11783" max="11783" width="8.625" style="19" bestFit="1" customWidth="1"/>
    <col min="11784" max="11784" width="0" style="19" hidden="1" customWidth="1"/>
    <col min="11785" max="12028" width="8.625" style="19"/>
    <col min="12029" max="12029" width="4.875" style="19" bestFit="1" customWidth="1"/>
    <col min="12030" max="12030" width="8.625" style="19" bestFit="1" customWidth="1"/>
    <col min="12031" max="12031" width="4.875" style="19" bestFit="1" customWidth="1"/>
    <col min="12032" max="12032" width="6.625" style="19" bestFit="1" customWidth="1"/>
    <col min="12033" max="12033" width="20.375" style="19" bestFit="1" customWidth="1"/>
    <col min="12034" max="12034" width="27.5" style="19" bestFit="1" customWidth="1"/>
    <col min="12035" max="12036" width="15.375" style="19" bestFit="1" customWidth="1"/>
    <col min="12037" max="12037" width="15.75" style="19" bestFit="1" customWidth="1"/>
    <col min="12038" max="12038" width="23.25" style="19" bestFit="1" customWidth="1"/>
    <col min="12039" max="12039" width="8.625" style="19" bestFit="1" customWidth="1"/>
    <col min="12040" max="12040" width="0" style="19" hidden="1" customWidth="1"/>
    <col min="12041" max="12284" width="8.625" style="19"/>
    <col min="12285" max="12285" width="4.875" style="19" bestFit="1" customWidth="1"/>
    <col min="12286" max="12286" width="8.625" style="19" bestFit="1" customWidth="1"/>
    <col min="12287" max="12287" width="4.875" style="19" bestFit="1" customWidth="1"/>
    <col min="12288" max="12288" width="6.625" style="19" bestFit="1" customWidth="1"/>
    <col min="12289" max="12289" width="20.375" style="19" bestFit="1" customWidth="1"/>
    <col min="12290" max="12290" width="27.5" style="19" bestFit="1" customWidth="1"/>
    <col min="12291" max="12292" width="15.375" style="19" bestFit="1" customWidth="1"/>
    <col min="12293" max="12293" width="15.75" style="19" bestFit="1" customWidth="1"/>
    <col min="12294" max="12294" width="23.25" style="19" bestFit="1" customWidth="1"/>
    <col min="12295" max="12295" width="8.625" style="19" bestFit="1" customWidth="1"/>
    <col min="12296" max="12296" width="0" style="19" hidden="1" customWidth="1"/>
    <col min="12297" max="12540" width="8.625" style="19"/>
    <col min="12541" max="12541" width="4.875" style="19" bestFit="1" customWidth="1"/>
    <col min="12542" max="12542" width="8.625" style="19" bestFit="1" customWidth="1"/>
    <col min="12543" max="12543" width="4.875" style="19" bestFit="1" customWidth="1"/>
    <col min="12544" max="12544" width="6.625" style="19" bestFit="1" customWidth="1"/>
    <col min="12545" max="12545" width="20.375" style="19" bestFit="1" customWidth="1"/>
    <col min="12546" max="12546" width="27.5" style="19" bestFit="1" customWidth="1"/>
    <col min="12547" max="12548" width="15.375" style="19" bestFit="1" customWidth="1"/>
    <col min="12549" max="12549" width="15.75" style="19" bestFit="1" customWidth="1"/>
    <col min="12550" max="12550" width="23.25" style="19" bestFit="1" customWidth="1"/>
    <col min="12551" max="12551" width="8.625" style="19" bestFit="1" customWidth="1"/>
    <col min="12552" max="12552" width="0" style="19" hidden="1" customWidth="1"/>
    <col min="12553" max="12796" width="8.625" style="19"/>
    <col min="12797" max="12797" width="4.875" style="19" bestFit="1" customWidth="1"/>
    <col min="12798" max="12798" width="8.625" style="19" bestFit="1" customWidth="1"/>
    <col min="12799" max="12799" width="4.875" style="19" bestFit="1" customWidth="1"/>
    <col min="12800" max="12800" width="6.625" style="19" bestFit="1" customWidth="1"/>
    <col min="12801" max="12801" width="20.375" style="19" bestFit="1" customWidth="1"/>
    <col min="12802" max="12802" width="27.5" style="19" bestFit="1" customWidth="1"/>
    <col min="12803" max="12804" width="15.375" style="19" bestFit="1" customWidth="1"/>
    <col min="12805" max="12805" width="15.75" style="19" bestFit="1" customWidth="1"/>
    <col min="12806" max="12806" width="23.25" style="19" bestFit="1" customWidth="1"/>
    <col min="12807" max="12807" width="8.625" style="19" bestFit="1" customWidth="1"/>
    <col min="12808" max="12808" width="0" style="19" hidden="1" customWidth="1"/>
    <col min="12809" max="13052" width="8.625" style="19"/>
    <col min="13053" max="13053" width="4.875" style="19" bestFit="1" customWidth="1"/>
    <col min="13054" max="13054" width="8.625" style="19" bestFit="1" customWidth="1"/>
    <col min="13055" max="13055" width="4.875" style="19" bestFit="1" customWidth="1"/>
    <col min="13056" max="13056" width="6.625" style="19" bestFit="1" customWidth="1"/>
    <col min="13057" max="13057" width="20.375" style="19" bestFit="1" customWidth="1"/>
    <col min="13058" max="13058" width="27.5" style="19" bestFit="1" customWidth="1"/>
    <col min="13059" max="13060" width="15.375" style="19" bestFit="1" customWidth="1"/>
    <col min="13061" max="13061" width="15.75" style="19" bestFit="1" customWidth="1"/>
    <col min="13062" max="13062" width="23.25" style="19" bestFit="1" customWidth="1"/>
    <col min="13063" max="13063" width="8.625" style="19" bestFit="1" customWidth="1"/>
    <col min="13064" max="13064" width="0" style="19" hidden="1" customWidth="1"/>
    <col min="13065" max="13308" width="8.625" style="19"/>
    <col min="13309" max="13309" width="4.875" style="19" bestFit="1" customWidth="1"/>
    <col min="13310" max="13310" width="8.625" style="19" bestFit="1" customWidth="1"/>
    <col min="13311" max="13311" width="4.875" style="19" bestFit="1" customWidth="1"/>
    <col min="13312" max="13312" width="6.625" style="19" bestFit="1" customWidth="1"/>
    <col min="13313" max="13313" width="20.375" style="19" bestFit="1" customWidth="1"/>
    <col min="13314" max="13314" width="27.5" style="19" bestFit="1" customWidth="1"/>
    <col min="13315" max="13316" width="15.375" style="19" bestFit="1" customWidth="1"/>
    <col min="13317" max="13317" width="15.75" style="19" bestFit="1" customWidth="1"/>
    <col min="13318" max="13318" width="23.25" style="19" bestFit="1" customWidth="1"/>
    <col min="13319" max="13319" width="8.625" style="19" bestFit="1" customWidth="1"/>
    <col min="13320" max="13320" width="0" style="19" hidden="1" customWidth="1"/>
    <col min="13321" max="13564" width="8.625" style="19"/>
    <col min="13565" max="13565" width="4.875" style="19" bestFit="1" customWidth="1"/>
    <col min="13566" max="13566" width="8.625" style="19" bestFit="1" customWidth="1"/>
    <col min="13567" max="13567" width="4.875" style="19" bestFit="1" customWidth="1"/>
    <col min="13568" max="13568" width="6.625" style="19" bestFit="1" customWidth="1"/>
    <col min="13569" max="13569" width="20.375" style="19" bestFit="1" customWidth="1"/>
    <col min="13570" max="13570" width="27.5" style="19" bestFit="1" customWidth="1"/>
    <col min="13571" max="13572" width="15.375" style="19" bestFit="1" customWidth="1"/>
    <col min="13573" max="13573" width="15.75" style="19" bestFit="1" customWidth="1"/>
    <col min="13574" max="13574" width="23.25" style="19" bestFit="1" customWidth="1"/>
    <col min="13575" max="13575" width="8.625" style="19" bestFit="1" customWidth="1"/>
    <col min="13576" max="13576" width="0" style="19" hidden="1" customWidth="1"/>
    <col min="13577" max="13820" width="8.625" style="19"/>
    <col min="13821" max="13821" width="4.875" style="19" bestFit="1" customWidth="1"/>
    <col min="13822" max="13822" width="8.625" style="19" bestFit="1" customWidth="1"/>
    <col min="13823" max="13823" width="4.875" style="19" bestFit="1" customWidth="1"/>
    <col min="13824" max="13824" width="6.625" style="19" bestFit="1" customWidth="1"/>
    <col min="13825" max="13825" width="20.375" style="19" bestFit="1" customWidth="1"/>
    <col min="13826" max="13826" width="27.5" style="19" bestFit="1" customWidth="1"/>
    <col min="13827" max="13828" width="15.375" style="19" bestFit="1" customWidth="1"/>
    <col min="13829" max="13829" width="15.75" style="19" bestFit="1" customWidth="1"/>
    <col min="13830" max="13830" width="23.25" style="19" bestFit="1" customWidth="1"/>
    <col min="13831" max="13831" width="8.625" style="19" bestFit="1" customWidth="1"/>
    <col min="13832" max="13832" width="0" style="19" hidden="1" customWidth="1"/>
    <col min="13833" max="14076" width="8.625" style="19"/>
    <col min="14077" max="14077" width="4.875" style="19" bestFit="1" customWidth="1"/>
    <col min="14078" max="14078" width="8.625" style="19" bestFit="1" customWidth="1"/>
    <col min="14079" max="14079" width="4.875" style="19" bestFit="1" customWidth="1"/>
    <col min="14080" max="14080" width="6.625" style="19" bestFit="1" customWidth="1"/>
    <col min="14081" max="14081" width="20.375" style="19" bestFit="1" customWidth="1"/>
    <col min="14082" max="14082" width="27.5" style="19" bestFit="1" customWidth="1"/>
    <col min="14083" max="14084" width="15.375" style="19" bestFit="1" customWidth="1"/>
    <col min="14085" max="14085" width="15.75" style="19" bestFit="1" customWidth="1"/>
    <col min="14086" max="14086" width="23.25" style="19" bestFit="1" customWidth="1"/>
    <col min="14087" max="14087" width="8.625" style="19" bestFit="1" customWidth="1"/>
    <col min="14088" max="14088" width="0" style="19" hidden="1" customWidth="1"/>
    <col min="14089" max="14332" width="8.625" style="19"/>
    <col min="14333" max="14333" width="4.875" style="19" bestFit="1" customWidth="1"/>
    <col min="14334" max="14334" width="8.625" style="19" bestFit="1" customWidth="1"/>
    <col min="14335" max="14335" width="4.875" style="19" bestFit="1" customWidth="1"/>
    <col min="14336" max="14336" width="6.625" style="19" bestFit="1" customWidth="1"/>
    <col min="14337" max="14337" width="20.375" style="19" bestFit="1" customWidth="1"/>
    <col min="14338" max="14338" width="27.5" style="19" bestFit="1" customWidth="1"/>
    <col min="14339" max="14340" width="15.375" style="19" bestFit="1" customWidth="1"/>
    <col min="14341" max="14341" width="15.75" style="19" bestFit="1" customWidth="1"/>
    <col min="14342" max="14342" width="23.25" style="19" bestFit="1" customWidth="1"/>
    <col min="14343" max="14343" width="8.625" style="19" bestFit="1" customWidth="1"/>
    <col min="14344" max="14344" width="0" style="19" hidden="1" customWidth="1"/>
    <col min="14345" max="14588" width="8.625" style="19"/>
    <col min="14589" max="14589" width="4.875" style="19" bestFit="1" customWidth="1"/>
    <col min="14590" max="14590" width="8.625" style="19" bestFit="1" customWidth="1"/>
    <col min="14591" max="14591" width="4.875" style="19" bestFit="1" customWidth="1"/>
    <col min="14592" max="14592" width="6.625" style="19" bestFit="1" customWidth="1"/>
    <col min="14593" max="14593" width="20.375" style="19" bestFit="1" customWidth="1"/>
    <col min="14594" max="14594" width="27.5" style="19" bestFit="1" customWidth="1"/>
    <col min="14595" max="14596" width="15.375" style="19" bestFit="1" customWidth="1"/>
    <col min="14597" max="14597" width="15.75" style="19" bestFit="1" customWidth="1"/>
    <col min="14598" max="14598" width="23.25" style="19" bestFit="1" customWidth="1"/>
    <col min="14599" max="14599" width="8.625" style="19" bestFit="1" customWidth="1"/>
    <col min="14600" max="14600" width="0" style="19" hidden="1" customWidth="1"/>
    <col min="14601" max="14844" width="8.625" style="19"/>
    <col min="14845" max="14845" width="4.875" style="19" bestFit="1" customWidth="1"/>
    <col min="14846" max="14846" width="8.625" style="19" bestFit="1" customWidth="1"/>
    <col min="14847" max="14847" width="4.875" style="19" bestFit="1" customWidth="1"/>
    <col min="14848" max="14848" width="6.625" style="19" bestFit="1" customWidth="1"/>
    <col min="14849" max="14849" width="20.375" style="19" bestFit="1" customWidth="1"/>
    <col min="14850" max="14850" width="27.5" style="19" bestFit="1" customWidth="1"/>
    <col min="14851" max="14852" width="15.375" style="19" bestFit="1" customWidth="1"/>
    <col min="14853" max="14853" width="15.75" style="19" bestFit="1" customWidth="1"/>
    <col min="14854" max="14854" width="23.25" style="19" bestFit="1" customWidth="1"/>
    <col min="14855" max="14855" width="8.625" style="19" bestFit="1" customWidth="1"/>
    <col min="14856" max="14856" width="0" style="19" hidden="1" customWidth="1"/>
    <col min="14857" max="15100" width="8.625" style="19"/>
    <col min="15101" max="15101" width="4.875" style="19" bestFit="1" customWidth="1"/>
    <col min="15102" max="15102" width="8.625" style="19" bestFit="1" customWidth="1"/>
    <col min="15103" max="15103" width="4.875" style="19" bestFit="1" customWidth="1"/>
    <col min="15104" max="15104" width="6.625" style="19" bestFit="1" customWidth="1"/>
    <col min="15105" max="15105" width="20.375" style="19" bestFit="1" customWidth="1"/>
    <col min="15106" max="15106" width="27.5" style="19" bestFit="1" customWidth="1"/>
    <col min="15107" max="15108" width="15.375" style="19" bestFit="1" customWidth="1"/>
    <col min="15109" max="15109" width="15.75" style="19" bestFit="1" customWidth="1"/>
    <col min="15110" max="15110" width="23.25" style="19" bestFit="1" customWidth="1"/>
    <col min="15111" max="15111" width="8.625" style="19" bestFit="1" customWidth="1"/>
    <col min="15112" max="15112" width="0" style="19" hidden="1" customWidth="1"/>
    <col min="15113" max="15356" width="8.625" style="19"/>
    <col min="15357" max="15357" width="4.875" style="19" bestFit="1" customWidth="1"/>
    <col min="15358" max="15358" width="8.625" style="19" bestFit="1" customWidth="1"/>
    <col min="15359" max="15359" width="4.875" style="19" bestFit="1" customWidth="1"/>
    <col min="15360" max="15360" width="6.625" style="19" bestFit="1" customWidth="1"/>
    <col min="15361" max="15361" width="20.375" style="19" bestFit="1" customWidth="1"/>
    <col min="15362" max="15362" width="27.5" style="19" bestFit="1" customWidth="1"/>
    <col min="15363" max="15364" width="15.375" style="19" bestFit="1" customWidth="1"/>
    <col min="15365" max="15365" width="15.75" style="19" bestFit="1" customWidth="1"/>
    <col min="15366" max="15366" width="23.25" style="19" bestFit="1" customWidth="1"/>
    <col min="15367" max="15367" width="8.625" style="19" bestFit="1" customWidth="1"/>
    <col min="15368" max="15368" width="0" style="19" hidden="1" customWidth="1"/>
    <col min="15369" max="15612" width="8.625" style="19"/>
    <col min="15613" max="15613" width="4.875" style="19" bestFit="1" customWidth="1"/>
    <col min="15614" max="15614" width="8.625" style="19" bestFit="1" customWidth="1"/>
    <col min="15615" max="15615" width="4.875" style="19" bestFit="1" customWidth="1"/>
    <col min="15616" max="15616" width="6.625" style="19" bestFit="1" customWidth="1"/>
    <col min="15617" max="15617" width="20.375" style="19" bestFit="1" customWidth="1"/>
    <col min="15618" max="15618" width="27.5" style="19" bestFit="1" customWidth="1"/>
    <col min="15619" max="15620" width="15.375" style="19" bestFit="1" customWidth="1"/>
    <col min="15621" max="15621" width="15.75" style="19" bestFit="1" customWidth="1"/>
    <col min="15622" max="15622" width="23.25" style="19" bestFit="1" customWidth="1"/>
    <col min="15623" max="15623" width="8.625" style="19" bestFit="1" customWidth="1"/>
    <col min="15624" max="15624" width="0" style="19" hidden="1" customWidth="1"/>
    <col min="15625" max="15868" width="8.625" style="19"/>
    <col min="15869" max="15869" width="4.875" style="19" bestFit="1" customWidth="1"/>
    <col min="15870" max="15870" width="8.625" style="19" bestFit="1" customWidth="1"/>
    <col min="15871" max="15871" width="4.875" style="19" bestFit="1" customWidth="1"/>
    <col min="15872" max="15872" width="6.625" style="19" bestFit="1" customWidth="1"/>
    <col min="15873" max="15873" width="20.375" style="19" bestFit="1" customWidth="1"/>
    <col min="15874" max="15874" width="27.5" style="19" bestFit="1" customWidth="1"/>
    <col min="15875" max="15876" width="15.375" style="19" bestFit="1" customWidth="1"/>
    <col min="15877" max="15877" width="15.75" style="19" bestFit="1" customWidth="1"/>
    <col min="15878" max="15878" width="23.25" style="19" bestFit="1" customWidth="1"/>
    <col min="15879" max="15879" width="8.625" style="19" bestFit="1" customWidth="1"/>
    <col min="15880" max="15880" width="0" style="19" hidden="1" customWidth="1"/>
    <col min="15881" max="16124" width="8.625" style="19"/>
    <col min="16125" max="16125" width="4.875" style="19" bestFit="1" customWidth="1"/>
    <col min="16126" max="16126" width="8.625" style="19" bestFit="1" customWidth="1"/>
    <col min="16127" max="16127" width="4.875" style="19" bestFit="1" customWidth="1"/>
    <col min="16128" max="16128" width="6.625" style="19" bestFit="1" customWidth="1"/>
    <col min="16129" max="16129" width="20.375" style="19" bestFit="1" customWidth="1"/>
    <col min="16130" max="16130" width="27.5" style="19" bestFit="1" customWidth="1"/>
    <col min="16131" max="16132" width="15.375" style="19" bestFit="1" customWidth="1"/>
    <col min="16133" max="16133" width="15.75" style="19" bestFit="1" customWidth="1"/>
    <col min="16134" max="16134" width="23.25" style="19" bestFit="1" customWidth="1"/>
    <col min="16135" max="16135" width="8.625" style="19" bestFit="1" customWidth="1"/>
    <col min="16136" max="16136" width="0" style="19" hidden="1" customWidth="1"/>
    <col min="16137" max="16384" width="8.625" style="19"/>
  </cols>
  <sheetData>
    <row r="1" spans="1:10">
      <c r="A1" s="19" t="s">
        <v>318</v>
      </c>
    </row>
    <row r="2" spans="1:10" ht="37.5" customHeight="1">
      <c r="A2" s="21" t="s">
        <v>412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4" customFormat="1" ht="28.5" customHeight="1">
      <c r="A3" s="23" t="s">
        <v>0</v>
      </c>
      <c r="B3" s="23" t="s">
        <v>1</v>
      </c>
      <c r="C3" s="23" t="s">
        <v>0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403</v>
      </c>
      <c r="I3" s="23" t="s">
        <v>6</v>
      </c>
      <c r="J3" s="23" t="s">
        <v>7</v>
      </c>
    </row>
    <row r="4" spans="1:10" s="24" customFormat="1" ht="18.75" customHeight="1">
      <c r="A4" s="94"/>
      <c r="B4" s="94" t="s">
        <v>364</v>
      </c>
      <c r="C4" s="94"/>
      <c r="D4" s="94"/>
      <c r="E4" s="94"/>
      <c r="F4" s="94"/>
      <c r="G4" s="95">
        <f>G7+G12+G134+G135+G140+G154+G155+G173+G206+G234+G258+G291</f>
        <v>28397176.129999999</v>
      </c>
      <c r="H4" s="95">
        <f t="shared" ref="H4:I4" si="0">H7+H12+H134+H135+H140+H154+H155+H173+H206+H234+H258+H291</f>
        <v>14362895.805936072</v>
      </c>
      <c r="I4" s="95">
        <f t="shared" si="0"/>
        <v>14034280.324063929</v>
      </c>
      <c r="J4" s="94"/>
    </row>
    <row r="5" spans="1:10" ht="16.5">
      <c r="A5" s="26" t="s">
        <v>319</v>
      </c>
      <c r="B5" s="26" t="s">
        <v>8</v>
      </c>
      <c r="C5" s="27">
        <v>1</v>
      </c>
      <c r="D5" s="27" t="s">
        <v>9</v>
      </c>
      <c r="E5" s="28" t="s">
        <v>10</v>
      </c>
      <c r="F5" s="28" t="s">
        <v>11</v>
      </c>
      <c r="G5" s="29"/>
      <c r="H5" s="30"/>
      <c r="I5" s="31">
        <f>G5-H5</f>
        <v>0</v>
      </c>
      <c r="J5" s="28"/>
    </row>
    <row r="6" spans="1:10" ht="16.5">
      <c r="A6" s="32"/>
      <c r="B6" s="32"/>
      <c r="C6" s="27">
        <v>2</v>
      </c>
      <c r="D6" s="27" t="s">
        <v>12</v>
      </c>
      <c r="E6" s="28" t="s">
        <v>13</v>
      </c>
      <c r="F6" s="28" t="s">
        <v>11</v>
      </c>
      <c r="G6" s="29"/>
      <c r="H6" s="30"/>
      <c r="I6" s="31">
        <f t="shared" ref="I6:I76" si="1">G6-H6</f>
        <v>0</v>
      </c>
      <c r="J6" s="28"/>
    </row>
    <row r="7" spans="1:10" ht="16.5">
      <c r="A7" s="33"/>
      <c r="B7" s="33"/>
      <c r="C7" s="34" t="s">
        <v>368</v>
      </c>
      <c r="D7" s="35"/>
      <c r="E7" s="36"/>
      <c r="F7" s="37"/>
      <c r="G7" s="38"/>
      <c r="H7" s="39"/>
      <c r="I7" s="40"/>
      <c r="J7" s="37"/>
    </row>
    <row r="8" spans="1:10" ht="16.5">
      <c r="A8" s="26" t="s">
        <v>320</v>
      </c>
      <c r="B8" s="26" t="s">
        <v>14</v>
      </c>
      <c r="C8" s="26">
        <v>1</v>
      </c>
      <c r="D8" s="26" t="s">
        <v>366</v>
      </c>
      <c r="E8" s="41" t="s">
        <v>15</v>
      </c>
      <c r="F8" s="1" t="s">
        <v>16</v>
      </c>
      <c r="G8" s="2">
        <v>55300</v>
      </c>
      <c r="H8" s="3">
        <v>55300</v>
      </c>
      <c r="I8" s="31">
        <f t="shared" si="1"/>
        <v>0</v>
      </c>
      <c r="J8" s="28"/>
    </row>
    <row r="9" spans="1:10" ht="16.5">
      <c r="A9" s="32"/>
      <c r="B9" s="32"/>
      <c r="C9" s="32"/>
      <c r="D9" s="32"/>
      <c r="E9" s="42"/>
      <c r="F9" s="1" t="s">
        <v>17</v>
      </c>
      <c r="G9" s="2">
        <v>60000</v>
      </c>
      <c r="H9" s="3">
        <v>0</v>
      </c>
      <c r="I9" s="2">
        <f t="shared" si="1"/>
        <v>60000</v>
      </c>
      <c r="J9" s="28" t="s">
        <v>18</v>
      </c>
    </row>
    <row r="10" spans="1:10" ht="16.5">
      <c r="A10" s="32"/>
      <c r="B10" s="32"/>
      <c r="C10" s="32"/>
      <c r="D10" s="32"/>
      <c r="E10" s="43"/>
      <c r="F10" s="1" t="s">
        <v>19</v>
      </c>
      <c r="G10" s="2">
        <v>50300</v>
      </c>
      <c r="H10" s="3">
        <v>45727.5</v>
      </c>
      <c r="I10" s="2">
        <f t="shared" si="1"/>
        <v>4572.5</v>
      </c>
      <c r="J10" s="44" t="s">
        <v>20</v>
      </c>
    </row>
    <row r="11" spans="1:10" ht="16.5">
      <c r="A11" s="32"/>
      <c r="B11" s="32"/>
      <c r="C11" s="33"/>
      <c r="D11" s="33"/>
      <c r="E11" s="45" t="s">
        <v>367</v>
      </c>
      <c r="F11" s="1"/>
      <c r="G11" s="2">
        <f>SUM(G8:G10)</f>
        <v>165600</v>
      </c>
      <c r="H11" s="2">
        <f t="shared" ref="H11" si="2">SUM(H8:H10)</f>
        <v>101027.5</v>
      </c>
      <c r="I11" s="2">
        <f>SUM(I8:I10)</f>
        <v>64572.5</v>
      </c>
      <c r="J11" s="44"/>
    </row>
    <row r="12" spans="1:10" s="25" customFormat="1" ht="16.5">
      <c r="A12" s="33"/>
      <c r="B12" s="33"/>
      <c r="C12" s="34" t="s">
        <v>369</v>
      </c>
      <c r="D12" s="35"/>
      <c r="E12" s="37"/>
      <c r="F12" s="4"/>
      <c r="G12" s="5">
        <f>G11</f>
        <v>165600</v>
      </c>
      <c r="H12" s="5">
        <f t="shared" ref="H12:I12" si="3">H11</f>
        <v>101027.5</v>
      </c>
      <c r="I12" s="5">
        <f t="shared" si="3"/>
        <v>64572.5</v>
      </c>
      <c r="J12" s="46"/>
    </row>
    <row r="13" spans="1:10" ht="16.5">
      <c r="A13" s="26" t="s">
        <v>321</v>
      </c>
      <c r="B13" s="26" t="s">
        <v>21</v>
      </c>
      <c r="C13" s="26">
        <v>1</v>
      </c>
      <c r="D13" s="26" t="s">
        <v>22</v>
      </c>
      <c r="E13" s="41" t="s">
        <v>23</v>
      </c>
      <c r="F13" s="47" t="s">
        <v>24</v>
      </c>
      <c r="G13" s="48">
        <v>22851</v>
      </c>
      <c r="H13" s="49">
        <v>0</v>
      </c>
      <c r="I13" s="2">
        <f t="shared" si="1"/>
        <v>22851</v>
      </c>
      <c r="J13" s="47" t="s">
        <v>25</v>
      </c>
    </row>
    <row r="14" spans="1:10" ht="16.5">
      <c r="A14" s="32"/>
      <c r="B14" s="32"/>
      <c r="C14" s="32"/>
      <c r="D14" s="32"/>
      <c r="E14" s="42"/>
      <c r="F14" s="47" t="s">
        <v>26</v>
      </c>
      <c r="G14" s="48">
        <v>19044</v>
      </c>
      <c r="H14" s="49">
        <v>0</v>
      </c>
      <c r="I14" s="2">
        <f t="shared" si="1"/>
        <v>19044</v>
      </c>
      <c r="J14" s="47" t="s">
        <v>25</v>
      </c>
    </row>
    <row r="15" spans="1:10" ht="16.5">
      <c r="A15" s="32"/>
      <c r="B15" s="32"/>
      <c r="C15" s="32"/>
      <c r="D15" s="32"/>
      <c r="E15" s="42"/>
      <c r="F15" s="47" t="s">
        <v>27</v>
      </c>
      <c r="G15" s="48">
        <v>57750</v>
      </c>
      <c r="H15" s="49">
        <v>0</v>
      </c>
      <c r="I15" s="2">
        <f t="shared" si="1"/>
        <v>57750</v>
      </c>
      <c r="J15" s="28" t="s">
        <v>18</v>
      </c>
    </row>
    <row r="16" spans="1:10" ht="16.5">
      <c r="A16" s="32"/>
      <c r="B16" s="32"/>
      <c r="C16" s="32"/>
      <c r="D16" s="32"/>
      <c r="E16" s="42"/>
      <c r="F16" s="47" t="s">
        <v>28</v>
      </c>
      <c r="G16" s="48">
        <v>77760</v>
      </c>
      <c r="H16" s="49">
        <v>0</v>
      </c>
      <c r="I16" s="2">
        <f t="shared" si="1"/>
        <v>77760</v>
      </c>
      <c r="J16" s="47" t="s">
        <v>25</v>
      </c>
    </row>
    <row r="17" spans="1:10" ht="16.5">
      <c r="A17" s="32"/>
      <c r="B17" s="32"/>
      <c r="C17" s="32"/>
      <c r="D17" s="32"/>
      <c r="E17" s="42"/>
      <c r="F17" s="47" t="s">
        <v>29</v>
      </c>
      <c r="G17" s="48">
        <v>23400</v>
      </c>
      <c r="H17" s="49">
        <v>23400</v>
      </c>
      <c r="I17" s="2">
        <f t="shared" si="1"/>
        <v>0</v>
      </c>
      <c r="J17" s="47"/>
    </row>
    <row r="18" spans="1:10" ht="16.5">
      <c r="A18" s="32"/>
      <c r="B18" s="32"/>
      <c r="C18" s="32"/>
      <c r="D18" s="32"/>
      <c r="E18" s="42"/>
      <c r="F18" s="47" t="s">
        <v>30</v>
      </c>
      <c r="G18" s="48">
        <v>42494</v>
      </c>
      <c r="H18" s="49">
        <v>0</v>
      </c>
      <c r="I18" s="2">
        <f t="shared" si="1"/>
        <v>42494</v>
      </c>
      <c r="J18" s="47" t="s">
        <v>25</v>
      </c>
    </row>
    <row r="19" spans="1:10" ht="16.5">
      <c r="A19" s="32"/>
      <c r="B19" s="32"/>
      <c r="C19" s="32"/>
      <c r="D19" s="32"/>
      <c r="E19" s="42"/>
      <c r="F19" s="28" t="s">
        <v>31</v>
      </c>
      <c r="G19" s="50">
        <v>14517</v>
      </c>
      <c r="H19" s="49">
        <v>0</v>
      </c>
      <c r="I19" s="2">
        <f t="shared" si="1"/>
        <v>14517</v>
      </c>
      <c r="J19" s="47" t="s">
        <v>25</v>
      </c>
    </row>
    <row r="20" spans="1:10" ht="33">
      <c r="A20" s="32"/>
      <c r="B20" s="32"/>
      <c r="C20" s="32"/>
      <c r="D20" s="32"/>
      <c r="E20" s="42"/>
      <c r="F20" s="28" t="s">
        <v>32</v>
      </c>
      <c r="G20" s="50">
        <v>19044</v>
      </c>
      <c r="H20" s="49">
        <v>12696</v>
      </c>
      <c r="I20" s="2">
        <f t="shared" si="1"/>
        <v>6348</v>
      </c>
      <c r="J20" s="47" t="s">
        <v>33</v>
      </c>
    </row>
    <row r="21" spans="1:10" ht="16.5">
      <c r="A21" s="32"/>
      <c r="B21" s="32"/>
      <c r="C21" s="32"/>
      <c r="D21" s="32"/>
      <c r="E21" s="42"/>
      <c r="F21" s="28" t="s">
        <v>34</v>
      </c>
      <c r="G21" s="50">
        <v>50040</v>
      </c>
      <c r="H21" s="49">
        <v>0</v>
      </c>
      <c r="I21" s="2">
        <f t="shared" si="1"/>
        <v>50040</v>
      </c>
      <c r="J21" s="47" t="s">
        <v>25</v>
      </c>
    </row>
    <row r="22" spans="1:10" ht="16.5">
      <c r="A22" s="32"/>
      <c r="B22" s="32"/>
      <c r="C22" s="32"/>
      <c r="D22" s="32"/>
      <c r="E22" s="42"/>
      <c r="F22" s="28" t="s">
        <v>35</v>
      </c>
      <c r="G22" s="50">
        <v>100080</v>
      </c>
      <c r="H22" s="49">
        <v>0</v>
      </c>
      <c r="I22" s="2">
        <f t="shared" si="1"/>
        <v>100080</v>
      </c>
      <c r="J22" s="47" t="s">
        <v>25</v>
      </c>
    </row>
    <row r="23" spans="1:10" ht="16.5">
      <c r="A23" s="32"/>
      <c r="B23" s="32"/>
      <c r="C23" s="32"/>
      <c r="D23" s="32"/>
      <c r="E23" s="42"/>
      <c r="F23" s="28" t="s">
        <v>36</v>
      </c>
      <c r="G23" s="50">
        <v>41250</v>
      </c>
      <c r="H23" s="49"/>
      <c r="I23" s="2">
        <f t="shared" si="1"/>
        <v>41250</v>
      </c>
      <c r="J23" s="28" t="s">
        <v>18</v>
      </c>
    </row>
    <row r="24" spans="1:10" ht="16.5">
      <c r="A24" s="32"/>
      <c r="B24" s="32"/>
      <c r="C24" s="32"/>
      <c r="D24" s="32"/>
      <c r="E24" s="42"/>
      <c r="F24" s="41" t="s">
        <v>37</v>
      </c>
      <c r="G24" s="50">
        <v>182901</v>
      </c>
      <c r="H24" s="49">
        <v>182407.67999999999</v>
      </c>
      <c r="I24" s="2">
        <f t="shared" si="1"/>
        <v>493.32000000000698</v>
      </c>
      <c r="J24" s="7" t="s">
        <v>38</v>
      </c>
    </row>
    <row r="25" spans="1:10" ht="16.5">
      <c r="A25" s="32"/>
      <c r="B25" s="32"/>
      <c r="C25" s="32"/>
      <c r="D25" s="32"/>
      <c r="E25" s="42"/>
      <c r="F25" s="43"/>
      <c r="G25" s="50">
        <v>104515</v>
      </c>
      <c r="H25" s="49">
        <v>91450.8</v>
      </c>
      <c r="I25" s="2">
        <f t="shared" si="1"/>
        <v>13064.199999999997</v>
      </c>
      <c r="J25" s="7" t="s">
        <v>38</v>
      </c>
    </row>
    <row r="26" spans="1:10" ht="14.1" customHeight="1">
      <c r="A26" s="32"/>
      <c r="B26" s="32"/>
      <c r="C26" s="32"/>
      <c r="D26" s="32"/>
      <c r="E26" s="42"/>
      <c r="F26" s="28" t="s">
        <v>39</v>
      </c>
      <c r="G26" s="50">
        <v>32580</v>
      </c>
      <c r="H26" s="50">
        <v>32580</v>
      </c>
      <c r="I26" s="2">
        <f t="shared" si="1"/>
        <v>0</v>
      </c>
      <c r="J26" s="47"/>
    </row>
    <row r="27" spans="1:10" ht="49.5">
      <c r="A27" s="32"/>
      <c r="B27" s="32"/>
      <c r="C27" s="32"/>
      <c r="D27" s="32"/>
      <c r="E27" s="42"/>
      <c r="F27" s="28" t="s">
        <v>40</v>
      </c>
      <c r="G27" s="50">
        <v>16560</v>
      </c>
      <c r="H27" s="49">
        <v>0</v>
      </c>
      <c r="I27" s="2">
        <f t="shared" si="1"/>
        <v>16560</v>
      </c>
      <c r="J27" s="47" t="s">
        <v>404</v>
      </c>
    </row>
    <row r="28" spans="1:10" ht="16.5">
      <c r="A28" s="32"/>
      <c r="B28" s="32"/>
      <c r="C28" s="32"/>
      <c r="D28" s="32"/>
      <c r="E28" s="42"/>
      <c r="F28" s="28" t="s">
        <v>41</v>
      </c>
      <c r="G28" s="50">
        <v>21510</v>
      </c>
      <c r="H28" s="49">
        <v>17919</v>
      </c>
      <c r="I28" s="2">
        <f t="shared" si="1"/>
        <v>3591</v>
      </c>
      <c r="J28" s="7" t="s">
        <v>38</v>
      </c>
    </row>
    <row r="29" spans="1:10" ht="33">
      <c r="A29" s="32"/>
      <c r="B29" s="32"/>
      <c r="C29" s="32"/>
      <c r="D29" s="32"/>
      <c r="E29" s="43"/>
      <c r="F29" s="28" t="s">
        <v>42</v>
      </c>
      <c r="G29" s="50">
        <v>46800</v>
      </c>
      <c r="H29" s="49">
        <v>11700</v>
      </c>
      <c r="I29" s="2">
        <f t="shared" si="1"/>
        <v>35100</v>
      </c>
      <c r="J29" s="7" t="s">
        <v>38</v>
      </c>
    </row>
    <row r="30" spans="1:10" ht="16.5">
      <c r="A30" s="32"/>
      <c r="B30" s="32"/>
      <c r="C30" s="33"/>
      <c r="D30" s="33"/>
      <c r="E30" s="45" t="s">
        <v>370</v>
      </c>
      <c r="F30" s="28"/>
      <c r="G30" s="50">
        <f>SUM(G13:G29)</f>
        <v>873096</v>
      </c>
      <c r="H30" s="50">
        <f t="shared" ref="H30:I30" si="4">SUM(H13:H29)</f>
        <v>372153.48</v>
      </c>
      <c r="I30" s="50">
        <f t="shared" si="4"/>
        <v>500942.52</v>
      </c>
      <c r="J30" s="7"/>
    </row>
    <row r="31" spans="1:10" ht="16.5">
      <c r="A31" s="32"/>
      <c r="B31" s="32"/>
      <c r="C31" s="26">
        <v>2</v>
      </c>
      <c r="D31" s="26" t="s">
        <v>43</v>
      </c>
      <c r="E31" s="41" t="s">
        <v>44</v>
      </c>
      <c r="F31" s="1" t="s">
        <v>45</v>
      </c>
      <c r="G31" s="51">
        <v>12853.8</v>
      </c>
      <c r="H31" s="52">
        <v>0</v>
      </c>
      <c r="I31" s="2">
        <f t="shared" si="1"/>
        <v>12853.8</v>
      </c>
      <c r="J31" s="47" t="s">
        <v>25</v>
      </c>
    </row>
    <row r="32" spans="1:10" ht="16.5">
      <c r="A32" s="32"/>
      <c r="B32" s="32"/>
      <c r="C32" s="32"/>
      <c r="D32" s="32"/>
      <c r="E32" s="42"/>
      <c r="F32" s="1" t="s">
        <v>46</v>
      </c>
      <c r="G32" s="51">
        <v>39676.199999999997</v>
      </c>
      <c r="H32" s="52">
        <v>0</v>
      </c>
      <c r="I32" s="2">
        <f t="shared" si="1"/>
        <v>39676.199999999997</v>
      </c>
      <c r="J32" s="47" t="s">
        <v>25</v>
      </c>
    </row>
    <row r="33" spans="1:10" ht="16.5">
      <c r="A33" s="32"/>
      <c r="B33" s="32"/>
      <c r="C33" s="32"/>
      <c r="D33" s="32"/>
      <c r="E33" s="42"/>
      <c r="F33" s="1" t="s">
        <v>47</v>
      </c>
      <c r="G33" s="51">
        <v>16348.5</v>
      </c>
      <c r="H33" s="52">
        <v>0</v>
      </c>
      <c r="I33" s="2">
        <f t="shared" si="1"/>
        <v>16348.5</v>
      </c>
      <c r="J33" s="47" t="s">
        <v>25</v>
      </c>
    </row>
    <row r="34" spans="1:10" ht="16.5">
      <c r="A34" s="32"/>
      <c r="B34" s="32"/>
      <c r="C34" s="32"/>
      <c r="D34" s="32"/>
      <c r="E34" s="42"/>
      <c r="F34" s="1" t="s">
        <v>48</v>
      </c>
      <c r="G34" s="51">
        <v>68110.5</v>
      </c>
      <c r="H34" s="52">
        <v>0</v>
      </c>
      <c r="I34" s="2">
        <f t="shared" si="1"/>
        <v>68110.5</v>
      </c>
      <c r="J34" s="47" t="s">
        <v>25</v>
      </c>
    </row>
    <row r="35" spans="1:10" ht="16.5">
      <c r="A35" s="32"/>
      <c r="B35" s="32"/>
      <c r="C35" s="32"/>
      <c r="D35" s="32"/>
      <c r="E35" s="42"/>
      <c r="F35" s="1" t="s">
        <v>49</v>
      </c>
      <c r="G35" s="51">
        <v>28698.3</v>
      </c>
      <c r="H35" s="52">
        <v>0</v>
      </c>
      <c r="I35" s="2">
        <f t="shared" si="1"/>
        <v>28698.3</v>
      </c>
      <c r="J35" s="47" t="s">
        <v>25</v>
      </c>
    </row>
    <row r="36" spans="1:10" ht="16.5">
      <c r="A36" s="32"/>
      <c r="B36" s="32"/>
      <c r="C36" s="32"/>
      <c r="D36" s="32"/>
      <c r="E36" s="42"/>
      <c r="F36" s="1" t="s">
        <v>50</v>
      </c>
      <c r="G36" s="51">
        <v>20129.7</v>
      </c>
      <c r="H36" s="52">
        <v>0</v>
      </c>
      <c r="I36" s="2">
        <f t="shared" si="1"/>
        <v>20129.7</v>
      </c>
      <c r="J36" s="47" t="s">
        <v>25</v>
      </c>
    </row>
    <row r="37" spans="1:10" ht="33">
      <c r="A37" s="32"/>
      <c r="B37" s="32"/>
      <c r="C37" s="32"/>
      <c r="D37" s="32"/>
      <c r="E37" s="42"/>
      <c r="F37" s="1" t="s">
        <v>51</v>
      </c>
      <c r="G37" s="51">
        <v>13732</v>
      </c>
      <c r="H37" s="52">
        <v>0</v>
      </c>
      <c r="I37" s="2">
        <f t="shared" si="1"/>
        <v>13732</v>
      </c>
      <c r="J37" s="28" t="s">
        <v>361</v>
      </c>
    </row>
    <row r="38" spans="1:10" ht="33">
      <c r="A38" s="32"/>
      <c r="B38" s="32"/>
      <c r="C38" s="32"/>
      <c r="D38" s="32"/>
      <c r="E38" s="42"/>
      <c r="F38" s="1" t="s">
        <v>52</v>
      </c>
      <c r="G38" s="51">
        <v>67749</v>
      </c>
      <c r="H38" s="52">
        <v>0</v>
      </c>
      <c r="I38" s="2">
        <f t="shared" si="1"/>
        <v>67749</v>
      </c>
      <c r="J38" s="28" t="s">
        <v>361</v>
      </c>
    </row>
    <row r="39" spans="1:10" ht="16.5">
      <c r="A39" s="32"/>
      <c r="B39" s="32"/>
      <c r="C39" s="32"/>
      <c r="D39" s="32"/>
      <c r="E39" s="42"/>
      <c r="F39" s="1" t="s">
        <v>53</v>
      </c>
      <c r="G39" s="51">
        <v>33610</v>
      </c>
      <c r="H39" s="52">
        <v>0</v>
      </c>
      <c r="I39" s="2">
        <f t="shared" si="1"/>
        <v>33610</v>
      </c>
      <c r="J39" s="47" t="s">
        <v>25</v>
      </c>
    </row>
    <row r="40" spans="1:10" ht="16.5">
      <c r="A40" s="32"/>
      <c r="B40" s="32"/>
      <c r="C40" s="32"/>
      <c r="D40" s="32"/>
      <c r="E40" s="42"/>
      <c r="F40" s="1" t="s">
        <v>54</v>
      </c>
      <c r="G40" s="51">
        <v>105000</v>
      </c>
      <c r="H40" s="52">
        <v>0</v>
      </c>
      <c r="I40" s="2">
        <f t="shared" si="1"/>
        <v>105000</v>
      </c>
      <c r="J40" s="47" t="s">
        <v>25</v>
      </c>
    </row>
    <row r="41" spans="1:10" ht="16.5">
      <c r="A41" s="32"/>
      <c r="B41" s="32"/>
      <c r="C41" s="32"/>
      <c r="D41" s="32"/>
      <c r="E41" s="42"/>
      <c r="F41" s="1" t="s">
        <v>55</v>
      </c>
      <c r="G41" s="51">
        <v>10565</v>
      </c>
      <c r="H41" s="52">
        <v>0</v>
      </c>
      <c r="I41" s="2">
        <f t="shared" si="1"/>
        <v>10565</v>
      </c>
      <c r="J41" s="47" t="s">
        <v>25</v>
      </c>
    </row>
    <row r="42" spans="1:10" ht="16.5">
      <c r="A42" s="32"/>
      <c r="B42" s="32"/>
      <c r="C42" s="32"/>
      <c r="D42" s="32"/>
      <c r="E42" s="42"/>
      <c r="F42" s="1" t="s">
        <v>56</v>
      </c>
      <c r="G42" s="51">
        <v>13230</v>
      </c>
      <c r="H42" s="52">
        <v>0</v>
      </c>
      <c r="I42" s="2">
        <f t="shared" si="1"/>
        <v>13230</v>
      </c>
      <c r="J42" s="47" t="s">
        <v>25</v>
      </c>
    </row>
    <row r="43" spans="1:10" ht="16.5">
      <c r="A43" s="32"/>
      <c r="B43" s="32"/>
      <c r="C43" s="32"/>
      <c r="D43" s="32"/>
      <c r="E43" s="42"/>
      <c r="F43" s="1" t="s">
        <v>57</v>
      </c>
      <c r="G43" s="51">
        <v>166637</v>
      </c>
      <c r="H43" s="52">
        <v>0</v>
      </c>
      <c r="I43" s="2">
        <f t="shared" si="1"/>
        <v>166637</v>
      </c>
      <c r="J43" s="47" t="s">
        <v>25</v>
      </c>
    </row>
    <row r="44" spans="1:10" ht="16.5">
      <c r="A44" s="32"/>
      <c r="B44" s="32"/>
      <c r="C44" s="32"/>
      <c r="D44" s="32"/>
      <c r="E44" s="42"/>
      <c r="F44" s="1" t="s">
        <v>58</v>
      </c>
      <c r="G44" s="51">
        <v>60740</v>
      </c>
      <c r="H44" s="52">
        <v>0</v>
      </c>
      <c r="I44" s="2">
        <f t="shared" si="1"/>
        <v>60740</v>
      </c>
      <c r="J44" s="47" t="s">
        <v>25</v>
      </c>
    </row>
    <row r="45" spans="1:10" ht="16.5">
      <c r="A45" s="32"/>
      <c r="B45" s="32"/>
      <c r="C45" s="32"/>
      <c r="D45" s="32"/>
      <c r="E45" s="42"/>
      <c r="F45" s="1" t="s">
        <v>59</v>
      </c>
      <c r="G45" s="51">
        <v>42336</v>
      </c>
      <c r="H45" s="52">
        <v>0</v>
      </c>
      <c r="I45" s="2">
        <f t="shared" si="1"/>
        <v>42336</v>
      </c>
      <c r="J45" s="47" t="s">
        <v>25</v>
      </c>
    </row>
    <row r="46" spans="1:10" ht="16.5">
      <c r="A46" s="32"/>
      <c r="B46" s="32"/>
      <c r="C46" s="32"/>
      <c r="D46" s="32"/>
      <c r="E46" s="42"/>
      <c r="F46" s="1" t="s">
        <v>60</v>
      </c>
      <c r="G46" s="51">
        <v>93024</v>
      </c>
      <c r="H46" s="52">
        <v>0</v>
      </c>
      <c r="I46" s="2">
        <f t="shared" si="1"/>
        <v>93024</v>
      </c>
      <c r="J46" s="47" t="s">
        <v>25</v>
      </c>
    </row>
    <row r="47" spans="1:10" ht="16.5">
      <c r="A47" s="32"/>
      <c r="B47" s="32"/>
      <c r="C47" s="32"/>
      <c r="D47" s="32"/>
      <c r="E47" s="42"/>
      <c r="F47" s="1" t="s">
        <v>61</v>
      </c>
      <c r="G47" s="51">
        <v>95040</v>
      </c>
      <c r="H47" s="52">
        <v>0</v>
      </c>
      <c r="I47" s="2">
        <f t="shared" si="1"/>
        <v>95040</v>
      </c>
      <c r="J47" s="47" t="s">
        <v>25</v>
      </c>
    </row>
    <row r="48" spans="1:10" ht="16.5">
      <c r="A48" s="32"/>
      <c r="B48" s="32"/>
      <c r="C48" s="32"/>
      <c r="D48" s="32"/>
      <c r="E48" s="42"/>
      <c r="F48" s="1" t="s">
        <v>62</v>
      </c>
      <c r="G48" s="51">
        <v>45792</v>
      </c>
      <c r="H48" s="52">
        <v>0</v>
      </c>
      <c r="I48" s="2">
        <f t="shared" si="1"/>
        <v>45792</v>
      </c>
      <c r="J48" s="47" t="s">
        <v>25</v>
      </c>
    </row>
    <row r="49" spans="1:10" ht="33">
      <c r="A49" s="32"/>
      <c r="B49" s="32"/>
      <c r="C49" s="32"/>
      <c r="D49" s="32"/>
      <c r="E49" s="42"/>
      <c r="F49" s="1" t="s">
        <v>331</v>
      </c>
      <c r="G49" s="51">
        <v>9775</v>
      </c>
      <c r="H49" s="52">
        <v>0</v>
      </c>
      <c r="I49" s="2">
        <f t="shared" si="1"/>
        <v>9775</v>
      </c>
      <c r="J49" s="28" t="s">
        <v>361</v>
      </c>
    </row>
    <row r="50" spans="1:10" ht="16.5">
      <c r="A50" s="32"/>
      <c r="B50" s="32"/>
      <c r="C50" s="32"/>
      <c r="D50" s="32"/>
      <c r="E50" s="42"/>
      <c r="F50" s="1" t="s">
        <v>63</v>
      </c>
      <c r="G50" s="51">
        <v>79200</v>
      </c>
      <c r="H50" s="52"/>
      <c r="I50" s="2">
        <f t="shared" si="1"/>
        <v>79200</v>
      </c>
      <c r="J50" s="47" t="s">
        <v>25</v>
      </c>
    </row>
    <row r="51" spans="1:10" ht="16.5">
      <c r="A51" s="32"/>
      <c r="B51" s="32"/>
      <c r="C51" s="32"/>
      <c r="D51" s="32"/>
      <c r="E51" s="42"/>
      <c r="F51" s="1" t="s">
        <v>64</v>
      </c>
      <c r="G51" s="51">
        <v>84000</v>
      </c>
      <c r="H51" s="52">
        <v>84000</v>
      </c>
      <c r="I51" s="2">
        <f t="shared" si="1"/>
        <v>0</v>
      </c>
      <c r="J51" s="47"/>
    </row>
    <row r="52" spans="1:10" ht="16.5">
      <c r="A52" s="32"/>
      <c r="B52" s="32"/>
      <c r="C52" s="32"/>
      <c r="D52" s="32"/>
      <c r="E52" s="42"/>
      <c r="F52" s="1" t="s">
        <v>65</v>
      </c>
      <c r="G52" s="51">
        <v>25225</v>
      </c>
      <c r="H52" s="52"/>
      <c r="I52" s="2">
        <f t="shared" si="1"/>
        <v>25225</v>
      </c>
      <c r="J52" s="47" t="s">
        <v>25</v>
      </c>
    </row>
    <row r="53" spans="1:10" ht="16.5">
      <c r="A53" s="32"/>
      <c r="B53" s="32"/>
      <c r="C53" s="32"/>
      <c r="D53" s="32"/>
      <c r="E53" s="42"/>
      <c r="F53" s="1" t="s">
        <v>66</v>
      </c>
      <c r="G53" s="51">
        <v>45325</v>
      </c>
      <c r="H53" s="52"/>
      <c r="I53" s="2">
        <f t="shared" si="1"/>
        <v>45325</v>
      </c>
      <c r="J53" s="47" t="s">
        <v>25</v>
      </c>
    </row>
    <row r="54" spans="1:10" ht="16.5">
      <c r="A54" s="32"/>
      <c r="B54" s="32"/>
      <c r="C54" s="32"/>
      <c r="D54" s="32"/>
      <c r="E54" s="42"/>
      <c r="F54" s="1" t="s">
        <v>67</v>
      </c>
      <c r="G54" s="51">
        <v>43656</v>
      </c>
      <c r="H54" s="52"/>
      <c r="I54" s="2">
        <f t="shared" si="1"/>
        <v>43656</v>
      </c>
      <c r="J54" s="47" t="s">
        <v>25</v>
      </c>
    </row>
    <row r="55" spans="1:10" ht="16.5">
      <c r="A55" s="32"/>
      <c r="B55" s="32"/>
      <c r="C55" s="32"/>
      <c r="D55" s="32"/>
      <c r="E55" s="42"/>
      <c r="F55" s="1" t="s">
        <v>68</v>
      </c>
      <c r="G55" s="51">
        <v>27410</v>
      </c>
      <c r="H55" s="52"/>
      <c r="I55" s="2">
        <f t="shared" si="1"/>
        <v>27410</v>
      </c>
      <c r="J55" s="47" t="s">
        <v>25</v>
      </c>
    </row>
    <row r="56" spans="1:10" ht="16.5">
      <c r="A56" s="32"/>
      <c r="B56" s="32"/>
      <c r="C56" s="32"/>
      <c r="D56" s="32"/>
      <c r="E56" s="43"/>
      <c r="F56" s="1" t="s">
        <v>69</v>
      </c>
      <c r="G56" s="51">
        <v>7140</v>
      </c>
      <c r="H56" s="52"/>
      <c r="I56" s="2">
        <f t="shared" si="1"/>
        <v>7140</v>
      </c>
      <c r="J56" s="47" t="s">
        <v>25</v>
      </c>
    </row>
    <row r="57" spans="1:10" ht="16.5">
      <c r="A57" s="32"/>
      <c r="B57" s="32"/>
      <c r="C57" s="32"/>
      <c r="D57" s="32"/>
      <c r="E57" s="45" t="s">
        <v>371</v>
      </c>
      <c r="F57" s="6"/>
      <c r="G57" s="53">
        <f>SUM(G31:G56)</f>
        <v>1255003</v>
      </c>
      <c r="H57" s="53">
        <f t="shared" ref="H57:I57" si="5">SUM(H31:H56)</f>
        <v>84000</v>
      </c>
      <c r="I57" s="53">
        <f t="shared" si="5"/>
        <v>1171003</v>
      </c>
      <c r="J57" s="47"/>
    </row>
    <row r="58" spans="1:10" ht="33">
      <c r="A58" s="32"/>
      <c r="B58" s="32"/>
      <c r="C58" s="54">
        <v>3</v>
      </c>
      <c r="D58" s="54" t="s">
        <v>70</v>
      </c>
      <c r="E58" s="55" t="s">
        <v>71</v>
      </c>
      <c r="F58" s="56" t="s">
        <v>72</v>
      </c>
      <c r="G58" s="57">
        <v>40759.199999999997</v>
      </c>
      <c r="H58" s="58">
        <v>20379.599999999999</v>
      </c>
      <c r="I58" s="2">
        <f t="shared" si="1"/>
        <v>20379.599999999999</v>
      </c>
      <c r="J58" s="28" t="s">
        <v>33</v>
      </c>
    </row>
    <row r="59" spans="1:10" ht="49.5">
      <c r="A59" s="32"/>
      <c r="B59" s="32"/>
      <c r="C59" s="54"/>
      <c r="D59" s="54"/>
      <c r="E59" s="55"/>
      <c r="F59" s="59" t="s">
        <v>73</v>
      </c>
      <c r="G59" s="50">
        <v>47552</v>
      </c>
      <c r="H59" s="30">
        <v>0</v>
      </c>
      <c r="I59" s="2">
        <f t="shared" si="1"/>
        <v>47552</v>
      </c>
      <c r="J59" s="28" t="s">
        <v>405</v>
      </c>
    </row>
    <row r="60" spans="1:10" ht="16.5">
      <c r="A60" s="32"/>
      <c r="B60" s="32"/>
      <c r="C60" s="54"/>
      <c r="D60" s="54"/>
      <c r="E60" s="55"/>
      <c r="F60" s="60"/>
      <c r="G60" s="50">
        <v>47552</v>
      </c>
      <c r="H60" s="50">
        <v>47552</v>
      </c>
      <c r="I60" s="2">
        <f t="shared" si="1"/>
        <v>0</v>
      </c>
      <c r="J60" s="28"/>
    </row>
    <row r="61" spans="1:10" ht="16.5">
      <c r="A61" s="32"/>
      <c r="B61" s="32"/>
      <c r="C61" s="54"/>
      <c r="D61" s="54"/>
      <c r="E61" s="55"/>
      <c r="F61" s="61" t="s">
        <v>74</v>
      </c>
      <c r="G61" s="50">
        <v>81000</v>
      </c>
      <c r="H61" s="30">
        <v>52213.140000000007</v>
      </c>
      <c r="I61" s="2">
        <f t="shared" si="1"/>
        <v>28786.859999999993</v>
      </c>
      <c r="J61" s="47" t="s">
        <v>25</v>
      </c>
    </row>
    <row r="62" spans="1:10" ht="16.5">
      <c r="A62" s="32"/>
      <c r="B62" s="32"/>
      <c r="C62" s="54"/>
      <c r="D62" s="54"/>
      <c r="E62" s="28" t="s">
        <v>372</v>
      </c>
      <c r="F62" s="61"/>
      <c r="G62" s="50">
        <f>SUM(G58:G61)</f>
        <v>216863.2</v>
      </c>
      <c r="H62" s="50">
        <f t="shared" ref="H62:I62" si="6">SUM(H58:H61)</f>
        <v>120144.74000000002</v>
      </c>
      <c r="I62" s="50">
        <f t="shared" si="6"/>
        <v>96718.459999999992</v>
      </c>
      <c r="J62" s="47"/>
    </row>
    <row r="63" spans="1:10" ht="16.5">
      <c r="A63" s="32"/>
      <c r="B63" s="32"/>
      <c r="C63" s="26">
        <v>4</v>
      </c>
      <c r="D63" s="26" t="s">
        <v>75</v>
      </c>
      <c r="E63" s="55" t="s">
        <v>76</v>
      </c>
      <c r="F63" s="7" t="s">
        <v>77</v>
      </c>
      <c r="G63" s="48">
        <v>52300</v>
      </c>
      <c r="H63" s="48">
        <v>52300</v>
      </c>
      <c r="I63" s="2">
        <f t="shared" si="1"/>
        <v>0</v>
      </c>
      <c r="J63" s="7"/>
    </row>
    <row r="64" spans="1:10" ht="16.5">
      <c r="A64" s="32"/>
      <c r="B64" s="32"/>
      <c r="C64" s="32"/>
      <c r="D64" s="32"/>
      <c r="E64" s="55"/>
      <c r="F64" s="7" t="s">
        <v>78</v>
      </c>
      <c r="G64" s="48">
        <v>187500</v>
      </c>
      <c r="H64" s="49">
        <v>187500</v>
      </c>
      <c r="I64" s="2">
        <f t="shared" si="1"/>
        <v>0</v>
      </c>
      <c r="J64" s="47"/>
    </row>
    <row r="65" spans="1:10" ht="16.5">
      <c r="A65" s="32"/>
      <c r="B65" s="32"/>
      <c r="C65" s="32"/>
      <c r="D65" s="32"/>
      <c r="E65" s="55"/>
      <c r="F65" s="7" t="s">
        <v>79</v>
      </c>
      <c r="G65" s="48">
        <v>161700</v>
      </c>
      <c r="H65" s="48">
        <v>161700</v>
      </c>
      <c r="I65" s="2">
        <f t="shared" si="1"/>
        <v>0</v>
      </c>
      <c r="J65" s="47"/>
    </row>
    <row r="66" spans="1:10" ht="16.5">
      <c r="A66" s="32"/>
      <c r="B66" s="32"/>
      <c r="C66" s="32"/>
      <c r="D66" s="32"/>
      <c r="E66" s="55"/>
      <c r="F66" s="7" t="s">
        <v>80</v>
      </c>
      <c r="G66" s="48">
        <v>58400</v>
      </c>
      <c r="H66" s="48">
        <v>58400</v>
      </c>
      <c r="I66" s="2">
        <f t="shared" si="1"/>
        <v>0</v>
      </c>
      <c r="J66" s="47"/>
    </row>
    <row r="67" spans="1:10" ht="16.5">
      <c r="A67" s="32"/>
      <c r="B67" s="32"/>
      <c r="C67" s="32"/>
      <c r="D67" s="32"/>
      <c r="E67" s="55"/>
      <c r="F67" s="7" t="s">
        <v>81</v>
      </c>
      <c r="G67" s="48">
        <v>45400</v>
      </c>
      <c r="H67" s="49">
        <v>45400</v>
      </c>
      <c r="I67" s="2">
        <f t="shared" si="1"/>
        <v>0</v>
      </c>
      <c r="J67" s="47"/>
    </row>
    <row r="68" spans="1:10" ht="16.5">
      <c r="A68" s="32"/>
      <c r="B68" s="32"/>
      <c r="C68" s="32"/>
      <c r="D68" s="32"/>
      <c r="E68" s="55"/>
      <c r="F68" s="7" t="s">
        <v>82</v>
      </c>
      <c r="G68" s="48">
        <v>160900</v>
      </c>
      <c r="H68" s="49">
        <v>160900</v>
      </c>
      <c r="I68" s="2">
        <f t="shared" si="1"/>
        <v>0</v>
      </c>
      <c r="J68" s="47"/>
    </row>
    <row r="69" spans="1:10" ht="16.5">
      <c r="A69" s="32"/>
      <c r="B69" s="32"/>
      <c r="C69" s="32"/>
      <c r="D69" s="32"/>
      <c r="E69" s="55"/>
      <c r="F69" s="7" t="s">
        <v>83</v>
      </c>
      <c r="G69" s="48">
        <v>19600</v>
      </c>
      <c r="H69" s="49"/>
      <c r="I69" s="2">
        <f t="shared" si="1"/>
        <v>19600</v>
      </c>
      <c r="J69" s="47" t="s">
        <v>25</v>
      </c>
    </row>
    <row r="70" spans="1:10" ht="16.5">
      <c r="A70" s="32"/>
      <c r="B70" s="32"/>
      <c r="C70" s="32"/>
      <c r="D70" s="32"/>
      <c r="E70" s="55"/>
      <c r="F70" s="7" t="s">
        <v>84</v>
      </c>
      <c r="G70" s="48">
        <v>19500</v>
      </c>
      <c r="H70" s="49"/>
      <c r="I70" s="2">
        <f t="shared" si="1"/>
        <v>19500</v>
      </c>
      <c r="J70" s="47" t="s">
        <v>25</v>
      </c>
    </row>
    <row r="71" spans="1:10" ht="16.5">
      <c r="A71" s="32"/>
      <c r="B71" s="32"/>
      <c r="C71" s="32"/>
      <c r="D71" s="32"/>
      <c r="E71" s="55"/>
      <c r="F71" s="7" t="s">
        <v>85</v>
      </c>
      <c r="G71" s="48">
        <v>33000</v>
      </c>
      <c r="H71" s="49"/>
      <c r="I71" s="2">
        <f t="shared" si="1"/>
        <v>33000</v>
      </c>
      <c r="J71" s="47" t="s">
        <v>25</v>
      </c>
    </row>
    <row r="72" spans="1:10" ht="16.5">
      <c r="A72" s="32"/>
      <c r="B72" s="32"/>
      <c r="C72" s="33"/>
      <c r="D72" s="33"/>
      <c r="E72" s="28" t="s">
        <v>373</v>
      </c>
      <c r="F72" s="7"/>
      <c r="G72" s="48">
        <f>SUM(G63:G71)</f>
        <v>738300</v>
      </c>
      <c r="H72" s="48">
        <f t="shared" ref="H72:I72" si="7">SUM(H63:H71)</f>
        <v>666200</v>
      </c>
      <c r="I72" s="48">
        <f t="shared" si="7"/>
        <v>72100</v>
      </c>
      <c r="J72" s="47"/>
    </row>
    <row r="73" spans="1:10" ht="16.5">
      <c r="A73" s="32"/>
      <c r="B73" s="32"/>
      <c r="C73" s="62">
        <v>5</v>
      </c>
      <c r="D73" s="62" t="s">
        <v>86</v>
      </c>
      <c r="E73" s="28" t="s">
        <v>87</v>
      </c>
      <c r="F73" s="7" t="s">
        <v>88</v>
      </c>
      <c r="G73" s="48"/>
      <c r="H73" s="49"/>
      <c r="I73" s="2">
        <f t="shared" si="1"/>
        <v>0</v>
      </c>
      <c r="J73" s="47"/>
    </row>
    <row r="74" spans="1:10" ht="16.5">
      <c r="A74" s="32"/>
      <c r="B74" s="32"/>
      <c r="C74" s="26">
        <v>6</v>
      </c>
      <c r="D74" s="26" t="s">
        <v>89</v>
      </c>
      <c r="E74" s="41" t="s">
        <v>90</v>
      </c>
      <c r="F74" s="1" t="s">
        <v>91</v>
      </c>
      <c r="G74" s="29">
        <v>39600</v>
      </c>
      <c r="H74" s="48">
        <v>0</v>
      </c>
      <c r="I74" s="2">
        <f t="shared" si="1"/>
        <v>39600</v>
      </c>
      <c r="J74" s="47" t="s">
        <v>25</v>
      </c>
    </row>
    <row r="75" spans="1:10" ht="16.5">
      <c r="A75" s="32"/>
      <c r="B75" s="32"/>
      <c r="C75" s="32"/>
      <c r="D75" s="32"/>
      <c r="E75" s="42"/>
      <c r="F75" s="1" t="s">
        <v>92</v>
      </c>
      <c r="G75" s="29">
        <v>180000</v>
      </c>
      <c r="H75" s="48">
        <v>0</v>
      </c>
      <c r="I75" s="2">
        <f t="shared" si="1"/>
        <v>180000</v>
      </c>
      <c r="J75" s="47" t="s">
        <v>25</v>
      </c>
    </row>
    <row r="76" spans="1:10" ht="16.5">
      <c r="A76" s="32"/>
      <c r="B76" s="32"/>
      <c r="C76" s="32"/>
      <c r="D76" s="32"/>
      <c r="E76" s="42"/>
      <c r="F76" s="1" t="s">
        <v>93</v>
      </c>
      <c r="G76" s="29">
        <v>100000</v>
      </c>
      <c r="H76" s="48">
        <v>0</v>
      </c>
      <c r="I76" s="2">
        <f t="shared" si="1"/>
        <v>100000</v>
      </c>
      <c r="J76" s="47" t="s">
        <v>25</v>
      </c>
    </row>
    <row r="77" spans="1:10" ht="16.5">
      <c r="A77" s="32"/>
      <c r="B77" s="32"/>
      <c r="C77" s="32"/>
      <c r="D77" s="32"/>
      <c r="E77" s="42"/>
      <c r="F77" s="1" t="s">
        <v>94</v>
      </c>
      <c r="G77" s="29">
        <v>86500</v>
      </c>
      <c r="H77" s="48">
        <v>0</v>
      </c>
      <c r="I77" s="2">
        <f t="shared" ref="I77:I156" si="8">G77-H77</f>
        <v>86500</v>
      </c>
      <c r="J77" s="47" t="s">
        <v>25</v>
      </c>
    </row>
    <row r="78" spans="1:10" ht="33">
      <c r="A78" s="32"/>
      <c r="B78" s="32"/>
      <c r="C78" s="32"/>
      <c r="D78" s="32"/>
      <c r="E78" s="42"/>
      <c r="F78" s="1" t="s">
        <v>332</v>
      </c>
      <c r="G78" s="29">
        <v>406000</v>
      </c>
      <c r="H78" s="48">
        <v>0</v>
      </c>
      <c r="I78" s="2">
        <f t="shared" si="8"/>
        <v>406000</v>
      </c>
      <c r="J78" s="47" t="s">
        <v>361</v>
      </c>
    </row>
    <row r="79" spans="1:10" ht="33">
      <c r="A79" s="32"/>
      <c r="B79" s="32"/>
      <c r="C79" s="32"/>
      <c r="D79" s="32"/>
      <c r="E79" s="42"/>
      <c r="F79" s="1" t="s">
        <v>333</v>
      </c>
      <c r="G79" s="29">
        <v>426000</v>
      </c>
      <c r="H79" s="48">
        <v>0</v>
      </c>
      <c r="I79" s="2">
        <f t="shared" si="8"/>
        <v>426000</v>
      </c>
      <c r="J79" s="47" t="s">
        <v>361</v>
      </c>
    </row>
    <row r="80" spans="1:10" ht="16.5">
      <c r="A80" s="32"/>
      <c r="B80" s="32"/>
      <c r="C80" s="32"/>
      <c r="D80" s="32"/>
      <c r="E80" s="42"/>
      <c r="F80" s="1" t="s">
        <v>95</v>
      </c>
      <c r="G80" s="29">
        <v>324000</v>
      </c>
      <c r="H80" s="48">
        <v>0</v>
      </c>
      <c r="I80" s="2">
        <f t="shared" si="8"/>
        <v>324000</v>
      </c>
      <c r="J80" s="47" t="s">
        <v>25</v>
      </c>
    </row>
    <row r="81" spans="1:10" ht="16.5">
      <c r="A81" s="32"/>
      <c r="B81" s="32"/>
      <c r="C81" s="32"/>
      <c r="D81" s="32"/>
      <c r="E81" s="42"/>
      <c r="F81" s="1" t="s">
        <v>96</v>
      </c>
      <c r="G81" s="29">
        <v>10700</v>
      </c>
      <c r="H81" s="48">
        <v>10700</v>
      </c>
      <c r="I81" s="2">
        <f t="shared" si="8"/>
        <v>0</v>
      </c>
      <c r="J81" s="7"/>
    </row>
    <row r="82" spans="1:10" ht="16.5">
      <c r="A82" s="32"/>
      <c r="B82" s="32"/>
      <c r="C82" s="32"/>
      <c r="D82" s="32"/>
      <c r="E82" s="42"/>
      <c r="F82" s="1" t="s">
        <v>97</v>
      </c>
      <c r="G82" s="29">
        <v>16000</v>
      </c>
      <c r="H82" s="48">
        <v>16000</v>
      </c>
      <c r="I82" s="2">
        <f t="shared" si="8"/>
        <v>0</v>
      </c>
      <c r="J82" s="47"/>
    </row>
    <row r="83" spans="1:10" ht="16.5">
      <c r="A83" s="32"/>
      <c r="B83" s="32"/>
      <c r="C83" s="32"/>
      <c r="D83" s="32"/>
      <c r="E83" s="42"/>
      <c r="F83" s="1" t="s">
        <v>98</v>
      </c>
      <c r="G83" s="29">
        <v>16000</v>
      </c>
      <c r="H83" s="48">
        <v>0</v>
      </c>
      <c r="I83" s="2">
        <f t="shared" si="8"/>
        <v>16000</v>
      </c>
      <c r="J83" s="47" t="s">
        <v>25</v>
      </c>
    </row>
    <row r="84" spans="1:10" ht="16.5">
      <c r="A84" s="32"/>
      <c r="B84" s="32"/>
      <c r="C84" s="32"/>
      <c r="D84" s="32"/>
      <c r="E84" s="42"/>
      <c r="F84" s="1" t="s">
        <v>99</v>
      </c>
      <c r="G84" s="29">
        <v>16000</v>
      </c>
      <c r="H84" s="48">
        <v>0</v>
      </c>
      <c r="I84" s="2">
        <f t="shared" si="8"/>
        <v>16000</v>
      </c>
      <c r="J84" s="47" t="s">
        <v>25</v>
      </c>
    </row>
    <row r="85" spans="1:10" ht="16.5">
      <c r="A85" s="32"/>
      <c r="B85" s="32"/>
      <c r="C85" s="32"/>
      <c r="D85" s="32"/>
      <c r="E85" s="42"/>
      <c r="F85" s="1" t="s">
        <v>100</v>
      </c>
      <c r="G85" s="29">
        <v>5400</v>
      </c>
      <c r="H85" s="48">
        <v>0</v>
      </c>
      <c r="I85" s="2">
        <f t="shared" si="8"/>
        <v>5400</v>
      </c>
      <c r="J85" s="47" t="s">
        <v>25</v>
      </c>
    </row>
    <row r="86" spans="1:10" ht="16.5">
      <c r="A86" s="32"/>
      <c r="B86" s="32"/>
      <c r="C86" s="32"/>
      <c r="D86" s="32"/>
      <c r="E86" s="42"/>
      <c r="F86" s="1" t="s">
        <v>101</v>
      </c>
      <c r="G86" s="29">
        <v>5400</v>
      </c>
      <c r="H86" s="48">
        <v>0</v>
      </c>
      <c r="I86" s="2">
        <f t="shared" si="8"/>
        <v>5400</v>
      </c>
      <c r="J86" s="47" t="s">
        <v>25</v>
      </c>
    </row>
    <row r="87" spans="1:10" ht="16.5">
      <c r="A87" s="32"/>
      <c r="B87" s="32"/>
      <c r="C87" s="32"/>
      <c r="D87" s="32"/>
      <c r="E87" s="42"/>
      <c r="F87" s="1" t="s">
        <v>102</v>
      </c>
      <c r="G87" s="29">
        <v>13400</v>
      </c>
      <c r="H87" s="48">
        <v>0</v>
      </c>
      <c r="I87" s="2">
        <f t="shared" si="8"/>
        <v>13400</v>
      </c>
      <c r="J87" s="47" t="s">
        <v>25</v>
      </c>
    </row>
    <row r="88" spans="1:10" ht="16.5">
      <c r="A88" s="32"/>
      <c r="B88" s="32"/>
      <c r="C88" s="32"/>
      <c r="D88" s="32"/>
      <c r="E88" s="42"/>
      <c r="F88" s="1" t="s">
        <v>362</v>
      </c>
      <c r="G88" s="29">
        <v>16100</v>
      </c>
      <c r="H88" s="48">
        <v>0</v>
      </c>
      <c r="I88" s="2">
        <f t="shared" si="8"/>
        <v>16100</v>
      </c>
      <c r="J88" s="47" t="s">
        <v>18</v>
      </c>
    </row>
    <row r="89" spans="1:10" ht="16.5">
      <c r="A89" s="32"/>
      <c r="B89" s="32"/>
      <c r="C89" s="32"/>
      <c r="D89" s="32"/>
      <c r="E89" s="42"/>
      <c r="F89" s="1" t="s">
        <v>334</v>
      </c>
      <c r="G89" s="29">
        <v>16000</v>
      </c>
      <c r="H89" s="48">
        <v>16000</v>
      </c>
      <c r="I89" s="2">
        <f t="shared" si="8"/>
        <v>0</v>
      </c>
      <c r="J89" s="47"/>
    </row>
    <row r="90" spans="1:10" ht="16.5">
      <c r="A90" s="32"/>
      <c r="B90" s="32"/>
      <c r="C90" s="32"/>
      <c r="D90" s="32"/>
      <c r="E90" s="42"/>
      <c r="F90" s="1" t="s">
        <v>103</v>
      </c>
      <c r="G90" s="29">
        <v>48000</v>
      </c>
      <c r="H90" s="48">
        <v>0</v>
      </c>
      <c r="I90" s="2">
        <f t="shared" si="8"/>
        <v>48000</v>
      </c>
      <c r="J90" s="47" t="s">
        <v>25</v>
      </c>
    </row>
    <row r="91" spans="1:10" ht="16.5">
      <c r="A91" s="32"/>
      <c r="B91" s="32"/>
      <c r="C91" s="32"/>
      <c r="D91" s="32"/>
      <c r="E91" s="42"/>
      <c r="F91" s="1" t="s">
        <v>104</v>
      </c>
      <c r="G91" s="29">
        <v>18700</v>
      </c>
      <c r="H91" s="48">
        <v>18700</v>
      </c>
      <c r="I91" s="2">
        <f t="shared" si="8"/>
        <v>0</v>
      </c>
      <c r="J91" s="47" t="s">
        <v>105</v>
      </c>
    </row>
    <row r="92" spans="1:10" ht="16.5">
      <c r="A92" s="32"/>
      <c r="B92" s="32"/>
      <c r="C92" s="32"/>
      <c r="D92" s="32"/>
      <c r="E92" s="42"/>
      <c r="F92" s="8" t="s">
        <v>106</v>
      </c>
      <c r="G92" s="29">
        <v>10700</v>
      </c>
      <c r="H92" s="48">
        <v>0</v>
      </c>
      <c r="I92" s="2">
        <f t="shared" si="8"/>
        <v>10700</v>
      </c>
      <c r="J92" s="47" t="s">
        <v>25</v>
      </c>
    </row>
    <row r="93" spans="1:10" ht="16.5">
      <c r="A93" s="32"/>
      <c r="B93" s="32"/>
      <c r="C93" s="32"/>
      <c r="D93" s="32"/>
      <c r="E93" s="42"/>
      <c r="F93" s="1" t="s">
        <v>107</v>
      </c>
      <c r="G93" s="29">
        <v>13000</v>
      </c>
      <c r="H93" s="48">
        <v>13000</v>
      </c>
      <c r="I93" s="2">
        <f t="shared" si="8"/>
        <v>0</v>
      </c>
      <c r="J93" s="47" t="s">
        <v>105</v>
      </c>
    </row>
    <row r="94" spans="1:10" ht="33">
      <c r="A94" s="32"/>
      <c r="B94" s="32"/>
      <c r="C94" s="32"/>
      <c r="D94" s="32"/>
      <c r="E94" s="42"/>
      <c r="F94" s="1" t="s">
        <v>108</v>
      </c>
      <c r="G94" s="29">
        <v>20000</v>
      </c>
      <c r="H94" s="48">
        <v>15443.4</v>
      </c>
      <c r="I94" s="2">
        <f t="shared" si="8"/>
        <v>4556.6000000000004</v>
      </c>
      <c r="J94" s="47" t="s">
        <v>33</v>
      </c>
    </row>
    <row r="95" spans="1:10" ht="16.5">
      <c r="A95" s="32"/>
      <c r="B95" s="32"/>
      <c r="C95" s="32"/>
      <c r="D95" s="32"/>
      <c r="E95" s="42"/>
      <c r="F95" s="1" t="s">
        <v>335</v>
      </c>
      <c r="G95" s="29">
        <v>19000</v>
      </c>
      <c r="H95" s="48">
        <v>0</v>
      </c>
      <c r="I95" s="2">
        <f t="shared" si="8"/>
        <v>19000</v>
      </c>
      <c r="J95" s="47" t="s">
        <v>18</v>
      </c>
    </row>
    <row r="96" spans="1:10" ht="16.5">
      <c r="A96" s="32"/>
      <c r="B96" s="32"/>
      <c r="C96" s="32"/>
      <c r="D96" s="32"/>
      <c r="E96" s="42"/>
      <c r="F96" s="1" t="s">
        <v>109</v>
      </c>
      <c r="G96" s="29">
        <v>14000</v>
      </c>
      <c r="H96" s="48">
        <v>14000</v>
      </c>
      <c r="I96" s="2">
        <f t="shared" si="8"/>
        <v>0</v>
      </c>
      <c r="J96" s="47"/>
    </row>
    <row r="97" spans="1:10" ht="33">
      <c r="A97" s="32"/>
      <c r="B97" s="32"/>
      <c r="C97" s="32"/>
      <c r="D97" s="32"/>
      <c r="E97" s="42"/>
      <c r="F97" s="1" t="s">
        <v>336</v>
      </c>
      <c r="G97" s="29">
        <v>16000</v>
      </c>
      <c r="H97" s="63"/>
      <c r="I97" s="2">
        <f t="shared" si="8"/>
        <v>16000</v>
      </c>
      <c r="J97" s="47" t="s">
        <v>361</v>
      </c>
    </row>
    <row r="98" spans="1:10" ht="16.5">
      <c r="A98" s="32"/>
      <c r="B98" s="32"/>
      <c r="C98" s="32"/>
      <c r="D98" s="32"/>
      <c r="E98" s="42"/>
      <c r="F98" s="1" t="s">
        <v>110</v>
      </c>
      <c r="G98" s="29">
        <v>14700</v>
      </c>
      <c r="H98" s="48">
        <v>13446</v>
      </c>
      <c r="I98" s="2">
        <f t="shared" si="8"/>
        <v>1254</v>
      </c>
      <c r="J98" s="7" t="s">
        <v>38</v>
      </c>
    </row>
    <row r="99" spans="1:10" ht="16.5">
      <c r="A99" s="32"/>
      <c r="B99" s="32"/>
      <c r="C99" s="32"/>
      <c r="D99" s="32"/>
      <c r="E99" s="42"/>
      <c r="F99" s="1" t="s">
        <v>111</v>
      </c>
      <c r="G99" s="29">
        <v>16000</v>
      </c>
      <c r="H99" s="48">
        <v>0</v>
      </c>
      <c r="I99" s="2">
        <f t="shared" si="8"/>
        <v>16000</v>
      </c>
      <c r="J99" s="47" t="s">
        <v>25</v>
      </c>
    </row>
    <row r="100" spans="1:10" ht="16.5">
      <c r="A100" s="32"/>
      <c r="B100" s="32"/>
      <c r="C100" s="32"/>
      <c r="D100" s="32"/>
      <c r="E100" s="42"/>
      <c r="F100" s="1" t="s">
        <v>112</v>
      </c>
      <c r="G100" s="29">
        <v>14400</v>
      </c>
      <c r="H100" s="48">
        <v>14262.6</v>
      </c>
      <c r="I100" s="2">
        <f t="shared" si="8"/>
        <v>137.39999999999964</v>
      </c>
      <c r="J100" s="7" t="s">
        <v>38</v>
      </c>
    </row>
    <row r="101" spans="1:10" ht="16.5">
      <c r="A101" s="32"/>
      <c r="B101" s="32"/>
      <c r="C101" s="32"/>
      <c r="D101" s="32"/>
      <c r="E101" s="42"/>
      <c r="F101" s="1" t="s">
        <v>113</v>
      </c>
      <c r="G101" s="29">
        <v>16100</v>
      </c>
      <c r="H101" s="48">
        <v>0</v>
      </c>
      <c r="I101" s="2">
        <f t="shared" si="8"/>
        <v>16100</v>
      </c>
      <c r="J101" s="47" t="s">
        <v>25</v>
      </c>
    </row>
    <row r="102" spans="1:10" ht="16.5">
      <c r="A102" s="32"/>
      <c r="B102" s="32"/>
      <c r="C102" s="32"/>
      <c r="D102" s="32"/>
      <c r="E102" s="42"/>
      <c r="F102" s="1" t="s">
        <v>114</v>
      </c>
      <c r="G102" s="29">
        <v>16100</v>
      </c>
      <c r="H102" s="48">
        <v>0</v>
      </c>
      <c r="I102" s="2">
        <f t="shared" si="8"/>
        <v>16100</v>
      </c>
      <c r="J102" s="47" t="s">
        <v>25</v>
      </c>
    </row>
    <row r="103" spans="1:10" ht="16.5">
      <c r="A103" s="32"/>
      <c r="B103" s="32"/>
      <c r="C103" s="32"/>
      <c r="D103" s="32"/>
      <c r="E103" s="42"/>
      <c r="F103" s="1" t="s">
        <v>115</v>
      </c>
      <c r="G103" s="29">
        <v>16000</v>
      </c>
      <c r="H103" s="48">
        <v>0</v>
      </c>
      <c r="I103" s="2">
        <f t="shared" si="8"/>
        <v>16000</v>
      </c>
      <c r="J103" s="47" t="s">
        <v>25</v>
      </c>
    </row>
    <row r="104" spans="1:10" ht="33">
      <c r="A104" s="32"/>
      <c r="B104" s="32"/>
      <c r="C104" s="32"/>
      <c r="D104" s="32"/>
      <c r="E104" s="42"/>
      <c r="F104" s="1" t="s">
        <v>116</v>
      </c>
      <c r="G104" s="29">
        <v>16000</v>
      </c>
      <c r="H104" s="48">
        <v>0</v>
      </c>
      <c r="I104" s="2">
        <f t="shared" si="8"/>
        <v>16000</v>
      </c>
      <c r="J104" s="47" t="s">
        <v>361</v>
      </c>
    </row>
    <row r="105" spans="1:10" ht="16.5">
      <c r="A105" s="32"/>
      <c r="B105" s="32"/>
      <c r="C105" s="32"/>
      <c r="D105" s="32"/>
      <c r="E105" s="42"/>
      <c r="F105" s="1" t="s">
        <v>117</v>
      </c>
      <c r="G105" s="29">
        <v>16000</v>
      </c>
      <c r="H105" s="48">
        <v>0</v>
      </c>
      <c r="I105" s="2">
        <f t="shared" si="8"/>
        <v>16000</v>
      </c>
      <c r="J105" s="47" t="s">
        <v>25</v>
      </c>
    </row>
    <row r="106" spans="1:10" ht="16.5">
      <c r="A106" s="32"/>
      <c r="B106" s="32"/>
      <c r="C106" s="32"/>
      <c r="D106" s="32"/>
      <c r="E106" s="42"/>
      <c r="F106" s="1" t="s">
        <v>118</v>
      </c>
      <c r="G106" s="29">
        <v>15500</v>
      </c>
      <c r="H106" s="48">
        <v>13440</v>
      </c>
      <c r="I106" s="2">
        <f t="shared" si="8"/>
        <v>2060</v>
      </c>
      <c r="J106" s="7" t="s">
        <v>38</v>
      </c>
    </row>
    <row r="107" spans="1:10" ht="16.5">
      <c r="A107" s="32"/>
      <c r="B107" s="32"/>
      <c r="C107" s="32"/>
      <c r="D107" s="32"/>
      <c r="E107" s="42"/>
      <c r="F107" s="1" t="s">
        <v>119</v>
      </c>
      <c r="G107" s="29">
        <v>16000</v>
      </c>
      <c r="H107" s="48">
        <v>16000</v>
      </c>
      <c r="I107" s="2">
        <f t="shared" si="8"/>
        <v>0</v>
      </c>
      <c r="J107" s="47"/>
    </row>
    <row r="108" spans="1:10" ht="16.5">
      <c r="A108" s="32"/>
      <c r="B108" s="32"/>
      <c r="C108" s="32"/>
      <c r="D108" s="32"/>
      <c r="E108" s="42"/>
      <c r="F108" s="1" t="s">
        <v>120</v>
      </c>
      <c r="G108" s="29">
        <v>9400</v>
      </c>
      <c r="H108" s="48">
        <v>9400</v>
      </c>
      <c r="I108" s="2">
        <f t="shared" si="8"/>
        <v>0</v>
      </c>
      <c r="J108" s="47"/>
    </row>
    <row r="109" spans="1:10" ht="16.5">
      <c r="A109" s="32"/>
      <c r="B109" s="32"/>
      <c r="C109" s="32"/>
      <c r="D109" s="32"/>
      <c r="E109" s="42"/>
      <c r="F109" s="1" t="s">
        <v>121</v>
      </c>
      <c r="G109" s="29">
        <v>1476000</v>
      </c>
      <c r="H109" s="48">
        <v>0</v>
      </c>
      <c r="I109" s="2">
        <f t="shared" si="8"/>
        <v>1476000</v>
      </c>
      <c r="J109" s="47" t="s">
        <v>25</v>
      </c>
    </row>
    <row r="110" spans="1:10" ht="16.5">
      <c r="A110" s="32"/>
      <c r="B110" s="32"/>
      <c r="C110" s="32"/>
      <c r="D110" s="32"/>
      <c r="E110" s="42"/>
      <c r="F110" s="1" t="s">
        <v>122</v>
      </c>
      <c r="G110" s="29">
        <v>269000</v>
      </c>
      <c r="H110" s="48">
        <v>0</v>
      </c>
      <c r="I110" s="2">
        <f t="shared" si="8"/>
        <v>269000</v>
      </c>
      <c r="J110" s="47" t="s">
        <v>25</v>
      </c>
    </row>
    <row r="111" spans="1:10" ht="16.5">
      <c r="A111" s="32"/>
      <c r="B111" s="32"/>
      <c r="C111" s="32"/>
      <c r="D111" s="32"/>
      <c r="E111" s="43"/>
      <c r="F111" s="1" t="s">
        <v>337</v>
      </c>
      <c r="G111" s="29">
        <v>1200000</v>
      </c>
      <c r="H111" s="64">
        <v>1157781.6000000001</v>
      </c>
      <c r="I111" s="2">
        <f t="shared" si="8"/>
        <v>42218.399999999907</v>
      </c>
      <c r="J111" s="7" t="s">
        <v>363</v>
      </c>
    </row>
    <row r="112" spans="1:10" ht="16.5">
      <c r="A112" s="32"/>
      <c r="B112" s="32"/>
      <c r="C112" s="33"/>
      <c r="D112" s="33"/>
      <c r="E112" s="65" t="s">
        <v>374</v>
      </c>
      <c r="F112" s="1"/>
      <c r="G112" s="29">
        <f>SUM(G74:G111)</f>
        <v>4947700</v>
      </c>
      <c r="H112" s="29">
        <f t="shared" ref="H112:I112" si="9">SUM(H74:H111)</f>
        <v>1328173.6000000001</v>
      </c>
      <c r="I112" s="29">
        <f t="shared" si="9"/>
        <v>3619526.4</v>
      </c>
      <c r="J112" s="7"/>
    </row>
    <row r="113" spans="1:10" ht="16.5">
      <c r="A113" s="32"/>
      <c r="B113" s="32"/>
      <c r="C113" s="27">
        <v>7</v>
      </c>
      <c r="D113" s="27" t="s">
        <v>123</v>
      </c>
      <c r="E113" s="28" t="s">
        <v>124</v>
      </c>
      <c r="F113" s="7" t="s">
        <v>88</v>
      </c>
      <c r="G113" s="48"/>
      <c r="H113" s="49"/>
      <c r="I113" s="2">
        <f t="shared" si="8"/>
        <v>0</v>
      </c>
      <c r="J113" s="47"/>
    </row>
    <row r="114" spans="1:10" ht="16.5">
      <c r="A114" s="32"/>
      <c r="B114" s="32"/>
      <c r="C114" s="26">
        <v>8</v>
      </c>
      <c r="D114" s="26" t="s">
        <v>125</v>
      </c>
      <c r="E114" s="55" t="s">
        <v>126</v>
      </c>
      <c r="F114" s="1" t="s">
        <v>127</v>
      </c>
      <c r="G114" s="66">
        <v>32400</v>
      </c>
      <c r="H114" s="30">
        <v>32400</v>
      </c>
      <c r="I114" s="2">
        <f t="shared" si="8"/>
        <v>0</v>
      </c>
      <c r="J114" s="1"/>
    </row>
    <row r="115" spans="1:10" ht="16.5">
      <c r="A115" s="32"/>
      <c r="B115" s="32"/>
      <c r="C115" s="32"/>
      <c r="D115" s="32"/>
      <c r="E115" s="55"/>
      <c r="F115" s="1" t="s">
        <v>128</v>
      </c>
      <c r="G115" s="66">
        <v>35712</v>
      </c>
      <c r="H115" s="49">
        <v>19125</v>
      </c>
      <c r="I115" s="2">
        <f t="shared" si="8"/>
        <v>16587</v>
      </c>
      <c r="J115" s="7" t="s">
        <v>38</v>
      </c>
    </row>
    <row r="116" spans="1:10" ht="16.5">
      <c r="A116" s="32"/>
      <c r="B116" s="32"/>
      <c r="C116" s="32"/>
      <c r="D116" s="32"/>
      <c r="E116" s="55"/>
      <c r="F116" s="1" t="s">
        <v>129</v>
      </c>
      <c r="G116" s="66">
        <v>14040</v>
      </c>
      <c r="H116" s="66">
        <v>14040</v>
      </c>
      <c r="I116" s="2">
        <f t="shared" si="8"/>
        <v>0</v>
      </c>
      <c r="J116" s="28"/>
    </row>
    <row r="117" spans="1:10" ht="16.5">
      <c r="A117" s="32"/>
      <c r="B117" s="32"/>
      <c r="C117" s="32"/>
      <c r="D117" s="32"/>
      <c r="E117" s="55"/>
      <c r="F117" s="1" t="s">
        <v>130</v>
      </c>
      <c r="G117" s="66">
        <v>18000</v>
      </c>
      <c r="H117" s="49"/>
      <c r="I117" s="2">
        <f t="shared" si="8"/>
        <v>18000</v>
      </c>
      <c r="J117" s="47" t="s">
        <v>25</v>
      </c>
    </row>
    <row r="118" spans="1:10" ht="16.5">
      <c r="A118" s="32"/>
      <c r="B118" s="32"/>
      <c r="C118" s="32"/>
      <c r="D118" s="32"/>
      <c r="E118" s="55"/>
      <c r="F118" s="1" t="s">
        <v>131</v>
      </c>
      <c r="G118" s="66">
        <v>15840</v>
      </c>
      <c r="H118" s="49"/>
      <c r="I118" s="2">
        <f t="shared" si="8"/>
        <v>15840</v>
      </c>
      <c r="J118" s="47" t="s">
        <v>25</v>
      </c>
    </row>
    <row r="119" spans="1:10" ht="16.5">
      <c r="A119" s="32"/>
      <c r="B119" s="32"/>
      <c r="C119" s="32"/>
      <c r="D119" s="32"/>
      <c r="E119" s="55"/>
      <c r="F119" s="1" t="s">
        <v>132</v>
      </c>
      <c r="G119" s="66">
        <v>86400</v>
      </c>
      <c r="H119" s="49">
        <v>86400</v>
      </c>
      <c r="I119" s="2">
        <f t="shared" si="8"/>
        <v>0</v>
      </c>
      <c r="J119" s="28"/>
    </row>
    <row r="120" spans="1:10" ht="29.1" customHeight="1">
      <c r="A120" s="32"/>
      <c r="B120" s="32"/>
      <c r="C120" s="32"/>
      <c r="D120" s="32"/>
      <c r="E120" s="55"/>
      <c r="F120" s="9" t="s">
        <v>133</v>
      </c>
      <c r="G120" s="66">
        <v>75900</v>
      </c>
      <c r="H120" s="49">
        <v>69000</v>
      </c>
      <c r="I120" s="2">
        <f t="shared" si="8"/>
        <v>6900</v>
      </c>
      <c r="J120" s="7" t="s">
        <v>38</v>
      </c>
    </row>
    <row r="121" spans="1:10" ht="29.1" customHeight="1">
      <c r="A121" s="32"/>
      <c r="B121" s="32"/>
      <c r="C121" s="32"/>
      <c r="D121" s="32"/>
      <c r="E121" s="55"/>
      <c r="F121" s="10"/>
      <c r="G121" s="66">
        <v>16875</v>
      </c>
      <c r="H121" s="49">
        <v>15187.5</v>
      </c>
      <c r="I121" s="2">
        <f t="shared" si="8"/>
        <v>1687.5</v>
      </c>
      <c r="J121" s="47" t="s">
        <v>33</v>
      </c>
    </row>
    <row r="122" spans="1:10" ht="29.1" customHeight="1">
      <c r="A122" s="32"/>
      <c r="B122" s="32"/>
      <c r="C122" s="32"/>
      <c r="D122" s="32"/>
      <c r="E122" s="55"/>
      <c r="F122" s="10"/>
      <c r="G122" s="66">
        <v>16875</v>
      </c>
      <c r="H122" s="49">
        <v>16875</v>
      </c>
      <c r="I122" s="2">
        <f t="shared" si="8"/>
        <v>0</v>
      </c>
      <c r="J122" s="28"/>
    </row>
    <row r="123" spans="1:10" ht="29.1" customHeight="1">
      <c r="A123" s="32"/>
      <c r="B123" s="32"/>
      <c r="C123" s="32"/>
      <c r="D123" s="32"/>
      <c r="E123" s="55"/>
      <c r="F123" s="11"/>
      <c r="G123" s="66">
        <v>26400</v>
      </c>
      <c r="H123" s="49">
        <v>24000</v>
      </c>
      <c r="I123" s="2">
        <f t="shared" si="8"/>
        <v>2400</v>
      </c>
      <c r="J123" s="7" t="s">
        <v>38</v>
      </c>
    </row>
    <row r="124" spans="1:10" ht="16.5">
      <c r="A124" s="32"/>
      <c r="B124" s="32"/>
      <c r="C124" s="32"/>
      <c r="D124" s="32"/>
      <c r="E124" s="55"/>
      <c r="F124" s="1" t="s">
        <v>134</v>
      </c>
      <c r="G124" s="66">
        <v>34560</v>
      </c>
      <c r="H124" s="49"/>
      <c r="I124" s="2">
        <f t="shared" si="8"/>
        <v>34560</v>
      </c>
      <c r="J124" s="47" t="s">
        <v>25</v>
      </c>
    </row>
    <row r="125" spans="1:10" ht="33">
      <c r="A125" s="32"/>
      <c r="B125" s="32"/>
      <c r="C125" s="32"/>
      <c r="D125" s="32"/>
      <c r="E125" s="55"/>
      <c r="F125" s="1" t="s">
        <v>338</v>
      </c>
      <c r="G125" s="66">
        <v>397495.8</v>
      </c>
      <c r="H125" s="49"/>
      <c r="I125" s="2">
        <f t="shared" si="8"/>
        <v>397495.8</v>
      </c>
      <c r="J125" s="28" t="s">
        <v>18</v>
      </c>
    </row>
    <row r="126" spans="1:10" ht="33">
      <c r="A126" s="32"/>
      <c r="B126" s="32"/>
      <c r="C126" s="32"/>
      <c r="D126" s="32"/>
      <c r="E126" s="55"/>
      <c r="F126" s="1" t="s">
        <v>135</v>
      </c>
      <c r="G126" s="66">
        <v>89766.9</v>
      </c>
      <c r="H126" s="49">
        <v>67325.039999999994</v>
      </c>
      <c r="I126" s="2">
        <f t="shared" si="8"/>
        <v>22441.86</v>
      </c>
      <c r="J126" s="47" t="s">
        <v>33</v>
      </c>
    </row>
    <row r="127" spans="1:10" ht="16.5">
      <c r="A127" s="32"/>
      <c r="B127" s="32"/>
      <c r="C127" s="32"/>
      <c r="D127" s="32"/>
      <c r="E127" s="55"/>
      <c r="F127" s="1" t="s">
        <v>136</v>
      </c>
      <c r="G127" s="66">
        <v>110692.8</v>
      </c>
      <c r="H127" s="49">
        <v>101775.879</v>
      </c>
      <c r="I127" s="2">
        <f t="shared" si="8"/>
        <v>8916.9210000000021</v>
      </c>
      <c r="J127" s="7" t="s">
        <v>38</v>
      </c>
    </row>
    <row r="128" spans="1:10" ht="33">
      <c r="A128" s="32"/>
      <c r="B128" s="32"/>
      <c r="C128" s="32"/>
      <c r="D128" s="32"/>
      <c r="E128" s="55"/>
      <c r="F128" s="1" t="s">
        <v>137</v>
      </c>
      <c r="G128" s="66">
        <v>94262.399999999994</v>
      </c>
      <c r="H128" s="49">
        <v>80123.039999999994</v>
      </c>
      <c r="I128" s="2">
        <f t="shared" si="8"/>
        <v>14139.36</v>
      </c>
      <c r="J128" s="47" t="s">
        <v>33</v>
      </c>
    </row>
    <row r="129" spans="1:10" ht="16.5">
      <c r="A129" s="32"/>
      <c r="B129" s="32"/>
      <c r="C129" s="32"/>
      <c r="D129" s="32"/>
      <c r="E129" s="55"/>
      <c r="F129" s="1" t="s">
        <v>138</v>
      </c>
      <c r="G129" s="66">
        <v>202969.5</v>
      </c>
      <c r="H129" s="49">
        <v>164067.01800000001</v>
      </c>
      <c r="I129" s="2">
        <f t="shared" si="8"/>
        <v>38902.481999999989</v>
      </c>
      <c r="J129" s="7" t="s">
        <v>38</v>
      </c>
    </row>
    <row r="130" spans="1:10" ht="16.5">
      <c r="A130" s="32"/>
      <c r="B130" s="32"/>
      <c r="C130" s="32"/>
      <c r="D130" s="32"/>
      <c r="E130" s="55"/>
      <c r="F130" s="1" t="s">
        <v>139</v>
      </c>
      <c r="G130" s="66">
        <v>81044.399999999994</v>
      </c>
      <c r="H130" s="30">
        <v>76315.679999999993</v>
      </c>
      <c r="I130" s="2">
        <f t="shared" si="8"/>
        <v>4728.7200000000012</v>
      </c>
      <c r="J130" s="7" t="s">
        <v>38</v>
      </c>
    </row>
    <row r="131" spans="1:10" ht="33">
      <c r="A131" s="32"/>
      <c r="B131" s="32"/>
      <c r="C131" s="32"/>
      <c r="D131" s="32"/>
      <c r="E131" s="55"/>
      <c r="F131" s="1" t="s">
        <v>140</v>
      </c>
      <c r="G131" s="66">
        <v>84888</v>
      </c>
      <c r="H131" s="66">
        <v>28296</v>
      </c>
      <c r="I131" s="2">
        <f t="shared" si="8"/>
        <v>56592</v>
      </c>
      <c r="J131" s="47" t="s">
        <v>33</v>
      </c>
    </row>
    <row r="132" spans="1:10" ht="16.5">
      <c r="A132" s="32"/>
      <c r="B132" s="32"/>
      <c r="C132" s="32"/>
      <c r="D132" s="32"/>
      <c r="E132" s="55"/>
      <c r="F132" s="1" t="s">
        <v>141</v>
      </c>
      <c r="G132" s="29">
        <v>202969</v>
      </c>
      <c r="H132" s="30">
        <v>118962.50333333334</v>
      </c>
      <c r="I132" s="2">
        <f t="shared" si="8"/>
        <v>84006.496666666659</v>
      </c>
      <c r="J132" s="7" t="s">
        <v>38</v>
      </c>
    </row>
    <row r="133" spans="1:10" ht="16.5">
      <c r="A133" s="32"/>
      <c r="B133" s="32"/>
      <c r="C133" s="33"/>
      <c r="D133" s="33"/>
      <c r="E133" s="28" t="s">
        <v>375</v>
      </c>
      <c r="F133" s="1"/>
      <c r="G133" s="29">
        <f>SUM(G114:G132)</f>
        <v>1637090.8</v>
      </c>
      <c r="H133" s="29">
        <f t="shared" ref="H133:I133" si="10">SUM(H114:H132)</f>
        <v>913892.66033333342</v>
      </c>
      <c r="I133" s="29">
        <f t="shared" si="10"/>
        <v>723198.13966666663</v>
      </c>
      <c r="J133" s="7"/>
    </row>
    <row r="134" spans="1:10" s="25" customFormat="1" ht="16.5">
      <c r="A134" s="33"/>
      <c r="B134" s="33"/>
      <c r="C134" s="67" t="s">
        <v>376</v>
      </c>
      <c r="D134" s="68"/>
      <c r="E134" s="37"/>
      <c r="F134" s="4"/>
      <c r="G134" s="38">
        <f>G30+G57+G62+G72+G73+G112+G113+G133</f>
        <v>9668053</v>
      </c>
      <c r="H134" s="38">
        <f t="shared" ref="H134:I134" si="11">H30+H57+H62+H72+H73+H112+H113+H133</f>
        <v>3484564.4803333338</v>
      </c>
      <c r="I134" s="38">
        <f t="shared" si="11"/>
        <v>6183488.5196666662</v>
      </c>
      <c r="J134" s="69"/>
    </row>
    <row r="135" spans="1:10" ht="16.5">
      <c r="A135" s="70" t="s">
        <v>322</v>
      </c>
      <c r="B135" s="27" t="s">
        <v>142</v>
      </c>
      <c r="C135" s="27">
        <v>1</v>
      </c>
      <c r="D135" s="27" t="s">
        <v>143</v>
      </c>
      <c r="E135" s="28" t="s">
        <v>144</v>
      </c>
      <c r="F135" s="28" t="s">
        <v>88</v>
      </c>
      <c r="G135" s="30"/>
      <c r="H135" s="49"/>
      <c r="I135" s="2">
        <f t="shared" si="8"/>
        <v>0</v>
      </c>
      <c r="J135" s="28"/>
    </row>
    <row r="136" spans="1:10" ht="16.5">
      <c r="A136" s="26" t="s">
        <v>323</v>
      </c>
      <c r="B136" s="26" t="s">
        <v>145</v>
      </c>
      <c r="C136" s="54">
        <v>1</v>
      </c>
      <c r="D136" s="54" t="s">
        <v>146</v>
      </c>
      <c r="E136" s="41" t="s">
        <v>147</v>
      </c>
      <c r="F136" s="28" t="s">
        <v>148</v>
      </c>
      <c r="G136" s="50">
        <v>43500</v>
      </c>
      <c r="H136" s="49">
        <v>43500</v>
      </c>
      <c r="I136" s="2">
        <f t="shared" si="8"/>
        <v>0</v>
      </c>
      <c r="J136" s="71"/>
    </row>
    <row r="137" spans="1:10" ht="16.5">
      <c r="A137" s="32"/>
      <c r="B137" s="32"/>
      <c r="C137" s="54"/>
      <c r="D137" s="54"/>
      <c r="E137" s="42"/>
      <c r="F137" s="28" t="s">
        <v>339</v>
      </c>
      <c r="G137" s="50">
        <v>32700</v>
      </c>
      <c r="H137" s="49"/>
      <c r="I137" s="2">
        <f t="shared" si="8"/>
        <v>32700</v>
      </c>
      <c r="J137" s="71" t="s">
        <v>18</v>
      </c>
    </row>
    <row r="138" spans="1:10" ht="16.5">
      <c r="A138" s="32"/>
      <c r="B138" s="32"/>
      <c r="C138" s="54"/>
      <c r="D138" s="54"/>
      <c r="E138" s="43"/>
      <c r="F138" s="28" t="s">
        <v>149</v>
      </c>
      <c r="G138" s="50">
        <v>18800</v>
      </c>
      <c r="H138" s="50">
        <v>18800</v>
      </c>
      <c r="I138" s="2">
        <f t="shared" si="8"/>
        <v>0</v>
      </c>
      <c r="J138" s="71"/>
    </row>
    <row r="139" spans="1:10" ht="16.5">
      <c r="A139" s="32"/>
      <c r="B139" s="32"/>
      <c r="C139" s="54"/>
      <c r="D139" s="54"/>
      <c r="E139" s="45" t="s">
        <v>377</v>
      </c>
      <c r="F139" s="28"/>
      <c r="G139" s="50">
        <f>SUM(G136:G138)</f>
        <v>95000</v>
      </c>
      <c r="H139" s="50">
        <f t="shared" ref="H139:I139" si="12">SUM(H136:H138)</f>
        <v>62300</v>
      </c>
      <c r="I139" s="50">
        <f t="shared" si="12"/>
        <v>32700</v>
      </c>
      <c r="J139" s="71"/>
    </row>
    <row r="140" spans="1:10" ht="16.5">
      <c r="A140" s="33"/>
      <c r="B140" s="33"/>
      <c r="C140" s="67" t="s">
        <v>378</v>
      </c>
      <c r="D140" s="68"/>
      <c r="E140" s="37"/>
      <c r="F140" s="4"/>
      <c r="G140" s="38">
        <f>G139</f>
        <v>95000</v>
      </c>
      <c r="H140" s="38">
        <f t="shared" ref="H140:I140" si="13">H139</f>
        <v>62300</v>
      </c>
      <c r="I140" s="38">
        <f t="shared" si="13"/>
        <v>32700</v>
      </c>
      <c r="J140" s="69"/>
    </row>
    <row r="141" spans="1:10" ht="16.5">
      <c r="A141" s="26" t="s">
        <v>324</v>
      </c>
      <c r="B141" s="26" t="s">
        <v>150</v>
      </c>
      <c r="C141" s="26">
        <v>1</v>
      </c>
      <c r="D141" s="26" t="s">
        <v>151</v>
      </c>
      <c r="E141" s="41" t="s">
        <v>152</v>
      </c>
      <c r="F141" s="1" t="s">
        <v>153</v>
      </c>
      <c r="G141" s="50">
        <v>24700</v>
      </c>
      <c r="H141" s="49">
        <v>12660.480000000001</v>
      </c>
      <c r="I141" s="2">
        <f t="shared" si="8"/>
        <v>12039.519999999999</v>
      </c>
      <c r="J141" s="7" t="s">
        <v>38</v>
      </c>
    </row>
    <row r="142" spans="1:10" ht="16.5">
      <c r="A142" s="32"/>
      <c r="B142" s="32"/>
      <c r="C142" s="32"/>
      <c r="D142" s="32"/>
      <c r="E142" s="42"/>
      <c r="F142" s="9" t="s">
        <v>154</v>
      </c>
      <c r="G142" s="72">
        <v>51300</v>
      </c>
      <c r="H142" s="49">
        <v>18990.72</v>
      </c>
      <c r="I142" s="2">
        <f>G142-H142-H143</f>
        <v>8570.880000000001</v>
      </c>
      <c r="J142" s="7" t="s">
        <v>38</v>
      </c>
    </row>
    <row r="143" spans="1:10" ht="16.5">
      <c r="A143" s="32"/>
      <c r="B143" s="32"/>
      <c r="C143" s="32"/>
      <c r="D143" s="32"/>
      <c r="E143" s="42"/>
      <c r="F143" s="11"/>
      <c r="G143" s="73"/>
      <c r="H143" s="49">
        <v>23738.399999999998</v>
      </c>
      <c r="I143" s="2"/>
      <c r="J143" s="7" t="s">
        <v>38</v>
      </c>
    </row>
    <row r="144" spans="1:10" ht="16.5">
      <c r="A144" s="32"/>
      <c r="B144" s="32"/>
      <c r="C144" s="32"/>
      <c r="D144" s="32"/>
      <c r="E144" s="43"/>
      <c r="F144" s="1" t="s">
        <v>155</v>
      </c>
      <c r="G144" s="50">
        <v>2901</v>
      </c>
      <c r="H144" s="49">
        <v>2901</v>
      </c>
      <c r="I144" s="2">
        <f t="shared" si="8"/>
        <v>0</v>
      </c>
      <c r="J144" s="71"/>
    </row>
    <row r="145" spans="1:10" ht="16.5">
      <c r="A145" s="32"/>
      <c r="B145" s="32"/>
      <c r="C145" s="33"/>
      <c r="D145" s="33"/>
      <c r="E145" s="45" t="s">
        <v>379</v>
      </c>
      <c r="F145" s="1"/>
      <c r="G145" s="50">
        <f>SUM(G141:G144)</f>
        <v>78901</v>
      </c>
      <c r="H145" s="50">
        <f t="shared" ref="H145:I145" si="14">SUM(H141:H144)</f>
        <v>58290.600000000006</v>
      </c>
      <c r="I145" s="50">
        <f t="shared" si="14"/>
        <v>20610.400000000001</v>
      </c>
      <c r="J145" s="71"/>
    </row>
    <row r="146" spans="1:10" ht="16.5">
      <c r="A146" s="32"/>
      <c r="B146" s="32"/>
      <c r="C146" s="26">
        <v>2</v>
      </c>
      <c r="D146" s="26" t="s">
        <v>156</v>
      </c>
      <c r="E146" s="41" t="s">
        <v>157</v>
      </c>
      <c r="F146" s="1" t="s">
        <v>158</v>
      </c>
      <c r="G146" s="50">
        <v>4320</v>
      </c>
      <c r="H146" s="49">
        <v>4320</v>
      </c>
      <c r="I146" s="2">
        <f t="shared" si="8"/>
        <v>0</v>
      </c>
      <c r="J146" s="28"/>
    </row>
    <row r="147" spans="1:10" ht="16.5">
      <c r="A147" s="32"/>
      <c r="B147" s="32"/>
      <c r="C147" s="32"/>
      <c r="D147" s="32"/>
      <c r="E147" s="42"/>
      <c r="F147" s="1" t="s">
        <v>159</v>
      </c>
      <c r="G147" s="50">
        <v>3168</v>
      </c>
      <c r="H147" s="49">
        <v>2798.4</v>
      </c>
      <c r="I147" s="2">
        <f t="shared" si="8"/>
        <v>369.59999999999991</v>
      </c>
      <c r="J147" s="7" t="s">
        <v>38</v>
      </c>
    </row>
    <row r="148" spans="1:10" ht="16.5">
      <c r="A148" s="32"/>
      <c r="B148" s="32"/>
      <c r="C148" s="32"/>
      <c r="D148" s="32"/>
      <c r="E148" s="42"/>
      <c r="F148" s="9" t="s">
        <v>340</v>
      </c>
      <c r="G148" s="72">
        <v>22896</v>
      </c>
      <c r="H148" s="49"/>
      <c r="I148" s="2">
        <f t="shared" si="8"/>
        <v>22896</v>
      </c>
      <c r="J148" s="41" t="s">
        <v>361</v>
      </c>
    </row>
    <row r="149" spans="1:10" ht="16.5">
      <c r="A149" s="32"/>
      <c r="B149" s="32"/>
      <c r="C149" s="32"/>
      <c r="D149" s="32"/>
      <c r="E149" s="42"/>
      <c r="F149" s="11"/>
      <c r="G149" s="73"/>
      <c r="H149" s="49"/>
      <c r="I149" s="2">
        <f t="shared" si="8"/>
        <v>0</v>
      </c>
      <c r="J149" s="43"/>
    </row>
    <row r="150" spans="1:10" ht="16.5">
      <c r="A150" s="32"/>
      <c r="B150" s="32"/>
      <c r="C150" s="32"/>
      <c r="D150" s="32"/>
      <c r="E150" s="42"/>
      <c r="F150" s="1" t="s">
        <v>160</v>
      </c>
      <c r="G150" s="50">
        <v>10800</v>
      </c>
      <c r="H150" s="49"/>
      <c r="I150" s="2">
        <f t="shared" si="8"/>
        <v>10800</v>
      </c>
      <c r="J150" s="28" t="s">
        <v>161</v>
      </c>
    </row>
    <row r="151" spans="1:10" ht="16.5">
      <c r="A151" s="32"/>
      <c r="B151" s="32"/>
      <c r="C151" s="32"/>
      <c r="D151" s="32"/>
      <c r="E151" s="43"/>
      <c r="F151" s="1" t="s">
        <v>162</v>
      </c>
      <c r="G151" s="50">
        <v>4320</v>
      </c>
      <c r="H151" s="49">
        <v>4320</v>
      </c>
      <c r="I151" s="2">
        <f t="shared" si="8"/>
        <v>0</v>
      </c>
      <c r="J151" s="28"/>
    </row>
    <row r="152" spans="1:10" ht="16.5">
      <c r="A152" s="32"/>
      <c r="B152" s="32"/>
      <c r="C152" s="33"/>
      <c r="D152" s="33"/>
      <c r="E152" s="65" t="s">
        <v>380</v>
      </c>
      <c r="F152" s="1"/>
      <c r="G152" s="50">
        <f>SUM(G146:G151)</f>
        <v>45504</v>
      </c>
      <c r="H152" s="50">
        <f t="shared" ref="H152:I152" si="15">SUM(H146:H151)</f>
        <v>11438.4</v>
      </c>
      <c r="I152" s="50">
        <f t="shared" si="15"/>
        <v>34065.599999999999</v>
      </c>
      <c r="J152" s="28"/>
    </row>
    <row r="153" spans="1:10" ht="16.5">
      <c r="A153" s="33"/>
      <c r="B153" s="33"/>
      <c r="C153" s="27">
        <v>3</v>
      </c>
      <c r="D153" s="27" t="s">
        <v>163</v>
      </c>
      <c r="E153" s="28" t="s">
        <v>164</v>
      </c>
      <c r="F153" s="1" t="s">
        <v>88</v>
      </c>
      <c r="G153" s="30">
        <v>0</v>
      </c>
      <c r="H153" s="49"/>
      <c r="I153" s="2">
        <f t="shared" si="8"/>
        <v>0</v>
      </c>
      <c r="J153" s="28"/>
    </row>
    <row r="154" spans="1:10" ht="16.5">
      <c r="A154" s="62"/>
      <c r="B154" s="62"/>
      <c r="C154" s="67" t="s">
        <v>381</v>
      </c>
      <c r="D154" s="68"/>
      <c r="E154" s="37"/>
      <c r="F154" s="4"/>
      <c r="G154" s="38">
        <f>G145+G152+G153</f>
        <v>124405</v>
      </c>
      <c r="H154" s="38">
        <f t="shared" ref="H154:I154" si="16">H145+H152+H153</f>
        <v>69729</v>
      </c>
      <c r="I154" s="38">
        <f t="shared" si="16"/>
        <v>54676</v>
      </c>
      <c r="J154" s="69"/>
    </row>
    <row r="155" spans="1:10" ht="16.5">
      <c r="A155" s="27" t="s">
        <v>325</v>
      </c>
      <c r="B155" s="27" t="s">
        <v>165</v>
      </c>
      <c r="C155" s="27">
        <v>1</v>
      </c>
      <c r="D155" s="27" t="s">
        <v>166</v>
      </c>
      <c r="E155" s="28" t="s">
        <v>167</v>
      </c>
      <c r="F155" s="28" t="s">
        <v>11</v>
      </c>
      <c r="G155" s="30"/>
      <c r="H155" s="30"/>
      <c r="I155" s="2">
        <f t="shared" si="8"/>
        <v>0</v>
      </c>
      <c r="J155" s="74"/>
    </row>
    <row r="156" spans="1:10" ht="16.5">
      <c r="A156" s="26" t="s">
        <v>326</v>
      </c>
      <c r="B156" s="26" t="s">
        <v>168</v>
      </c>
      <c r="C156" s="27">
        <v>1</v>
      </c>
      <c r="D156" s="27" t="s">
        <v>169</v>
      </c>
      <c r="E156" s="28" t="s">
        <v>170</v>
      </c>
      <c r="F156" s="28" t="s">
        <v>11</v>
      </c>
      <c r="G156" s="29"/>
      <c r="H156" s="30"/>
      <c r="I156" s="2">
        <f t="shared" si="8"/>
        <v>0</v>
      </c>
      <c r="J156" s="28"/>
    </row>
    <row r="157" spans="1:10" ht="16.5">
      <c r="A157" s="32"/>
      <c r="B157" s="32"/>
      <c r="C157" s="27">
        <v>2</v>
      </c>
      <c r="D157" s="27" t="s">
        <v>171</v>
      </c>
      <c r="E157" s="28" t="s">
        <v>172</v>
      </c>
      <c r="F157" s="28" t="s">
        <v>11</v>
      </c>
      <c r="G157" s="29"/>
      <c r="H157" s="30"/>
      <c r="I157" s="2">
        <f t="shared" ref="I157:I232" si="17">G157-H157</f>
        <v>0</v>
      </c>
      <c r="J157" s="28"/>
    </row>
    <row r="158" spans="1:10" ht="16.5">
      <c r="A158" s="32"/>
      <c r="B158" s="32"/>
      <c r="C158" s="26">
        <v>3</v>
      </c>
      <c r="D158" s="26" t="s">
        <v>173</v>
      </c>
      <c r="E158" s="55" t="s">
        <v>174</v>
      </c>
      <c r="F158" s="1" t="s">
        <v>175</v>
      </c>
      <c r="G158" s="30">
        <v>45600</v>
      </c>
      <c r="H158" s="49">
        <v>45600</v>
      </c>
      <c r="I158" s="2">
        <f t="shared" si="17"/>
        <v>0</v>
      </c>
      <c r="J158" s="28"/>
    </row>
    <row r="159" spans="1:10" ht="16.5">
      <c r="A159" s="32"/>
      <c r="B159" s="32"/>
      <c r="C159" s="32"/>
      <c r="D159" s="32"/>
      <c r="E159" s="55"/>
      <c r="F159" s="1" t="s">
        <v>176</v>
      </c>
      <c r="G159" s="30">
        <v>13400</v>
      </c>
      <c r="H159" s="49">
        <v>13400</v>
      </c>
      <c r="I159" s="2">
        <f t="shared" si="17"/>
        <v>0</v>
      </c>
      <c r="J159" s="28"/>
    </row>
    <row r="160" spans="1:10" ht="16.5">
      <c r="A160" s="32"/>
      <c r="B160" s="32"/>
      <c r="C160" s="32"/>
      <c r="D160" s="32"/>
      <c r="E160" s="55"/>
      <c r="F160" s="1" t="s">
        <v>177</v>
      </c>
      <c r="G160" s="30">
        <v>62200</v>
      </c>
      <c r="H160" s="49">
        <v>62200</v>
      </c>
      <c r="I160" s="2">
        <f t="shared" si="17"/>
        <v>0</v>
      </c>
      <c r="J160" s="28"/>
    </row>
    <row r="161" spans="1:10" ht="14.1" customHeight="1">
      <c r="A161" s="32"/>
      <c r="B161" s="32"/>
      <c r="C161" s="32"/>
      <c r="D161" s="32"/>
      <c r="E161" s="55"/>
      <c r="F161" s="1" t="s">
        <v>178</v>
      </c>
      <c r="G161" s="30">
        <v>20700</v>
      </c>
      <c r="H161" s="49">
        <v>20700</v>
      </c>
      <c r="I161" s="2">
        <f t="shared" si="17"/>
        <v>0</v>
      </c>
      <c r="J161" s="28"/>
    </row>
    <row r="162" spans="1:10" ht="16.5">
      <c r="A162" s="32"/>
      <c r="B162" s="32"/>
      <c r="C162" s="32"/>
      <c r="D162" s="32"/>
      <c r="E162" s="55"/>
      <c r="F162" s="1" t="s">
        <v>341</v>
      </c>
      <c r="G162" s="30">
        <v>66400</v>
      </c>
      <c r="H162" s="75"/>
      <c r="I162" s="2">
        <f t="shared" si="17"/>
        <v>66400</v>
      </c>
      <c r="J162" s="1" t="s">
        <v>18</v>
      </c>
    </row>
    <row r="163" spans="1:10" ht="16.5">
      <c r="A163" s="32"/>
      <c r="B163" s="32"/>
      <c r="C163" s="33"/>
      <c r="D163" s="33"/>
      <c r="E163" s="76" t="s">
        <v>382</v>
      </c>
      <c r="F163" s="1"/>
      <c r="G163" s="30">
        <f>SUM(G158:G162)</f>
        <v>208300</v>
      </c>
      <c r="H163" s="30">
        <f t="shared" ref="H163:I163" si="18">SUM(H158:H162)</f>
        <v>141900</v>
      </c>
      <c r="I163" s="30">
        <f t="shared" si="18"/>
        <v>66400</v>
      </c>
      <c r="J163" s="1"/>
    </row>
    <row r="164" spans="1:10" ht="16.5">
      <c r="A164" s="32"/>
      <c r="B164" s="32"/>
      <c r="C164" s="26">
        <v>4</v>
      </c>
      <c r="D164" s="26" t="s">
        <v>179</v>
      </c>
      <c r="E164" s="41" t="s">
        <v>180</v>
      </c>
      <c r="F164" s="1" t="s">
        <v>181</v>
      </c>
      <c r="G164" s="30">
        <v>306600</v>
      </c>
      <c r="H164" s="30">
        <v>306600</v>
      </c>
      <c r="I164" s="2">
        <f t="shared" si="17"/>
        <v>0</v>
      </c>
      <c r="J164" s="28"/>
    </row>
    <row r="165" spans="1:10" ht="16.5">
      <c r="A165" s="32"/>
      <c r="B165" s="32"/>
      <c r="C165" s="32"/>
      <c r="D165" s="32"/>
      <c r="E165" s="42"/>
      <c r="F165" s="1" t="s">
        <v>342</v>
      </c>
      <c r="G165" s="30">
        <v>56200</v>
      </c>
      <c r="H165" s="30">
        <v>56200</v>
      </c>
      <c r="I165" s="2">
        <f t="shared" si="17"/>
        <v>0</v>
      </c>
      <c r="J165" s="1"/>
    </row>
    <row r="166" spans="1:10" ht="16.5">
      <c r="A166" s="32"/>
      <c r="B166" s="32"/>
      <c r="C166" s="32"/>
      <c r="D166" s="32"/>
      <c r="E166" s="42"/>
      <c r="F166" s="1" t="s">
        <v>182</v>
      </c>
      <c r="G166" s="30">
        <v>62000</v>
      </c>
      <c r="H166" s="30">
        <v>62000</v>
      </c>
      <c r="I166" s="2">
        <f t="shared" si="17"/>
        <v>0</v>
      </c>
      <c r="J166" s="28"/>
    </row>
    <row r="167" spans="1:10" ht="16.5">
      <c r="A167" s="32"/>
      <c r="B167" s="32"/>
      <c r="C167" s="32"/>
      <c r="D167" s="32"/>
      <c r="E167" s="42"/>
      <c r="F167" s="1" t="s">
        <v>183</v>
      </c>
      <c r="G167" s="30">
        <v>317500</v>
      </c>
      <c r="H167" s="30">
        <v>317500</v>
      </c>
      <c r="I167" s="2">
        <f t="shared" si="17"/>
        <v>0</v>
      </c>
      <c r="J167" s="28"/>
    </row>
    <row r="168" spans="1:10" ht="16.5">
      <c r="A168" s="32"/>
      <c r="B168" s="32"/>
      <c r="C168" s="32"/>
      <c r="D168" s="32"/>
      <c r="E168" s="42"/>
      <c r="F168" s="1" t="s">
        <v>343</v>
      </c>
      <c r="G168" s="30">
        <v>178700</v>
      </c>
      <c r="H168" s="30">
        <v>178700</v>
      </c>
      <c r="I168" s="2">
        <f t="shared" si="17"/>
        <v>0</v>
      </c>
      <c r="J168" s="1"/>
    </row>
    <row r="169" spans="1:10" ht="16.5">
      <c r="A169" s="32"/>
      <c r="B169" s="32"/>
      <c r="C169" s="32"/>
      <c r="D169" s="32"/>
      <c r="E169" s="42"/>
      <c r="F169" s="1" t="s">
        <v>344</v>
      </c>
      <c r="G169" s="30">
        <v>15300</v>
      </c>
      <c r="H169" s="30"/>
      <c r="I169" s="2">
        <f t="shared" si="17"/>
        <v>15300</v>
      </c>
      <c r="J169" s="28" t="s">
        <v>18</v>
      </c>
    </row>
    <row r="170" spans="1:10" ht="33">
      <c r="A170" s="32"/>
      <c r="B170" s="32"/>
      <c r="C170" s="32"/>
      <c r="D170" s="32"/>
      <c r="E170" s="43"/>
      <c r="F170" s="1" t="s">
        <v>184</v>
      </c>
      <c r="G170" s="29">
        <v>10200</v>
      </c>
      <c r="H170" s="30">
        <v>8838</v>
      </c>
      <c r="I170" s="2">
        <f t="shared" si="17"/>
        <v>1362</v>
      </c>
      <c r="J170" s="28" t="s">
        <v>33</v>
      </c>
    </row>
    <row r="171" spans="1:10" ht="16.5">
      <c r="A171" s="32"/>
      <c r="B171" s="32"/>
      <c r="C171" s="32"/>
      <c r="D171" s="32"/>
      <c r="E171" s="65" t="s">
        <v>185</v>
      </c>
      <c r="F171" s="1" t="s">
        <v>88</v>
      </c>
      <c r="G171" s="29"/>
      <c r="H171" s="30"/>
      <c r="I171" s="2">
        <f t="shared" si="17"/>
        <v>0</v>
      </c>
      <c r="J171" s="28"/>
    </row>
    <row r="172" spans="1:10" ht="16.5">
      <c r="A172" s="32"/>
      <c r="B172" s="32"/>
      <c r="C172" s="33"/>
      <c r="D172" s="33"/>
      <c r="E172" s="45" t="s">
        <v>383</v>
      </c>
      <c r="F172" s="1"/>
      <c r="G172" s="29">
        <f>SUM(G164:G171)</f>
        <v>946500</v>
      </c>
      <c r="H172" s="29">
        <f t="shared" ref="H172:I172" si="19">SUM(H164:H171)</f>
        <v>929838</v>
      </c>
      <c r="I172" s="29">
        <f t="shared" si="19"/>
        <v>16662</v>
      </c>
      <c r="J172" s="28"/>
    </row>
    <row r="173" spans="1:10" ht="16.5">
      <c r="A173" s="33"/>
      <c r="B173" s="33"/>
      <c r="C173" s="34" t="s">
        <v>384</v>
      </c>
      <c r="D173" s="35"/>
      <c r="E173" s="37"/>
      <c r="F173" s="4"/>
      <c r="G173" s="38">
        <f>G156+G157+G163+G172</f>
        <v>1154800</v>
      </c>
      <c r="H173" s="38">
        <f t="shared" ref="H173:I173" si="20">H156+H157+H163+H172</f>
        <v>1071738</v>
      </c>
      <c r="I173" s="38">
        <f t="shared" si="20"/>
        <v>83062</v>
      </c>
      <c r="J173" s="69"/>
    </row>
    <row r="174" spans="1:10" ht="16.5">
      <c r="A174" s="26" t="s">
        <v>327</v>
      </c>
      <c r="B174" s="26" t="s">
        <v>186</v>
      </c>
      <c r="C174" s="26">
        <v>1</v>
      </c>
      <c r="D174" s="26" t="s">
        <v>187</v>
      </c>
      <c r="E174" s="41" t="s">
        <v>188</v>
      </c>
      <c r="F174" s="28" t="s">
        <v>345</v>
      </c>
      <c r="G174" s="29">
        <v>258882.62</v>
      </c>
      <c r="H174" s="77"/>
      <c r="I174" s="2">
        <f t="shared" si="17"/>
        <v>258882.62</v>
      </c>
      <c r="J174" s="28" t="s">
        <v>18</v>
      </c>
    </row>
    <row r="175" spans="1:10" ht="16.5">
      <c r="A175" s="32"/>
      <c r="B175" s="32"/>
      <c r="C175" s="32"/>
      <c r="D175" s="32"/>
      <c r="E175" s="42"/>
      <c r="F175" s="28" t="s">
        <v>189</v>
      </c>
      <c r="G175" s="29">
        <v>2296573.92</v>
      </c>
      <c r="H175" s="77">
        <v>2252530.0366027392</v>
      </c>
      <c r="I175" s="2">
        <f t="shared" si="17"/>
        <v>44043.883397260681</v>
      </c>
      <c r="J175" s="1" t="s">
        <v>190</v>
      </c>
    </row>
    <row r="176" spans="1:10" ht="16.5">
      <c r="A176" s="32"/>
      <c r="B176" s="32"/>
      <c r="C176" s="32"/>
      <c r="D176" s="32"/>
      <c r="E176" s="42"/>
      <c r="F176" s="28" t="s">
        <v>191</v>
      </c>
      <c r="G176" s="29">
        <v>42438.36</v>
      </c>
      <c r="H176" s="77">
        <v>42438.36</v>
      </c>
      <c r="I176" s="2">
        <f t="shared" si="17"/>
        <v>0</v>
      </c>
      <c r="J176" s="78"/>
    </row>
    <row r="177" spans="1:10" ht="16.5">
      <c r="A177" s="32"/>
      <c r="B177" s="32"/>
      <c r="C177" s="32"/>
      <c r="D177" s="32"/>
      <c r="E177" s="42"/>
      <c r="F177" s="28" t="s">
        <v>192</v>
      </c>
      <c r="G177" s="29">
        <v>451267.68</v>
      </c>
      <c r="H177" s="77">
        <v>451267.68</v>
      </c>
      <c r="I177" s="2">
        <f t="shared" si="17"/>
        <v>0</v>
      </c>
      <c r="J177" s="78"/>
    </row>
    <row r="178" spans="1:10" ht="16.5">
      <c r="A178" s="32"/>
      <c r="B178" s="32"/>
      <c r="C178" s="32"/>
      <c r="D178" s="32"/>
      <c r="E178" s="42"/>
      <c r="F178" s="28" t="s">
        <v>193</v>
      </c>
      <c r="G178" s="29">
        <v>233680.65</v>
      </c>
      <c r="H178" s="77">
        <v>233680.65</v>
      </c>
      <c r="I178" s="2">
        <f t="shared" si="17"/>
        <v>0</v>
      </c>
      <c r="J178" s="78"/>
    </row>
    <row r="179" spans="1:10" ht="16.5">
      <c r="A179" s="32"/>
      <c r="B179" s="32"/>
      <c r="C179" s="32"/>
      <c r="D179" s="32"/>
      <c r="E179" s="43"/>
      <c r="F179" s="28" t="s">
        <v>346</v>
      </c>
      <c r="G179" s="29">
        <v>407736.5</v>
      </c>
      <c r="H179" s="77">
        <v>0</v>
      </c>
      <c r="I179" s="2">
        <f t="shared" si="17"/>
        <v>407736.5</v>
      </c>
      <c r="J179" s="28" t="s">
        <v>18</v>
      </c>
    </row>
    <row r="180" spans="1:10" ht="16.5">
      <c r="A180" s="32"/>
      <c r="B180" s="32"/>
      <c r="C180" s="33"/>
      <c r="D180" s="33"/>
      <c r="E180" s="45" t="s">
        <v>385</v>
      </c>
      <c r="F180" s="28"/>
      <c r="G180" s="29">
        <f>SUM(G174:G179)</f>
        <v>3690579.73</v>
      </c>
      <c r="H180" s="29">
        <f t="shared" ref="H180:I180" si="21">SUM(H174:H179)</f>
        <v>2979916.7266027392</v>
      </c>
      <c r="I180" s="29">
        <f t="shared" si="21"/>
        <v>710663.00339726068</v>
      </c>
      <c r="J180" s="28"/>
    </row>
    <row r="181" spans="1:10" ht="16.5">
      <c r="A181" s="32"/>
      <c r="B181" s="32"/>
      <c r="C181" s="26">
        <v>2</v>
      </c>
      <c r="D181" s="26" t="s">
        <v>194</v>
      </c>
      <c r="E181" s="41" t="s">
        <v>195</v>
      </c>
      <c r="F181" s="1" t="s">
        <v>196</v>
      </c>
      <c r="G181" s="30">
        <v>475700</v>
      </c>
      <c r="H181" s="77">
        <v>475700</v>
      </c>
      <c r="I181" s="2">
        <f t="shared" si="17"/>
        <v>0</v>
      </c>
      <c r="J181" s="79"/>
    </row>
    <row r="182" spans="1:10" ht="16.5">
      <c r="A182" s="32"/>
      <c r="B182" s="32"/>
      <c r="C182" s="32"/>
      <c r="D182" s="32"/>
      <c r="E182" s="42"/>
      <c r="F182" s="1" t="s">
        <v>197</v>
      </c>
      <c r="G182" s="30">
        <v>33600</v>
      </c>
      <c r="H182" s="30">
        <v>20160</v>
      </c>
      <c r="I182" s="2">
        <f t="shared" si="17"/>
        <v>13440</v>
      </c>
      <c r="J182" s="1" t="s">
        <v>190</v>
      </c>
    </row>
    <row r="183" spans="1:10" ht="33">
      <c r="A183" s="32"/>
      <c r="B183" s="32"/>
      <c r="C183" s="32"/>
      <c r="D183" s="32"/>
      <c r="E183" s="42"/>
      <c r="F183" s="1" t="s">
        <v>198</v>
      </c>
      <c r="G183" s="77">
        <v>346500</v>
      </c>
      <c r="H183" s="77">
        <v>180000</v>
      </c>
      <c r="I183" s="2">
        <f t="shared" si="17"/>
        <v>166500</v>
      </c>
      <c r="J183" s="80" t="s">
        <v>199</v>
      </c>
    </row>
    <row r="184" spans="1:10" ht="16.5">
      <c r="A184" s="32"/>
      <c r="B184" s="32"/>
      <c r="C184" s="32"/>
      <c r="D184" s="32"/>
      <c r="E184" s="43"/>
      <c r="F184" s="1" t="s">
        <v>200</v>
      </c>
      <c r="G184" s="30">
        <v>923600</v>
      </c>
      <c r="H184" s="30">
        <v>923600</v>
      </c>
      <c r="I184" s="2">
        <f t="shared" si="17"/>
        <v>0</v>
      </c>
      <c r="J184" s="79"/>
    </row>
    <row r="185" spans="1:10" ht="16.5">
      <c r="A185" s="32"/>
      <c r="B185" s="32"/>
      <c r="C185" s="33"/>
      <c r="D185" s="33"/>
      <c r="E185" s="65" t="s">
        <v>386</v>
      </c>
      <c r="F185" s="1"/>
      <c r="G185" s="30">
        <f>SUM(G181:G184)</f>
        <v>1779400</v>
      </c>
      <c r="H185" s="30">
        <f t="shared" ref="H185:I185" si="22">SUM(H181:H184)</f>
        <v>1599460</v>
      </c>
      <c r="I185" s="30">
        <f t="shared" si="22"/>
        <v>179940</v>
      </c>
      <c r="J185" s="79"/>
    </row>
    <row r="186" spans="1:10" ht="16.5">
      <c r="A186" s="32"/>
      <c r="B186" s="32"/>
      <c r="C186" s="26">
        <v>3</v>
      </c>
      <c r="D186" s="26" t="s">
        <v>201</v>
      </c>
      <c r="E186" s="28" t="s">
        <v>202</v>
      </c>
      <c r="F186" s="1" t="s">
        <v>203</v>
      </c>
      <c r="G186" s="29">
        <v>64800</v>
      </c>
      <c r="H186" s="30">
        <v>64800</v>
      </c>
      <c r="I186" s="2">
        <f t="shared" si="17"/>
        <v>0</v>
      </c>
      <c r="J186" s="28"/>
    </row>
    <row r="187" spans="1:10" ht="16.5">
      <c r="A187" s="32"/>
      <c r="B187" s="32"/>
      <c r="C187" s="33"/>
      <c r="D187" s="33"/>
      <c r="E187" s="76" t="s">
        <v>387</v>
      </c>
      <c r="F187" s="1"/>
      <c r="G187" s="29">
        <f>SUM(G186)</f>
        <v>64800</v>
      </c>
      <c r="H187" s="29">
        <f t="shared" ref="H187:I187" si="23">SUM(H186)</f>
        <v>64800</v>
      </c>
      <c r="I187" s="29">
        <f t="shared" si="23"/>
        <v>0</v>
      </c>
      <c r="J187" s="28"/>
    </row>
    <row r="188" spans="1:10" ht="16.5">
      <c r="A188" s="32"/>
      <c r="B188" s="32"/>
      <c r="C188" s="26">
        <v>4</v>
      </c>
      <c r="D188" s="26" t="s">
        <v>204</v>
      </c>
      <c r="E188" s="41" t="s">
        <v>205</v>
      </c>
      <c r="F188" s="1" t="s">
        <v>206</v>
      </c>
      <c r="G188" s="81">
        <v>23760</v>
      </c>
      <c r="H188" s="77">
        <v>19470</v>
      </c>
      <c r="I188" s="2">
        <f t="shared" si="17"/>
        <v>4290</v>
      </c>
      <c r="J188" s="1" t="s">
        <v>190</v>
      </c>
    </row>
    <row r="189" spans="1:10" ht="16.5">
      <c r="A189" s="32"/>
      <c r="B189" s="32"/>
      <c r="C189" s="32"/>
      <c r="D189" s="32"/>
      <c r="E189" s="42"/>
      <c r="F189" s="28" t="s">
        <v>207</v>
      </c>
      <c r="G189" s="29">
        <v>15840</v>
      </c>
      <c r="H189" s="30">
        <v>15708</v>
      </c>
      <c r="I189" s="2">
        <f t="shared" si="17"/>
        <v>132</v>
      </c>
      <c r="J189" s="1" t="s">
        <v>190</v>
      </c>
    </row>
    <row r="190" spans="1:10" ht="16.5">
      <c r="A190" s="32"/>
      <c r="B190" s="32"/>
      <c r="C190" s="32"/>
      <c r="D190" s="32"/>
      <c r="E190" s="42"/>
      <c r="F190" s="28" t="s">
        <v>208</v>
      </c>
      <c r="G190" s="29">
        <v>104400</v>
      </c>
      <c r="H190" s="30">
        <v>87000</v>
      </c>
      <c r="I190" s="2">
        <f t="shared" si="17"/>
        <v>17400</v>
      </c>
      <c r="J190" s="1" t="s">
        <v>190</v>
      </c>
    </row>
    <row r="191" spans="1:10" ht="16.5">
      <c r="A191" s="32"/>
      <c r="B191" s="32"/>
      <c r="C191" s="32"/>
      <c r="D191" s="32"/>
      <c r="E191" s="42"/>
      <c r="F191" s="28" t="s">
        <v>347</v>
      </c>
      <c r="G191" s="29">
        <v>45000</v>
      </c>
      <c r="H191" s="30"/>
      <c r="I191" s="2">
        <f t="shared" si="17"/>
        <v>45000</v>
      </c>
      <c r="J191" s="28" t="s">
        <v>18</v>
      </c>
    </row>
    <row r="192" spans="1:10" ht="16.5">
      <c r="A192" s="32"/>
      <c r="B192" s="32"/>
      <c r="C192" s="32"/>
      <c r="D192" s="32"/>
      <c r="E192" s="42"/>
      <c r="F192" s="28" t="s">
        <v>209</v>
      </c>
      <c r="G192" s="29">
        <v>21780</v>
      </c>
      <c r="H192" s="30">
        <v>21780</v>
      </c>
      <c r="I192" s="2">
        <f t="shared" si="17"/>
        <v>0</v>
      </c>
      <c r="J192" s="28"/>
    </row>
    <row r="193" spans="1:10" ht="16.5">
      <c r="A193" s="32"/>
      <c r="B193" s="32"/>
      <c r="C193" s="32"/>
      <c r="D193" s="32"/>
      <c r="E193" s="42"/>
      <c r="F193" s="1" t="s">
        <v>210</v>
      </c>
      <c r="G193" s="81">
        <v>13200</v>
      </c>
      <c r="H193" s="77">
        <v>13200</v>
      </c>
      <c r="I193" s="2">
        <f t="shared" si="17"/>
        <v>0</v>
      </c>
      <c r="J193" s="1"/>
    </row>
    <row r="194" spans="1:10" ht="16.5">
      <c r="A194" s="32"/>
      <c r="B194" s="32"/>
      <c r="C194" s="32"/>
      <c r="D194" s="32"/>
      <c r="E194" s="42"/>
      <c r="F194" s="28" t="s">
        <v>348</v>
      </c>
      <c r="G194" s="29">
        <v>63360</v>
      </c>
      <c r="H194" s="30">
        <v>0</v>
      </c>
      <c r="I194" s="2">
        <f t="shared" si="17"/>
        <v>63360</v>
      </c>
      <c r="J194" s="28" t="s">
        <v>18</v>
      </c>
    </row>
    <row r="195" spans="1:10" ht="16.5">
      <c r="A195" s="32"/>
      <c r="B195" s="32"/>
      <c r="C195" s="32"/>
      <c r="D195" s="32"/>
      <c r="E195" s="42"/>
      <c r="F195" s="28" t="s">
        <v>211</v>
      </c>
      <c r="G195" s="29">
        <v>1320</v>
      </c>
      <c r="H195" s="30">
        <v>1320</v>
      </c>
      <c r="I195" s="2">
        <f t="shared" si="17"/>
        <v>0</v>
      </c>
      <c r="J195" s="28"/>
    </row>
    <row r="196" spans="1:10" ht="16.5">
      <c r="A196" s="32"/>
      <c r="B196" s="32"/>
      <c r="C196" s="32"/>
      <c r="D196" s="32"/>
      <c r="E196" s="42"/>
      <c r="F196" s="28" t="s">
        <v>212</v>
      </c>
      <c r="G196" s="29">
        <v>21600</v>
      </c>
      <c r="H196" s="30">
        <v>21600</v>
      </c>
      <c r="I196" s="2">
        <f t="shared" si="17"/>
        <v>0</v>
      </c>
      <c r="J196" s="1"/>
    </row>
    <row r="197" spans="1:10" ht="16.5">
      <c r="A197" s="32"/>
      <c r="B197" s="32"/>
      <c r="C197" s="32"/>
      <c r="D197" s="32"/>
      <c r="E197" s="42"/>
      <c r="F197" s="28" t="s">
        <v>213</v>
      </c>
      <c r="G197" s="29">
        <v>34560</v>
      </c>
      <c r="H197" s="30">
        <v>33408</v>
      </c>
      <c r="I197" s="2">
        <f t="shared" si="17"/>
        <v>1152</v>
      </c>
      <c r="J197" s="28" t="s">
        <v>38</v>
      </c>
    </row>
    <row r="198" spans="1:10" ht="16.5">
      <c r="A198" s="32"/>
      <c r="B198" s="32"/>
      <c r="C198" s="32"/>
      <c r="D198" s="32"/>
      <c r="E198" s="42"/>
      <c r="F198" s="28" t="s">
        <v>214</v>
      </c>
      <c r="G198" s="29">
        <v>59400</v>
      </c>
      <c r="H198" s="30">
        <v>59400</v>
      </c>
      <c r="I198" s="2">
        <f t="shared" si="17"/>
        <v>0</v>
      </c>
      <c r="J198" s="28"/>
    </row>
    <row r="199" spans="1:10" ht="16.5">
      <c r="A199" s="32"/>
      <c r="B199" s="32"/>
      <c r="C199" s="32"/>
      <c r="D199" s="32"/>
      <c r="E199" s="43"/>
      <c r="F199" s="28" t="s">
        <v>215</v>
      </c>
      <c r="G199" s="29">
        <v>19800</v>
      </c>
      <c r="H199" s="30">
        <v>19800</v>
      </c>
      <c r="I199" s="2">
        <f t="shared" si="17"/>
        <v>0</v>
      </c>
      <c r="J199" s="28"/>
    </row>
    <row r="200" spans="1:10" ht="16.5">
      <c r="A200" s="32"/>
      <c r="B200" s="32"/>
      <c r="C200" s="33"/>
      <c r="D200" s="33"/>
      <c r="E200" s="65" t="s">
        <v>388</v>
      </c>
      <c r="F200" s="28"/>
      <c r="G200" s="29">
        <f>SUM(G188:G199)</f>
        <v>424020</v>
      </c>
      <c r="H200" s="29">
        <f>SUM(H188:H199)</f>
        <v>292686</v>
      </c>
      <c r="I200" s="29">
        <f>SUM(I188:I199)</f>
        <v>131334</v>
      </c>
      <c r="J200" s="28"/>
    </row>
    <row r="201" spans="1:10" ht="16.5">
      <c r="A201" s="32"/>
      <c r="B201" s="32"/>
      <c r="C201" s="26">
        <v>5</v>
      </c>
      <c r="D201" s="26" t="s">
        <v>216</v>
      </c>
      <c r="E201" s="55" t="s">
        <v>217</v>
      </c>
      <c r="F201" s="28" t="s">
        <v>218</v>
      </c>
      <c r="G201" s="30">
        <v>190080</v>
      </c>
      <c r="H201" s="30">
        <v>184800</v>
      </c>
      <c r="I201" s="2">
        <f t="shared" si="17"/>
        <v>5280</v>
      </c>
      <c r="J201" s="28" t="s">
        <v>38</v>
      </c>
    </row>
    <row r="202" spans="1:10" ht="16.5">
      <c r="A202" s="32"/>
      <c r="B202" s="32"/>
      <c r="C202" s="32"/>
      <c r="D202" s="32"/>
      <c r="E202" s="55"/>
      <c r="F202" s="28" t="s">
        <v>219</v>
      </c>
      <c r="G202" s="30">
        <v>31680</v>
      </c>
      <c r="H202" s="30">
        <v>31680</v>
      </c>
      <c r="I202" s="2">
        <f t="shared" si="17"/>
        <v>0</v>
      </c>
      <c r="J202" s="28"/>
    </row>
    <row r="203" spans="1:10" ht="16.5">
      <c r="A203" s="32"/>
      <c r="B203" s="32"/>
      <c r="C203" s="32"/>
      <c r="D203" s="32"/>
      <c r="E203" s="55"/>
      <c r="F203" s="28" t="s">
        <v>220</v>
      </c>
      <c r="G203" s="30">
        <v>640742</v>
      </c>
      <c r="H203" s="30">
        <v>640742</v>
      </c>
      <c r="I203" s="2">
        <f t="shared" si="17"/>
        <v>0</v>
      </c>
      <c r="J203" s="28"/>
    </row>
    <row r="204" spans="1:10" ht="33">
      <c r="A204" s="32"/>
      <c r="B204" s="32"/>
      <c r="C204" s="32"/>
      <c r="D204" s="32"/>
      <c r="E204" s="55"/>
      <c r="F204" s="28" t="s">
        <v>221</v>
      </c>
      <c r="G204" s="30">
        <v>320371</v>
      </c>
      <c r="H204" s="30">
        <v>320371</v>
      </c>
      <c r="I204" s="2">
        <f t="shared" si="17"/>
        <v>0</v>
      </c>
      <c r="J204" s="28"/>
    </row>
    <row r="205" spans="1:10" ht="16.5">
      <c r="A205" s="32"/>
      <c r="B205" s="32"/>
      <c r="C205" s="33"/>
      <c r="D205" s="33"/>
      <c r="E205" s="28" t="s">
        <v>389</v>
      </c>
      <c r="F205" s="28"/>
      <c r="G205" s="30">
        <f>SUM(G201:G204)</f>
        <v>1182873</v>
      </c>
      <c r="H205" s="30">
        <f t="shared" ref="H205:I205" si="24">SUM(H201:H204)</f>
        <v>1177593</v>
      </c>
      <c r="I205" s="30">
        <f t="shared" si="24"/>
        <v>5280</v>
      </c>
      <c r="J205" s="28"/>
    </row>
    <row r="206" spans="1:10" ht="16.5">
      <c r="A206" s="33"/>
      <c r="B206" s="33"/>
      <c r="C206" s="67" t="s">
        <v>390</v>
      </c>
      <c r="D206" s="68"/>
      <c r="E206" s="37"/>
      <c r="F206" s="4"/>
      <c r="G206" s="38">
        <f>G180+G185+G187+G200+G205</f>
        <v>7141672.7300000004</v>
      </c>
      <c r="H206" s="38">
        <f t="shared" ref="H206:I206" si="25">H180+H185+H187+H200+H205</f>
        <v>6114455.7266027387</v>
      </c>
      <c r="I206" s="38">
        <f t="shared" si="25"/>
        <v>1027217.0033972607</v>
      </c>
      <c r="J206" s="69"/>
    </row>
    <row r="207" spans="1:10" ht="16.5">
      <c r="A207" s="26" t="s">
        <v>328</v>
      </c>
      <c r="B207" s="26" t="s">
        <v>222</v>
      </c>
      <c r="C207" s="12">
        <v>1</v>
      </c>
      <c r="D207" s="12" t="s">
        <v>223</v>
      </c>
      <c r="E207" s="1" t="s">
        <v>224</v>
      </c>
      <c r="F207" s="1" t="s">
        <v>88</v>
      </c>
      <c r="G207" s="29"/>
      <c r="H207" s="30"/>
      <c r="I207" s="2">
        <f t="shared" si="17"/>
        <v>0</v>
      </c>
      <c r="J207" s="28"/>
    </row>
    <row r="208" spans="1:10" ht="16.5">
      <c r="A208" s="32"/>
      <c r="B208" s="32"/>
      <c r="C208" s="13"/>
      <c r="D208" s="13"/>
      <c r="E208" s="1" t="s">
        <v>225</v>
      </c>
      <c r="F208" s="14" t="s">
        <v>226</v>
      </c>
      <c r="G208" s="48">
        <v>25010</v>
      </c>
      <c r="H208" s="82">
        <v>25010</v>
      </c>
      <c r="I208" s="2">
        <f t="shared" si="17"/>
        <v>0</v>
      </c>
      <c r="J208" s="7"/>
    </row>
    <row r="209" spans="1:10" ht="16.5">
      <c r="A209" s="32"/>
      <c r="B209" s="32"/>
      <c r="C209" s="15"/>
      <c r="D209" s="15"/>
      <c r="E209" s="1" t="s">
        <v>391</v>
      </c>
      <c r="F209" s="14"/>
      <c r="G209" s="48">
        <f>SUM(G207:G208)</f>
        <v>25010</v>
      </c>
      <c r="H209" s="48">
        <f t="shared" ref="H209:I209" si="26">SUM(H207:H208)</f>
        <v>25010</v>
      </c>
      <c r="I209" s="48">
        <f t="shared" si="26"/>
        <v>0</v>
      </c>
      <c r="J209" s="7"/>
    </row>
    <row r="210" spans="1:10" ht="16.5">
      <c r="A210" s="32"/>
      <c r="B210" s="32"/>
      <c r="C210" s="12">
        <v>2</v>
      </c>
      <c r="D210" s="12" t="s">
        <v>227</v>
      </c>
      <c r="E210" s="1" t="s">
        <v>228</v>
      </c>
      <c r="F210" s="1" t="s">
        <v>11</v>
      </c>
      <c r="G210" s="30"/>
      <c r="H210" s="30"/>
      <c r="I210" s="2">
        <f t="shared" si="17"/>
        <v>0</v>
      </c>
      <c r="J210" s="28"/>
    </row>
    <row r="211" spans="1:10" ht="16.5">
      <c r="A211" s="32"/>
      <c r="B211" s="32"/>
      <c r="C211" s="15"/>
      <c r="D211" s="15"/>
      <c r="E211" s="1" t="s">
        <v>229</v>
      </c>
      <c r="F211" s="1" t="s">
        <v>11</v>
      </c>
      <c r="G211" s="30"/>
      <c r="H211" s="30"/>
      <c r="I211" s="2">
        <f t="shared" si="17"/>
        <v>0</v>
      </c>
      <c r="J211" s="28"/>
    </row>
    <row r="212" spans="1:10" ht="16.5">
      <c r="A212" s="32"/>
      <c r="B212" s="32"/>
      <c r="C212" s="16">
        <v>3</v>
      </c>
      <c r="D212" s="16" t="s">
        <v>401</v>
      </c>
      <c r="E212" s="1" t="s">
        <v>230</v>
      </c>
      <c r="F212" s="1" t="s">
        <v>11</v>
      </c>
      <c r="G212" s="29"/>
      <c r="H212" s="30"/>
      <c r="I212" s="2">
        <f t="shared" si="17"/>
        <v>0</v>
      </c>
      <c r="J212" s="28"/>
    </row>
    <row r="213" spans="1:10" ht="16.5">
      <c r="A213" s="32"/>
      <c r="B213" s="32"/>
      <c r="C213" s="16">
        <v>4</v>
      </c>
      <c r="D213" s="16" t="s">
        <v>402</v>
      </c>
      <c r="E213" s="1" t="s">
        <v>231</v>
      </c>
      <c r="F213" s="1" t="s">
        <v>11</v>
      </c>
      <c r="G213" s="29"/>
      <c r="H213" s="30"/>
      <c r="I213" s="2">
        <f t="shared" si="17"/>
        <v>0</v>
      </c>
      <c r="J213" s="28"/>
    </row>
    <row r="214" spans="1:10" ht="16.5">
      <c r="A214" s="32"/>
      <c r="B214" s="32"/>
      <c r="C214" s="16">
        <v>5</v>
      </c>
      <c r="D214" s="16" t="s">
        <v>232</v>
      </c>
      <c r="E214" s="1" t="s">
        <v>233</v>
      </c>
      <c r="F214" s="1" t="s">
        <v>11</v>
      </c>
      <c r="G214" s="29"/>
      <c r="H214" s="30"/>
      <c r="I214" s="2">
        <f t="shared" si="17"/>
        <v>0</v>
      </c>
      <c r="J214" s="28"/>
    </row>
    <row r="215" spans="1:10" ht="33">
      <c r="A215" s="32"/>
      <c r="B215" s="32"/>
      <c r="C215" s="12">
        <v>6</v>
      </c>
      <c r="D215" s="12" t="s">
        <v>234</v>
      </c>
      <c r="E215" s="9" t="s">
        <v>235</v>
      </c>
      <c r="F215" s="9" t="s">
        <v>236</v>
      </c>
      <c r="G215" s="48">
        <v>1043943</v>
      </c>
      <c r="H215" s="49">
        <v>0</v>
      </c>
      <c r="I215" s="2">
        <f t="shared" si="17"/>
        <v>1043943</v>
      </c>
      <c r="J215" s="47" t="s">
        <v>237</v>
      </c>
    </row>
    <row r="216" spans="1:10" ht="29.1" customHeight="1">
      <c r="A216" s="32"/>
      <c r="B216" s="32"/>
      <c r="C216" s="13"/>
      <c r="D216" s="13"/>
      <c r="E216" s="10"/>
      <c r="F216" s="11"/>
      <c r="G216" s="48">
        <v>1724422</v>
      </c>
      <c r="H216" s="49">
        <v>0</v>
      </c>
      <c r="I216" s="2">
        <f t="shared" si="17"/>
        <v>1724422</v>
      </c>
      <c r="J216" s="47" t="s">
        <v>237</v>
      </c>
    </row>
    <row r="217" spans="1:10" ht="33">
      <c r="A217" s="32"/>
      <c r="B217" s="32"/>
      <c r="C217" s="13"/>
      <c r="D217" s="13"/>
      <c r="E217" s="10"/>
      <c r="F217" s="1" t="s">
        <v>238</v>
      </c>
      <c r="G217" s="48">
        <v>511583</v>
      </c>
      <c r="H217" s="49">
        <v>0</v>
      </c>
      <c r="I217" s="2">
        <f t="shared" si="17"/>
        <v>511583</v>
      </c>
      <c r="J217" s="47" t="s">
        <v>237</v>
      </c>
    </row>
    <row r="218" spans="1:10" ht="33">
      <c r="A218" s="32"/>
      <c r="B218" s="32"/>
      <c r="C218" s="13"/>
      <c r="D218" s="13"/>
      <c r="E218" s="11"/>
      <c r="F218" s="1" t="s">
        <v>239</v>
      </c>
      <c r="G218" s="48">
        <v>70006</v>
      </c>
      <c r="H218" s="49">
        <v>0</v>
      </c>
      <c r="I218" s="2">
        <f t="shared" si="17"/>
        <v>70006</v>
      </c>
      <c r="J218" s="47" t="s">
        <v>237</v>
      </c>
    </row>
    <row r="219" spans="1:10" ht="16.5">
      <c r="A219" s="32"/>
      <c r="B219" s="32"/>
      <c r="C219" s="15"/>
      <c r="D219" s="15"/>
      <c r="E219" s="6" t="s">
        <v>365</v>
      </c>
      <c r="F219" s="1"/>
      <c r="G219" s="48">
        <f>SUM(G215:G218)</f>
        <v>3349954</v>
      </c>
      <c r="H219" s="48">
        <f t="shared" ref="H219:I219" si="27">SUM(H215:H218)</f>
        <v>0</v>
      </c>
      <c r="I219" s="48">
        <f t="shared" si="27"/>
        <v>3349954</v>
      </c>
      <c r="J219" s="47"/>
    </row>
    <row r="220" spans="1:10" ht="16.5">
      <c r="A220" s="32"/>
      <c r="B220" s="32"/>
      <c r="C220" s="16">
        <v>7</v>
      </c>
      <c r="D220" s="16" t="s">
        <v>240</v>
      </c>
      <c r="E220" s="1" t="s">
        <v>241</v>
      </c>
      <c r="F220" s="1" t="s">
        <v>11</v>
      </c>
      <c r="G220" s="29"/>
      <c r="H220" s="30"/>
      <c r="I220" s="2">
        <f t="shared" si="17"/>
        <v>0</v>
      </c>
      <c r="J220" s="28"/>
    </row>
    <row r="221" spans="1:10" ht="16.5">
      <c r="A221" s="32"/>
      <c r="B221" s="32"/>
      <c r="C221" s="12">
        <v>8</v>
      </c>
      <c r="D221" s="12" t="s">
        <v>242</v>
      </c>
      <c r="E221" s="9" t="s">
        <v>243</v>
      </c>
      <c r="F221" s="1" t="s">
        <v>244</v>
      </c>
      <c r="G221" s="48">
        <v>98494</v>
      </c>
      <c r="H221" s="48">
        <v>98494</v>
      </c>
      <c r="I221" s="2">
        <f t="shared" si="17"/>
        <v>0</v>
      </c>
      <c r="J221" s="47"/>
    </row>
    <row r="222" spans="1:10" ht="16.5">
      <c r="A222" s="32"/>
      <c r="B222" s="32"/>
      <c r="C222" s="13"/>
      <c r="D222" s="13"/>
      <c r="E222" s="10"/>
      <c r="F222" s="1" t="s">
        <v>245</v>
      </c>
      <c r="G222" s="50">
        <v>98891</v>
      </c>
      <c r="H222" s="50">
        <v>98891</v>
      </c>
      <c r="I222" s="2">
        <f t="shared" si="17"/>
        <v>0</v>
      </c>
      <c r="J222" s="47"/>
    </row>
    <row r="223" spans="1:10" ht="16.5">
      <c r="A223" s="32"/>
      <c r="B223" s="32"/>
      <c r="C223" s="13"/>
      <c r="D223" s="13"/>
      <c r="E223" s="10"/>
      <c r="F223" s="1" t="s">
        <v>246</v>
      </c>
      <c r="G223" s="50">
        <v>42449</v>
      </c>
      <c r="H223" s="50">
        <v>42449</v>
      </c>
      <c r="I223" s="2">
        <f t="shared" si="17"/>
        <v>0</v>
      </c>
      <c r="J223" s="47"/>
    </row>
    <row r="224" spans="1:10" ht="16.5">
      <c r="A224" s="32"/>
      <c r="B224" s="32"/>
      <c r="C224" s="13"/>
      <c r="D224" s="13"/>
      <c r="E224" s="10"/>
      <c r="F224" s="1" t="s">
        <v>247</v>
      </c>
      <c r="G224" s="50">
        <v>141273</v>
      </c>
      <c r="H224" s="49">
        <v>141273</v>
      </c>
      <c r="I224" s="2">
        <f t="shared" si="17"/>
        <v>0</v>
      </c>
      <c r="J224" s="47"/>
    </row>
    <row r="225" spans="1:10" ht="16.5">
      <c r="A225" s="32"/>
      <c r="B225" s="32"/>
      <c r="C225" s="13"/>
      <c r="D225" s="13"/>
      <c r="E225" s="10"/>
      <c r="F225" s="1" t="s">
        <v>248</v>
      </c>
      <c r="G225" s="50">
        <v>3663</v>
      </c>
      <c r="H225" s="49">
        <v>3663</v>
      </c>
      <c r="I225" s="2">
        <f t="shared" si="17"/>
        <v>0</v>
      </c>
      <c r="J225" s="47"/>
    </row>
    <row r="226" spans="1:10" ht="16.5">
      <c r="A226" s="32"/>
      <c r="B226" s="32"/>
      <c r="C226" s="13"/>
      <c r="D226" s="13"/>
      <c r="E226" s="10"/>
      <c r="F226" s="1" t="s">
        <v>249</v>
      </c>
      <c r="G226" s="50">
        <v>282547</v>
      </c>
      <c r="H226" s="49">
        <v>282547</v>
      </c>
      <c r="I226" s="2">
        <f t="shared" si="17"/>
        <v>0</v>
      </c>
      <c r="J226" s="47"/>
    </row>
    <row r="227" spans="1:10" ht="16.5">
      <c r="A227" s="32"/>
      <c r="B227" s="32"/>
      <c r="C227" s="13"/>
      <c r="D227" s="13"/>
      <c r="E227" s="11"/>
      <c r="F227" s="1" t="s">
        <v>250</v>
      </c>
      <c r="G227" s="50">
        <v>18000</v>
      </c>
      <c r="H227" s="49">
        <v>18000</v>
      </c>
      <c r="I227" s="2">
        <f t="shared" si="17"/>
        <v>0</v>
      </c>
      <c r="J227" s="47"/>
    </row>
    <row r="228" spans="1:10" ht="16.5">
      <c r="A228" s="32"/>
      <c r="B228" s="32"/>
      <c r="C228" s="15"/>
      <c r="D228" s="15"/>
      <c r="E228" s="6" t="s">
        <v>392</v>
      </c>
      <c r="F228" s="1"/>
      <c r="G228" s="50">
        <f>SUM(G221:G227)</f>
        <v>685317</v>
      </c>
      <c r="H228" s="50">
        <f>SUM(H221:H227)</f>
        <v>685317</v>
      </c>
      <c r="I228" s="50">
        <f>SUM(I221:I227)</f>
        <v>0</v>
      </c>
      <c r="J228" s="47"/>
    </row>
    <row r="229" spans="1:10" ht="16.5">
      <c r="A229" s="32"/>
      <c r="B229" s="32"/>
      <c r="C229" s="16">
        <v>9</v>
      </c>
      <c r="D229" s="16" t="s">
        <v>251</v>
      </c>
      <c r="E229" s="1" t="s">
        <v>252</v>
      </c>
      <c r="F229" s="1" t="s">
        <v>11</v>
      </c>
      <c r="G229" s="29"/>
      <c r="H229" s="30"/>
      <c r="I229" s="2">
        <f t="shared" si="17"/>
        <v>0</v>
      </c>
      <c r="J229" s="28"/>
    </row>
    <row r="230" spans="1:10" ht="16.5">
      <c r="A230" s="32"/>
      <c r="B230" s="32"/>
      <c r="C230" s="16">
        <v>10</v>
      </c>
      <c r="D230" s="16" t="s">
        <v>253</v>
      </c>
      <c r="E230" s="1" t="s">
        <v>254</v>
      </c>
      <c r="F230" s="1" t="s">
        <v>11</v>
      </c>
      <c r="G230" s="29"/>
      <c r="H230" s="30"/>
      <c r="I230" s="2">
        <f t="shared" si="17"/>
        <v>0</v>
      </c>
      <c r="J230" s="28"/>
    </row>
    <row r="231" spans="1:10" ht="16.5">
      <c r="A231" s="32"/>
      <c r="B231" s="32"/>
      <c r="C231" s="16">
        <v>11</v>
      </c>
      <c r="D231" s="16" t="s">
        <v>255</v>
      </c>
      <c r="E231" s="1" t="s">
        <v>256</v>
      </c>
      <c r="F231" s="1" t="s">
        <v>11</v>
      </c>
      <c r="G231" s="29"/>
      <c r="H231" s="30"/>
      <c r="I231" s="2">
        <f t="shared" si="17"/>
        <v>0</v>
      </c>
      <c r="J231" s="28"/>
    </row>
    <row r="232" spans="1:10" ht="16.5">
      <c r="A232" s="32"/>
      <c r="B232" s="32"/>
      <c r="C232" s="16">
        <v>12</v>
      </c>
      <c r="D232" s="16" t="s">
        <v>257</v>
      </c>
      <c r="E232" s="1" t="s">
        <v>258</v>
      </c>
      <c r="F232" s="1" t="s">
        <v>11</v>
      </c>
      <c r="G232" s="29"/>
      <c r="H232" s="30"/>
      <c r="I232" s="2">
        <f t="shared" si="17"/>
        <v>0</v>
      </c>
      <c r="J232" s="28"/>
    </row>
    <row r="233" spans="1:10" ht="16.5">
      <c r="A233" s="32"/>
      <c r="B233" s="32"/>
      <c r="C233" s="16">
        <v>13</v>
      </c>
      <c r="D233" s="16" t="s">
        <v>259</v>
      </c>
      <c r="E233" s="1" t="s">
        <v>260</v>
      </c>
      <c r="F233" s="1" t="s">
        <v>11</v>
      </c>
      <c r="G233" s="29"/>
      <c r="H233" s="30"/>
      <c r="I233" s="2">
        <f t="shared" ref="I233:I290" si="28">G233-H233</f>
        <v>0</v>
      </c>
      <c r="J233" s="28"/>
    </row>
    <row r="234" spans="1:10" ht="16.5">
      <c r="A234" s="33"/>
      <c r="B234" s="33"/>
      <c r="C234" s="67" t="s">
        <v>393</v>
      </c>
      <c r="D234" s="68"/>
      <c r="E234" s="37"/>
      <c r="F234" s="4"/>
      <c r="G234" s="38">
        <f>G209+G210+G211+G212+G213+G214+G219+G220+G228+G229+G230+G231+G232+G233</f>
        <v>4060281</v>
      </c>
      <c r="H234" s="38">
        <f t="shared" ref="H234:I234" si="29">H209+H210+H211+H212+H213+H214+H219+H220+H228+H229+H230+H231+H232+H233</f>
        <v>710327</v>
      </c>
      <c r="I234" s="38">
        <f t="shared" si="29"/>
        <v>3349954</v>
      </c>
      <c r="J234" s="69"/>
    </row>
    <row r="235" spans="1:10" ht="16.5">
      <c r="A235" s="26" t="s">
        <v>329</v>
      </c>
      <c r="B235" s="26" t="s">
        <v>261</v>
      </c>
      <c r="C235" s="12">
        <v>1</v>
      </c>
      <c r="D235" s="12" t="s">
        <v>262</v>
      </c>
      <c r="E235" s="1" t="s">
        <v>263</v>
      </c>
      <c r="F235" s="1" t="s">
        <v>349</v>
      </c>
      <c r="G235" s="83">
        <v>240000</v>
      </c>
      <c r="H235" s="31">
        <v>0</v>
      </c>
      <c r="I235" s="2">
        <f t="shared" si="28"/>
        <v>240000</v>
      </c>
      <c r="J235" s="28" t="s">
        <v>18</v>
      </c>
    </row>
    <row r="236" spans="1:10" ht="16.5">
      <c r="A236" s="32"/>
      <c r="B236" s="32"/>
      <c r="C236" s="15"/>
      <c r="D236" s="15"/>
      <c r="E236" s="1" t="s">
        <v>394</v>
      </c>
      <c r="F236" s="8"/>
      <c r="G236" s="83">
        <f>SUM(G235)</f>
        <v>240000</v>
      </c>
      <c r="H236" s="83">
        <f t="shared" ref="H236:I236" si="30">SUM(H235)</f>
        <v>0</v>
      </c>
      <c r="I236" s="83">
        <f t="shared" si="30"/>
        <v>240000</v>
      </c>
      <c r="J236" s="28"/>
    </row>
    <row r="237" spans="1:10" ht="33">
      <c r="A237" s="32"/>
      <c r="B237" s="32"/>
      <c r="C237" s="26">
        <v>2</v>
      </c>
      <c r="D237" s="26" t="s">
        <v>264</v>
      </c>
      <c r="E237" s="55" t="s">
        <v>265</v>
      </c>
      <c r="F237" s="8" t="s">
        <v>266</v>
      </c>
      <c r="G237" s="83"/>
      <c r="H237" s="31">
        <v>0</v>
      </c>
      <c r="I237" s="2">
        <f t="shared" si="28"/>
        <v>0</v>
      </c>
      <c r="J237" s="28" t="s">
        <v>406</v>
      </c>
    </row>
    <row r="238" spans="1:10" ht="16.5">
      <c r="A238" s="32"/>
      <c r="B238" s="32"/>
      <c r="C238" s="32"/>
      <c r="D238" s="32"/>
      <c r="E238" s="55"/>
      <c r="F238" s="9" t="s">
        <v>350</v>
      </c>
      <c r="G238" s="30">
        <v>195600</v>
      </c>
      <c r="H238" s="30">
        <v>195600</v>
      </c>
      <c r="I238" s="2">
        <f t="shared" si="28"/>
        <v>0</v>
      </c>
      <c r="J238" s="28"/>
    </row>
    <row r="239" spans="1:10" ht="16.5">
      <c r="A239" s="32"/>
      <c r="B239" s="32"/>
      <c r="C239" s="32"/>
      <c r="D239" s="32"/>
      <c r="E239" s="55"/>
      <c r="F239" s="11"/>
      <c r="G239" s="30">
        <v>60800</v>
      </c>
      <c r="H239" s="30">
        <v>60800</v>
      </c>
      <c r="I239" s="2">
        <f t="shared" si="28"/>
        <v>0</v>
      </c>
      <c r="J239" s="28"/>
    </row>
    <row r="240" spans="1:10" ht="16.5">
      <c r="A240" s="32"/>
      <c r="B240" s="32"/>
      <c r="C240" s="32"/>
      <c r="D240" s="32"/>
      <c r="E240" s="55"/>
      <c r="F240" s="1" t="s">
        <v>267</v>
      </c>
      <c r="G240" s="30">
        <v>99000</v>
      </c>
      <c r="H240" s="30">
        <v>39744</v>
      </c>
      <c r="I240" s="2">
        <f t="shared" si="28"/>
        <v>59256</v>
      </c>
      <c r="J240" s="28" t="s">
        <v>407</v>
      </c>
    </row>
    <row r="241" spans="1:10" ht="16.5">
      <c r="A241" s="32"/>
      <c r="B241" s="32"/>
      <c r="C241" s="32"/>
      <c r="D241" s="32"/>
      <c r="E241" s="55"/>
      <c r="F241" s="1" t="s">
        <v>351</v>
      </c>
      <c r="G241" s="30">
        <v>122000</v>
      </c>
      <c r="H241" s="30">
        <v>0</v>
      </c>
      <c r="I241" s="2">
        <f t="shared" si="28"/>
        <v>122000</v>
      </c>
      <c r="J241" s="28" t="s">
        <v>408</v>
      </c>
    </row>
    <row r="242" spans="1:10" ht="16.5">
      <c r="A242" s="32"/>
      <c r="B242" s="32"/>
      <c r="C242" s="32"/>
      <c r="D242" s="32"/>
      <c r="E242" s="55"/>
      <c r="F242" s="1" t="s">
        <v>268</v>
      </c>
      <c r="G242" s="30">
        <v>89000</v>
      </c>
      <c r="H242" s="30">
        <v>89000</v>
      </c>
      <c r="I242" s="2">
        <f t="shared" si="28"/>
        <v>0</v>
      </c>
      <c r="J242" s="28"/>
    </row>
    <row r="243" spans="1:10" ht="16.5">
      <c r="A243" s="32"/>
      <c r="B243" s="32"/>
      <c r="C243" s="32"/>
      <c r="D243" s="32"/>
      <c r="E243" s="55"/>
      <c r="F243" s="1" t="s">
        <v>269</v>
      </c>
      <c r="G243" s="30">
        <v>639000</v>
      </c>
      <c r="H243" s="30">
        <v>639000</v>
      </c>
      <c r="I243" s="2">
        <f t="shared" si="28"/>
        <v>0</v>
      </c>
      <c r="J243" s="28"/>
    </row>
    <row r="244" spans="1:10" ht="16.5">
      <c r="A244" s="32"/>
      <c r="B244" s="32"/>
      <c r="C244" s="32"/>
      <c r="D244" s="32"/>
      <c r="E244" s="55"/>
      <c r="F244" s="9" t="s">
        <v>270</v>
      </c>
      <c r="G244" s="72">
        <v>580800</v>
      </c>
      <c r="H244" s="30">
        <v>0</v>
      </c>
      <c r="I244" s="2">
        <f t="shared" si="28"/>
        <v>580800</v>
      </c>
      <c r="J244" s="28" t="s">
        <v>409</v>
      </c>
    </row>
    <row r="245" spans="1:10" ht="16.5">
      <c r="A245" s="32"/>
      <c r="B245" s="32"/>
      <c r="C245" s="32"/>
      <c r="D245" s="32"/>
      <c r="E245" s="55"/>
      <c r="F245" s="11"/>
      <c r="G245" s="73"/>
      <c r="H245" s="30">
        <v>0</v>
      </c>
      <c r="I245" s="2">
        <f t="shared" si="28"/>
        <v>0</v>
      </c>
      <c r="J245" s="28"/>
    </row>
    <row r="246" spans="1:10" ht="33">
      <c r="A246" s="32"/>
      <c r="B246" s="32"/>
      <c r="C246" s="32"/>
      <c r="D246" s="32"/>
      <c r="E246" s="55"/>
      <c r="F246" s="1" t="s">
        <v>352</v>
      </c>
      <c r="G246" s="30">
        <v>142980</v>
      </c>
      <c r="H246" s="30">
        <v>0</v>
      </c>
      <c r="I246" s="2">
        <f t="shared" si="28"/>
        <v>142980</v>
      </c>
      <c r="J246" s="28" t="s">
        <v>410</v>
      </c>
    </row>
    <row r="247" spans="1:10" ht="16.5">
      <c r="A247" s="32"/>
      <c r="B247" s="32"/>
      <c r="C247" s="32"/>
      <c r="D247" s="32"/>
      <c r="E247" s="55"/>
      <c r="F247" s="1" t="s">
        <v>353</v>
      </c>
      <c r="G247" s="30">
        <v>234000</v>
      </c>
      <c r="H247" s="30">
        <v>0</v>
      </c>
      <c r="I247" s="2">
        <f t="shared" si="28"/>
        <v>234000</v>
      </c>
      <c r="J247" s="28" t="s">
        <v>408</v>
      </c>
    </row>
    <row r="248" spans="1:10" ht="16.5">
      <c r="A248" s="32"/>
      <c r="B248" s="32"/>
      <c r="C248" s="33"/>
      <c r="D248" s="33"/>
      <c r="E248" s="28" t="s">
        <v>395</v>
      </c>
      <c r="F248" s="8"/>
      <c r="G248" s="84">
        <f>SUM(G237:G247)</f>
        <v>2163180</v>
      </c>
      <c r="H248" s="84">
        <f t="shared" ref="H248:I248" si="31">SUM(H237:H247)</f>
        <v>1024144</v>
      </c>
      <c r="I248" s="84">
        <f t="shared" si="31"/>
        <v>1139036</v>
      </c>
      <c r="J248" s="85"/>
    </row>
    <row r="249" spans="1:10" ht="14.45" customHeight="1">
      <c r="A249" s="32"/>
      <c r="B249" s="32"/>
      <c r="C249" s="26">
        <v>3</v>
      </c>
      <c r="D249" s="26" t="s">
        <v>271</v>
      </c>
      <c r="E249" s="55" t="s">
        <v>272</v>
      </c>
      <c r="F249" s="9" t="s">
        <v>273</v>
      </c>
      <c r="G249" s="72">
        <v>300000</v>
      </c>
      <c r="H249" s="30">
        <v>150000</v>
      </c>
      <c r="I249" s="17">
        <f>G249-H249-H250</f>
        <v>0</v>
      </c>
      <c r="J249" s="41"/>
    </row>
    <row r="250" spans="1:10" ht="14.45" customHeight="1">
      <c r="A250" s="32"/>
      <c r="B250" s="32"/>
      <c r="C250" s="32"/>
      <c r="D250" s="32"/>
      <c r="E250" s="55"/>
      <c r="F250" s="11"/>
      <c r="G250" s="73"/>
      <c r="H250" s="30">
        <v>150000</v>
      </c>
      <c r="I250" s="18"/>
      <c r="J250" s="43"/>
    </row>
    <row r="251" spans="1:10" ht="16.5">
      <c r="A251" s="32"/>
      <c r="B251" s="32"/>
      <c r="C251" s="32"/>
      <c r="D251" s="32"/>
      <c r="E251" s="55"/>
      <c r="F251" s="1" t="s">
        <v>354</v>
      </c>
      <c r="G251" s="30">
        <v>300000</v>
      </c>
      <c r="H251" s="30">
        <v>0</v>
      </c>
      <c r="I251" s="2">
        <f t="shared" si="28"/>
        <v>300000</v>
      </c>
      <c r="J251" s="28" t="s">
        <v>18</v>
      </c>
    </row>
    <row r="252" spans="1:10" ht="16.5">
      <c r="A252" s="32"/>
      <c r="B252" s="32"/>
      <c r="C252" s="32"/>
      <c r="D252" s="32"/>
      <c r="E252" s="55"/>
      <c r="F252" s="1" t="s">
        <v>355</v>
      </c>
      <c r="G252" s="30">
        <v>150000</v>
      </c>
      <c r="H252" s="30">
        <v>0</v>
      </c>
      <c r="I252" s="2">
        <f t="shared" si="28"/>
        <v>150000</v>
      </c>
      <c r="J252" s="28" t="s">
        <v>18</v>
      </c>
    </row>
    <row r="253" spans="1:10" ht="16.5">
      <c r="A253" s="32"/>
      <c r="B253" s="32"/>
      <c r="C253" s="32"/>
      <c r="D253" s="32"/>
      <c r="E253" s="55"/>
      <c r="F253" s="1" t="s">
        <v>274</v>
      </c>
      <c r="G253" s="30">
        <v>48000</v>
      </c>
      <c r="H253" s="30">
        <v>47462.400000000001</v>
      </c>
      <c r="I253" s="2">
        <f t="shared" si="28"/>
        <v>537.59999999999854</v>
      </c>
      <c r="J253" s="28" t="s">
        <v>38</v>
      </c>
    </row>
    <row r="254" spans="1:10" ht="16.5">
      <c r="A254" s="32"/>
      <c r="B254" s="32"/>
      <c r="C254" s="32"/>
      <c r="D254" s="32"/>
      <c r="E254" s="55"/>
      <c r="F254" s="1" t="s">
        <v>356</v>
      </c>
      <c r="G254" s="30">
        <v>117000</v>
      </c>
      <c r="H254" s="30">
        <v>0</v>
      </c>
      <c r="I254" s="2">
        <f t="shared" si="28"/>
        <v>117000</v>
      </c>
      <c r="J254" s="28" t="s">
        <v>18</v>
      </c>
    </row>
    <row r="255" spans="1:10" ht="16.5">
      <c r="A255" s="32"/>
      <c r="B255" s="32"/>
      <c r="C255" s="32"/>
      <c r="D255" s="32"/>
      <c r="E255" s="55"/>
      <c r="F255" s="1" t="s">
        <v>275</v>
      </c>
      <c r="G255" s="30">
        <v>300000</v>
      </c>
      <c r="H255" s="30">
        <v>300000</v>
      </c>
      <c r="I255" s="2">
        <f t="shared" si="28"/>
        <v>0</v>
      </c>
      <c r="J255" s="86"/>
    </row>
    <row r="256" spans="1:10" ht="33">
      <c r="A256" s="32"/>
      <c r="B256" s="32"/>
      <c r="C256" s="32"/>
      <c r="D256" s="32"/>
      <c r="E256" s="55"/>
      <c r="F256" s="1" t="s">
        <v>276</v>
      </c>
      <c r="G256" s="30">
        <v>487000</v>
      </c>
      <c r="H256" s="30">
        <v>430984.8</v>
      </c>
      <c r="I256" s="2">
        <f t="shared" si="28"/>
        <v>56015.200000000012</v>
      </c>
      <c r="J256" s="28" t="s">
        <v>411</v>
      </c>
    </row>
    <row r="257" spans="1:10" ht="16.5">
      <c r="A257" s="32"/>
      <c r="B257" s="32"/>
      <c r="C257" s="33"/>
      <c r="D257" s="33"/>
      <c r="E257" s="76" t="s">
        <v>396</v>
      </c>
      <c r="F257" s="1"/>
      <c r="G257" s="30">
        <f>SUM(G249:G256)</f>
        <v>1702000</v>
      </c>
      <c r="H257" s="30">
        <f t="shared" ref="H257:I257" si="32">SUM(H249:H256)</f>
        <v>1078447.2</v>
      </c>
      <c r="I257" s="30">
        <f t="shared" si="32"/>
        <v>623552.80000000005</v>
      </c>
      <c r="J257" s="28"/>
    </row>
    <row r="258" spans="1:10" ht="16.5">
      <c r="A258" s="33"/>
      <c r="B258" s="33"/>
      <c r="C258" s="67" t="s">
        <v>397</v>
      </c>
      <c r="D258" s="68"/>
      <c r="E258" s="37"/>
      <c r="F258" s="4"/>
      <c r="G258" s="38">
        <f>G236+G248+G257</f>
        <v>4105180</v>
      </c>
      <c r="H258" s="38">
        <f t="shared" ref="H258:I258" si="33">H236+H248+H257</f>
        <v>2102591.2000000002</v>
      </c>
      <c r="I258" s="38">
        <f t="shared" si="33"/>
        <v>2002588.8</v>
      </c>
      <c r="J258" s="69"/>
    </row>
    <row r="259" spans="1:10" ht="16.5">
      <c r="A259" s="87" t="s">
        <v>330</v>
      </c>
      <c r="B259" s="88" t="s">
        <v>277</v>
      </c>
      <c r="C259" s="26">
        <v>1</v>
      </c>
      <c r="D259" s="26" t="s">
        <v>278</v>
      </c>
      <c r="E259" s="41" t="s">
        <v>279</v>
      </c>
      <c r="F259" s="1" t="s">
        <v>280</v>
      </c>
      <c r="G259" s="50">
        <v>87300</v>
      </c>
      <c r="H259" s="89">
        <v>50916.6</v>
      </c>
      <c r="I259" s="2">
        <f t="shared" si="28"/>
        <v>36383.4</v>
      </c>
      <c r="J259" s="28" t="s">
        <v>38</v>
      </c>
    </row>
    <row r="260" spans="1:10" ht="16.5">
      <c r="A260" s="90"/>
      <c r="B260" s="91"/>
      <c r="C260" s="32"/>
      <c r="D260" s="32"/>
      <c r="E260" s="42"/>
      <c r="F260" s="1" t="s">
        <v>281</v>
      </c>
      <c r="G260" s="50">
        <v>170000</v>
      </c>
      <c r="H260" s="89">
        <v>58276.898999999998</v>
      </c>
      <c r="I260" s="2">
        <f t="shared" si="28"/>
        <v>111723.101</v>
      </c>
      <c r="J260" s="28" t="s">
        <v>38</v>
      </c>
    </row>
    <row r="261" spans="1:10" ht="16.5">
      <c r="A261" s="90"/>
      <c r="B261" s="91"/>
      <c r="C261" s="32"/>
      <c r="D261" s="32"/>
      <c r="E261" s="42"/>
      <c r="F261" s="1" t="s">
        <v>282</v>
      </c>
      <c r="G261" s="50">
        <v>429600</v>
      </c>
      <c r="H261" s="89">
        <v>322218</v>
      </c>
      <c r="I261" s="2">
        <f t="shared" si="28"/>
        <v>107382</v>
      </c>
      <c r="J261" s="28" t="s">
        <v>38</v>
      </c>
    </row>
    <row r="262" spans="1:10" ht="33">
      <c r="A262" s="90"/>
      <c r="B262" s="91"/>
      <c r="C262" s="32"/>
      <c r="D262" s="32"/>
      <c r="E262" s="42"/>
      <c r="F262" s="1" t="s">
        <v>283</v>
      </c>
      <c r="G262" s="50">
        <v>49572</v>
      </c>
      <c r="H262" s="89">
        <v>0</v>
      </c>
      <c r="I262" s="2">
        <f t="shared" si="28"/>
        <v>49572</v>
      </c>
      <c r="J262" s="28" t="s">
        <v>237</v>
      </c>
    </row>
    <row r="263" spans="1:10" ht="16.5">
      <c r="A263" s="90"/>
      <c r="B263" s="91"/>
      <c r="C263" s="32"/>
      <c r="D263" s="32"/>
      <c r="E263" s="42"/>
      <c r="F263" s="1" t="s">
        <v>284</v>
      </c>
      <c r="G263" s="50">
        <v>20250</v>
      </c>
      <c r="H263" s="89">
        <v>0</v>
      </c>
      <c r="I263" s="2">
        <f t="shared" si="28"/>
        <v>20250</v>
      </c>
      <c r="J263" s="28" t="s">
        <v>161</v>
      </c>
    </row>
    <row r="264" spans="1:10" ht="16.5">
      <c r="A264" s="90"/>
      <c r="B264" s="91"/>
      <c r="C264" s="32"/>
      <c r="D264" s="32"/>
      <c r="E264" s="42"/>
      <c r="F264" s="1" t="s">
        <v>285</v>
      </c>
      <c r="G264" s="50">
        <v>308000</v>
      </c>
      <c r="H264" s="89">
        <v>0</v>
      </c>
      <c r="I264" s="2">
        <f t="shared" si="28"/>
        <v>308000</v>
      </c>
      <c r="J264" s="28" t="s">
        <v>286</v>
      </c>
    </row>
    <row r="265" spans="1:10" ht="33">
      <c r="A265" s="90"/>
      <c r="B265" s="91"/>
      <c r="C265" s="32"/>
      <c r="D265" s="32"/>
      <c r="E265" s="42"/>
      <c r="F265" s="1" t="s">
        <v>287</v>
      </c>
      <c r="G265" s="50">
        <v>132000</v>
      </c>
      <c r="H265" s="89">
        <v>0</v>
      </c>
      <c r="I265" s="2">
        <f t="shared" si="28"/>
        <v>132000</v>
      </c>
      <c r="J265" s="28" t="s">
        <v>237</v>
      </c>
    </row>
    <row r="266" spans="1:10" ht="16.5">
      <c r="A266" s="90"/>
      <c r="B266" s="91"/>
      <c r="C266" s="32"/>
      <c r="D266" s="32"/>
      <c r="E266" s="42"/>
      <c r="F266" s="1" t="s">
        <v>288</v>
      </c>
      <c r="G266" s="50">
        <v>108371</v>
      </c>
      <c r="H266" s="89">
        <v>0</v>
      </c>
      <c r="I266" s="2">
        <f t="shared" si="28"/>
        <v>108371</v>
      </c>
      <c r="J266" s="28" t="s">
        <v>286</v>
      </c>
    </row>
    <row r="267" spans="1:10" ht="16.5">
      <c r="A267" s="90"/>
      <c r="B267" s="91"/>
      <c r="C267" s="32"/>
      <c r="D267" s="32"/>
      <c r="E267" s="42"/>
      <c r="F267" s="1" t="s">
        <v>289</v>
      </c>
      <c r="G267" s="50">
        <v>147900</v>
      </c>
      <c r="H267" s="89">
        <v>0</v>
      </c>
      <c r="I267" s="2">
        <f t="shared" si="28"/>
        <v>147900</v>
      </c>
      <c r="J267" s="28" t="s">
        <v>161</v>
      </c>
    </row>
    <row r="268" spans="1:10" ht="33">
      <c r="A268" s="90"/>
      <c r="B268" s="91"/>
      <c r="C268" s="32"/>
      <c r="D268" s="32"/>
      <c r="E268" s="42"/>
      <c r="F268" s="1" t="s">
        <v>357</v>
      </c>
      <c r="G268" s="50">
        <v>108000</v>
      </c>
      <c r="H268" s="89">
        <v>0</v>
      </c>
      <c r="I268" s="2">
        <f t="shared" si="28"/>
        <v>108000</v>
      </c>
      <c r="J268" s="28" t="s">
        <v>361</v>
      </c>
    </row>
    <row r="269" spans="1:10" ht="16.5">
      <c r="A269" s="90"/>
      <c r="B269" s="91"/>
      <c r="C269" s="32"/>
      <c r="D269" s="32"/>
      <c r="E269" s="43"/>
      <c r="F269" s="1" t="s">
        <v>290</v>
      </c>
      <c r="G269" s="50">
        <v>166000</v>
      </c>
      <c r="H269" s="89">
        <v>166000</v>
      </c>
      <c r="I269" s="2">
        <f t="shared" si="28"/>
        <v>0</v>
      </c>
      <c r="J269" s="28"/>
    </row>
    <row r="270" spans="1:10" ht="16.5">
      <c r="A270" s="90"/>
      <c r="B270" s="91"/>
      <c r="C270" s="32"/>
      <c r="D270" s="32"/>
      <c r="E270" s="41" t="s">
        <v>291</v>
      </c>
      <c r="F270" s="28" t="s">
        <v>359</v>
      </c>
      <c r="G270" s="29">
        <v>18144</v>
      </c>
      <c r="H270" s="30"/>
      <c r="I270" s="2">
        <f t="shared" si="28"/>
        <v>18144</v>
      </c>
      <c r="J270" s="28" t="s">
        <v>18</v>
      </c>
    </row>
    <row r="271" spans="1:10" ht="33">
      <c r="A271" s="90"/>
      <c r="B271" s="91"/>
      <c r="C271" s="32"/>
      <c r="D271" s="32"/>
      <c r="E271" s="42"/>
      <c r="F271" s="28" t="s">
        <v>360</v>
      </c>
      <c r="G271" s="29">
        <v>10206</v>
      </c>
      <c r="H271" s="30"/>
      <c r="I271" s="2">
        <f t="shared" si="28"/>
        <v>10206</v>
      </c>
      <c r="J271" s="28" t="s">
        <v>292</v>
      </c>
    </row>
    <row r="272" spans="1:10" ht="33">
      <c r="A272" s="90"/>
      <c r="B272" s="91"/>
      <c r="C272" s="32"/>
      <c r="D272" s="32"/>
      <c r="E272" s="42"/>
      <c r="F272" s="28" t="s">
        <v>293</v>
      </c>
      <c r="G272" s="29">
        <v>5468.4</v>
      </c>
      <c r="H272" s="30"/>
      <c r="I272" s="2">
        <f t="shared" si="28"/>
        <v>5468.4</v>
      </c>
      <c r="J272" s="28" t="s">
        <v>292</v>
      </c>
    </row>
    <row r="273" spans="1:10" ht="33">
      <c r="A273" s="90"/>
      <c r="B273" s="91"/>
      <c r="C273" s="32"/>
      <c r="D273" s="32"/>
      <c r="E273" s="42"/>
      <c r="F273" s="28" t="s">
        <v>294</v>
      </c>
      <c r="G273" s="29">
        <v>5160</v>
      </c>
      <c r="H273" s="30"/>
      <c r="I273" s="2">
        <f t="shared" si="28"/>
        <v>5160</v>
      </c>
      <c r="J273" s="28" t="s">
        <v>292</v>
      </c>
    </row>
    <row r="274" spans="1:10" ht="33">
      <c r="A274" s="90"/>
      <c r="B274" s="91"/>
      <c r="C274" s="32"/>
      <c r="D274" s="32"/>
      <c r="E274" s="42"/>
      <c r="F274" s="28" t="s">
        <v>295</v>
      </c>
      <c r="G274" s="29">
        <v>12519</v>
      </c>
      <c r="H274" s="30"/>
      <c r="I274" s="2">
        <f t="shared" si="28"/>
        <v>12519</v>
      </c>
      <c r="J274" s="28" t="s">
        <v>161</v>
      </c>
    </row>
    <row r="275" spans="1:10" ht="33">
      <c r="A275" s="90"/>
      <c r="B275" s="91"/>
      <c r="C275" s="32"/>
      <c r="D275" s="32"/>
      <c r="E275" s="42"/>
      <c r="F275" s="28" t="s">
        <v>296</v>
      </c>
      <c r="G275" s="29">
        <v>8964</v>
      </c>
      <c r="H275" s="30"/>
      <c r="I275" s="2">
        <f t="shared" si="28"/>
        <v>8964</v>
      </c>
      <c r="J275" s="28" t="s">
        <v>297</v>
      </c>
    </row>
    <row r="276" spans="1:10" ht="16.5">
      <c r="A276" s="90"/>
      <c r="B276" s="91"/>
      <c r="C276" s="32"/>
      <c r="D276" s="32"/>
      <c r="E276" s="42"/>
      <c r="F276" s="28" t="s">
        <v>358</v>
      </c>
      <c r="G276" s="29">
        <v>3735</v>
      </c>
      <c r="H276" s="30"/>
      <c r="I276" s="2">
        <f t="shared" si="28"/>
        <v>3735</v>
      </c>
      <c r="J276" s="28" t="s">
        <v>18</v>
      </c>
    </row>
    <row r="277" spans="1:10" ht="33">
      <c r="A277" s="90"/>
      <c r="B277" s="91"/>
      <c r="C277" s="32"/>
      <c r="D277" s="32"/>
      <c r="E277" s="43"/>
      <c r="F277" s="28" t="s">
        <v>298</v>
      </c>
      <c r="G277" s="29">
        <v>41832</v>
      </c>
      <c r="H277" s="30"/>
      <c r="I277" s="2">
        <f t="shared" si="28"/>
        <v>41832</v>
      </c>
      <c r="J277" s="28" t="s">
        <v>297</v>
      </c>
    </row>
    <row r="278" spans="1:10" ht="16.5">
      <c r="A278" s="90"/>
      <c r="B278" s="91"/>
      <c r="C278" s="33"/>
      <c r="D278" s="33"/>
      <c r="E278" s="45" t="s">
        <v>398</v>
      </c>
      <c r="F278" s="28"/>
      <c r="G278" s="29">
        <f>SUM(G259:G277)</f>
        <v>1833021.4</v>
      </c>
      <c r="H278" s="29">
        <f t="shared" ref="H278:I278" si="34">SUM(H259:H277)</f>
        <v>597411.49900000007</v>
      </c>
      <c r="I278" s="29">
        <f t="shared" si="34"/>
        <v>1235609.9009999998</v>
      </c>
      <c r="J278" s="28"/>
    </row>
    <row r="279" spans="1:10" ht="16.5">
      <c r="A279" s="90"/>
      <c r="B279" s="91"/>
      <c r="C279" s="26">
        <v>2</v>
      </c>
      <c r="D279" s="26" t="s">
        <v>299</v>
      </c>
      <c r="E279" s="41" t="s">
        <v>300</v>
      </c>
      <c r="F279" s="1" t="s">
        <v>301</v>
      </c>
      <c r="G279" s="29">
        <v>10584</v>
      </c>
      <c r="H279" s="30">
        <v>10584</v>
      </c>
      <c r="I279" s="2">
        <f t="shared" si="28"/>
        <v>0</v>
      </c>
      <c r="J279" s="28"/>
    </row>
    <row r="280" spans="1:10" ht="16.5">
      <c r="A280" s="90"/>
      <c r="B280" s="91"/>
      <c r="C280" s="32"/>
      <c r="D280" s="32"/>
      <c r="E280" s="42"/>
      <c r="F280" s="1" t="s">
        <v>302</v>
      </c>
      <c r="G280" s="29">
        <v>2678</v>
      </c>
      <c r="H280" s="30">
        <v>2678</v>
      </c>
      <c r="I280" s="2">
        <f t="shared" si="28"/>
        <v>0</v>
      </c>
      <c r="J280" s="28"/>
    </row>
    <row r="281" spans="1:10" ht="16.5">
      <c r="A281" s="90"/>
      <c r="B281" s="91"/>
      <c r="C281" s="32"/>
      <c r="D281" s="32"/>
      <c r="E281" s="42"/>
      <c r="F281" s="1" t="s">
        <v>303</v>
      </c>
      <c r="G281" s="29">
        <v>7440</v>
      </c>
      <c r="H281" s="30">
        <v>7440</v>
      </c>
      <c r="I281" s="2">
        <f t="shared" si="28"/>
        <v>0</v>
      </c>
      <c r="J281" s="28"/>
    </row>
    <row r="282" spans="1:10" ht="16.5">
      <c r="A282" s="90"/>
      <c r="B282" s="91"/>
      <c r="C282" s="32"/>
      <c r="D282" s="32"/>
      <c r="E282" s="42"/>
      <c r="F282" s="1" t="s">
        <v>304</v>
      </c>
      <c r="G282" s="29">
        <v>19641</v>
      </c>
      <c r="H282" s="30">
        <v>19641</v>
      </c>
      <c r="I282" s="2">
        <f t="shared" si="28"/>
        <v>0</v>
      </c>
      <c r="J282" s="28"/>
    </row>
    <row r="283" spans="1:10" ht="16.5">
      <c r="A283" s="90"/>
      <c r="B283" s="91"/>
      <c r="C283" s="32"/>
      <c r="D283" s="32"/>
      <c r="E283" s="43"/>
      <c r="F283" s="1" t="s">
        <v>305</v>
      </c>
      <c r="G283" s="29">
        <v>8820</v>
      </c>
      <c r="H283" s="30">
        <v>8408.4</v>
      </c>
      <c r="I283" s="2">
        <f t="shared" si="28"/>
        <v>411.60000000000036</v>
      </c>
      <c r="J283" s="28" t="s">
        <v>38</v>
      </c>
    </row>
    <row r="284" spans="1:10" ht="16.5">
      <c r="A284" s="90"/>
      <c r="B284" s="91"/>
      <c r="C284" s="33"/>
      <c r="D284" s="33"/>
      <c r="E284" s="65" t="s">
        <v>399</v>
      </c>
      <c r="F284" s="1"/>
      <c r="G284" s="29">
        <f>SUM(G279:G283)</f>
        <v>49163</v>
      </c>
      <c r="H284" s="29">
        <f t="shared" ref="H284:I284" si="35">SUM(H279:H283)</f>
        <v>48751.4</v>
      </c>
      <c r="I284" s="29">
        <f t="shared" si="35"/>
        <v>411.60000000000036</v>
      </c>
      <c r="J284" s="28"/>
    </row>
    <row r="285" spans="1:10" ht="16.5">
      <c r="A285" s="90"/>
      <c r="B285" s="91"/>
      <c r="C285" s="27">
        <v>3</v>
      </c>
      <c r="D285" s="27" t="s">
        <v>306</v>
      </c>
      <c r="E285" s="28" t="s">
        <v>307</v>
      </c>
      <c r="F285" s="28" t="s">
        <v>88</v>
      </c>
      <c r="G285" s="29"/>
      <c r="H285" s="30"/>
      <c r="I285" s="2">
        <f t="shared" si="28"/>
        <v>0</v>
      </c>
      <c r="J285" s="28"/>
    </row>
    <row r="286" spans="1:10" ht="16.5">
      <c r="A286" s="90"/>
      <c r="B286" s="91"/>
      <c r="C286" s="27">
        <v>4</v>
      </c>
      <c r="D286" s="27" t="s">
        <v>308</v>
      </c>
      <c r="E286" s="28" t="s">
        <v>309</v>
      </c>
      <c r="F286" s="28" t="s">
        <v>88</v>
      </c>
      <c r="G286" s="29"/>
      <c r="H286" s="30"/>
      <c r="I286" s="2">
        <f t="shared" si="28"/>
        <v>0</v>
      </c>
      <c r="J286" s="28"/>
    </row>
    <row r="287" spans="1:10" ht="16.5">
      <c r="A287" s="90"/>
      <c r="B287" s="91"/>
      <c r="C287" s="27">
        <v>5</v>
      </c>
      <c r="D287" s="27" t="s">
        <v>310</v>
      </c>
      <c r="E287" s="28" t="s">
        <v>311</v>
      </c>
      <c r="F287" s="28" t="s">
        <v>88</v>
      </c>
      <c r="G287" s="29"/>
      <c r="H287" s="30"/>
      <c r="I287" s="2">
        <f t="shared" si="28"/>
        <v>0</v>
      </c>
      <c r="J287" s="28"/>
    </row>
    <row r="288" spans="1:10" ht="16.5">
      <c r="A288" s="90"/>
      <c r="B288" s="91"/>
      <c r="C288" s="27">
        <v>6</v>
      </c>
      <c r="D288" s="27" t="s">
        <v>312</v>
      </c>
      <c r="E288" s="28" t="s">
        <v>313</v>
      </c>
      <c r="F288" s="28" t="s">
        <v>88</v>
      </c>
      <c r="G288" s="29"/>
      <c r="H288" s="30"/>
      <c r="I288" s="2">
        <f t="shared" si="28"/>
        <v>0</v>
      </c>
      <c r="J288" s="28"/>
    </row>
    <row r="289" spans="1:10" ht="16.5">
      <c r="A289" s="90"/>
      <c r="B289" s="91"/>
      <c r="C289" s="27">
        <v>7</v>
      </c>
      <c r="D289" s="27" t="s">
        <v>314</v>
      </c>
      <c r="E289" s="28" t="s">
        <v>315</v>
      </c>
      <c r="F289" s="28" t="s">
        <v>88</v>
      </c>
      <c r="G289" s="50"/>
      <c r="H289" s="49"/>
      <c r="I289" s="2">
        <f t="shared" si="28"/>
        <v>0</v>
      </c>
      <c r="J289" s="28"/>
    </row>
    <row r="290" spans="1:10" ht="16.5">
      <c r="A290" s="90"/>
      <c r="B290" s="91"/>
      <c r="C290" s="27">
        <v>8</v>
      </c>
      <c r="D290" s="27" t="s">
        <v>316</v>
      </c>
      <c r="E290" s="28" t="s">
        <v>317</v>
      </c>
      <c r="F290" s="28" t="s">
        <v>88</v>
      </c>
      <c r="G290" s="29"/>
      <c r="H290" s="30"/>
      <c r="I290" s="2">
        <f t="shared" si="28"/>
        <v>0</v>
      </c>
      <c r="J290" s="28"/>
    </row>
    <row r="291" spans="1:10" ht="16.5">
      <c r="A291" s="92"/>
      <c r="B291" s="93"/>
      <c r="C291" s="67" t="s">
        <v>400</v>
      </c>
      <c r="D291" s="68"/>
      <c r="E291" s="37"/>
      <c r="F291" s="4"/>
      <c r="G291" s="38">
        <f>G278+G284+G285+G286+G287+G288+G289+G290</f>
        <v>1882184.4</v>
      </c>
      <c r="H291" s="38">
        <f t="shared" ref="H291:I291" si="36">H278+H284+H285+H286+H287+H288+H289+H290</f>
        <v>646162.89900000009</v>
      </c>
      <c r="I291" s="38">
        <f t="shared" si="36"/>
        <v>1236021.5009999999</v>
      </c>
      <c r="J291" s="69"/>
    </row>
  </sheetData>
  <autoFilter ref="A3:J291"/>
  <mergeCells count="112">
    <mergeCell ref="A174:A206"/>
    <mergeCell ref="B174:B206"/>
    <mergeCell ref="C207:C209"/>
    <mergeCell ref="D207:D209"/>
    <mergeCell ref="A207:A234"/>
    <mergeCell ref="B207:B234"/>
    <mergeCell ref="C221:C228"/>
    <mergeCell ref="D221:D228"/>
    <mergeCell ref="C158:C163"/>
    <mergeCell ref="D158:D163"/>
    <mergeCell ref="C164:C172"/>
    <mergeCell ref="D164:D172"/>
    <mergeCell ref="C210:C211"/>
    <mergeCell ref="D210:D211"/>
    <mergeCell ref="A156:A173"/>
    <mergeCell ref="B156:B173"/>
    <mergeCell ref="C215:C219"/>
    <mergeCell ref="D215:D219"/>
    <mergeCell ref="D58:D62"/>
    <mergeCell ref="C63:C72"/>
    <mergeCell ref="D63:D72"/>
    <mergeCell ref="C114:C133"/>
    <mergeCell ref="D114:D133"/>
    <mergeCell ref="C74:C112"/>
    <mergeCell ref="D74:D112"/>
    <mergeCell ref="D186:D187"/>
    <mergeCell ref="C188:C200"/>
    <mergeCell ref="D188:D200"/>
    <mergeCell ref="C174:C180"/>
    <mergeCell ref="D174:D180"/>
    <mergeCell ref="C181:C185"/>
    <mergeCell ref="D181:D185"/>
    <mergeCell ref="C186:C187"/>
    <mergeCell ref="A13:A134"/>
    <mergeCell ref="B13:B134"/>
    <mergeCell ref="A2:J2"/>
    <mergeCell ref="E8:E10"/>
    <mergeCell ref="E13:E29"/>
    <mergeCell ref="F24:F25"/>
    <mergeCell ref="E31:E56"/>
    <mergeCell ref="A5:A7"/>
    <mergeCell ref="B5:B7"/>
    <mergeCell ref="A8:A12"/>
    <mergeCell ref="B8:B12"/>
    <mergeCell ref="C8:C11"/>
    <mergeCell ref="D8:D11"/>
    <mergeCell ref="C13:C30"/>
    <mergeCell ref="E74:E111"/>
    <mergeCell ref="E114:E132"/>
    <mergeCell ref="F120:F123"/>
    <mergeCell ref="E58:E61"/>
    <mergeCell ref="F59:F60"/>
    <mergeCell ref="E63:E71"/>
    <mergeCell ref="D13:D30"/>
    <mergeCell ref="C31:C57"/>
    <mergeCell ref="D31:D57"/>
    <mergeCell ref="C58:C62"/>
    <mergeCell ref="F142:F143"/>
    <mergeCell ref="G142:G143"/>
    <mergeCell ref="E146:E151"/>
    <mergeCell ref="F148:F149"/>
    <mergeCell ref="G148:G149"/>
    <mergeCell ref="E136:E138"/>
    <mergeCell ref="A141:A153"/>
    <mergeCell ref="B141:B153"/>
    <mergeCell ref="E141:E144"/>
    <mergeCell ref="A136:A140"/>
    <mergeCell ref="B136:B140"/>
    <mergeCell ref="C136:C139"/>
    <mergeCell ref="D136:D139"/>
    <mergeCell ref="C141:C145"/>
    <mergeCell ref="D141:D145"/>
    <mergeCell ref="C146:C152"/>
    <mergeCell ref="J148:J149"/>
    <mergeCell ref="E158:E162"/>
    <mergeCell ref="E164:E170"/>
    <mergeCell ref="D146:D152"/>
    <mergeCell ref="C201:C205"/>
    <mergeCell ref="D201:D205"/>
    <mergeCell ref="F215:F216"/>
    <mergeCell ref="E221:E227"/>
    <mergeCell ref="E237:E247"/>
    <mergeCell ref="F238:F239"/>
    <mergeCell ref="F244:F245"/>
    <mergeCell ref="E188:E199"/>
    <mergeCell ref="E201:E204"/>
    <mergeCell ref="E215:E218"/>
    <mergeCell ref="E174:E179"/>
    <mergeCell ref="E181:E184"/>
    <mergeCell ref="E279:E283"/>
    <mergeCell ref="J249:J250"/>
    <mergeCell ref="E259:E269"/>
    <mergeCell ref="E270:E277"/>
    <mergeCell ref="G244:G245"/>
    <mergeCell ref="E249:E256"/>
    <mergeCell ref="F249:F250"/>
    <mergeCell ref="G249:G250"/>
    <mergeCell ref="I249:I250"/>
    <mergeCell ref="A235:A258"/>
    <mergeCell ref="B235:B258"/>
    <mergeCell ref="D237:D248"/>
    <mergeCell ref="C249:C257"/>
    <mergeCell ref="D249:D257"/>
    <mergeCell ref="A259:A291"/>
    <mergeCell ref="B259:B291"/>
    <mergeCell ref="C259:C278"/>
    <mergeCell ref="D259:D278"/>
    <mergeCell ref="C279:C284"/>
    <mergeCell ref="D279:D284"/>
    <mergeCell ref="C235:C236"/>
    <mergeCell ref="D235:D236"/>
    <mergeCell ref="C237:C248"/>
  </mergeCells>
  <phoneticPr fontId="3" type="noConversion"/>
  <pageMargins left="0.35433070866141736" right="0.23622047244094491" top="0.70866141732283472" bottom="0.55118110236220474" header="0.59055118110236227" footer="0.16"/>
  <pageSetup paperSize="9" scale="65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2019-08-14T07:33:48Z</dcterms:modified>
</cp:coreProperties>
</file>