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3715" windowHeight="9600"/>
  </bookViews>
  <sheets>
    <sheet name="高校基建第二批指标文" sheetId="3" r:id="rId1"/>
    <sheet name="高校基建第二批测算" sheetId="2" r:id="rId2"/>
  </sheets>
  <definedNames>
    <definedName name="_xlnm._FilterDatabase" localSheetId="0" hidden="1">高校基建第二批指标文!#REF!</definedName>
    <definedName name="_xlnm.Print_Area" localSheetId="0">高校基建第二批指标文!$A$1:$E$18</definedName>
    <definedName name="_xlnm.Print_Titles" localSheetId="1">高校基建第二批测算!$4:$5</definedName>
    <definedName name="_xlnm.Print_Titles" localSheetId="0">高校基建第二批指标文!$4:$4</definedName>
  </definedNames>
  <calcPr calcId="145621"/>
</workbook>
</file>

<file path=xl/calcChain.xml><?xml version="1.0" encoding="utf-8"?>
<calcChain xmlns="http://schemas.openxmlformats.org/spreadsheetml/2006/main">
  <c r="Q8" i="2" l="1"/>
  <c r="D17" i="3"/>
  <c r="D8" i="3"/>
  <c r="D9" i="3"/>
  <c r="D10" i="3"/>
  <c r="D11" i="3"/>
  <c r="D12" i="3"/>
  <c r="D13" i="3"/>
  <c r="D14" i="3"/>
  <c r="D7" i="3"/>
  <c r="Q16" i="2"/>
  <c r="D15" i="3" s="1"/>
  <c r="D16" i="3" l="1"/>
  <c r="D6" i="3"/>
  <c r="Q11" i="2"/>
  <c r="D5" i="3" l="1"/>
  <c r="L40" i="2"/>
  <c r="L39" i="2"/>
  <c r="L41" i="2"/>
  <c r="L42" i="2"/>
  <c r="Q42" i="2"/>
  <c r="L29" i="2" l="1"/>
  <c r="L9" i="2"/>
  <c r="L10" i="2"/>
  <c r="L11" i="2"/>
  <c r="L13" i="2"/>
  <c r="L14" i="2"/>
  <c r="L15" i="2"/>
  <c r="L17" i="2"/>
  <c r="L12" i="2"/>
  <c r="L16" i="2"/>
  <c r="L50" i="2"/>
  <c r="L18" i="2"/>
  <c r="L19" i="2"/>
  <c r="L20" i="2"/>
  <c r="L21" i="2"/>
  <c r="L22" i="2"/>
  <c r="L23" i="2"/>
  <c r="L24" i="2"/>
  <c r="L25" i="2"/>
  <c r="L26" i="2"/>
  <c r="L27" i="2"/>
  <c r="L28" i="2"/>
  <c r="L30" i="2"/>
  <c r="L31" i="2"/>
  <c r="L32" i="2"/>
  <c r="L33" i="2"/>
  <c r="L34" i="2"/>
  <c r="L35" i="2"/>
  <c r="L36" i="2"/>
  <c r="L37" i="2"/>
  <c r="L38" i="2"/>
  <c r="L43" i="2"/>
  <c r="L44" i="2"/>
  <c r="L45" i="2"/>
  <c r="L46" i="2"/>
  <c r="L47" i="2"/>
  <c r="L48" i="2"/>
  <c r="L49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8" i="2"/>
  <c r="L7" i="2"/>
  <c r="Q66" i="2"/>
  <c r="Q65" i="2"/>
  <c r="Q17" i="2"/>
  <c r="Q64" i="2"/>
  <c r="Q63" i="2"/>
  <c r="Q50" i="2"/>
  <c r="Q15" i="2"/>
  <c r="Q62" i="2"/>
  <c r="Q61" i="2"/>
  <c r="Q60" i="2"/>
  <c r="Q59" i="2"/>
  <c r="Q58" i="2"/>
  <c r="Q57" i="2"/>
  <c r="Q56" i="2"/>
  <c r="Q55" i="2"/>
  <c r="Q14" i="2"/>
  <c r="Q54" i="2"/>
  <c r="Q53" i="2"/>
  <c r="Q13" i="2"/>
  <c r="Q52" i="2"/>
  <c r="Q51" i="2"/>
  <c r="Q49" i="2"/>
  <c r="Q48" i="2"/>
  <c r="Q47" i="2"/>
  <c r="Q46" i="2"/>
  <c r="Q45" i="2"/>
  <c r="Q43" i="2"/>
  <c r="Q38" i="2"/>
  <c r="Q37" i="2"/>
  <c r="Q36" i="2"/>
  <c r="Q35" i="2"/>
  <c r="Q34" i="2"/>
  <c r="Q33" i="2"/>
  <c r="Q9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O6" i="2"/>
  <c r="M6" i="2"/>
  <c r="K6" i="2"/>
  <c r="J6" i="2"/>
  <c r="I6" i="2"/>
  <c r="G6" i="2"/>
  <c r="F6" i="2"/>
  <c r="E6" i="2"/>
  <c r="Q6" i="2" l="1"/>
  <c r="L6" i="2"/>
</calcChain>
</file>

<file path=xl/sharedStrings.xml><?xml version="1.0" encoding="utf-8"?>
<sst xmlns="http://schemas.openxmlformats.org/spreadsheetml/2006/main" count="256" uniqueCount="129">
  <si>
    <t>序号</t>
  </si>
  <si>
    <t>主管部门</t>
  </si>
  <si>
    <t>学校名称</t>
  </si>
  <si>
    <t>类别</t>
  </si>
  <si>
    <t>备注</t>
  </si>
  <si>
    <t>省教育厅</t>
  </si>
  <si>
    <t>湖南师范大学</t>
  </si>
  <si>
    <t>本科</t>
  </si>
  <si>
    <t>湘潭大学</t>
  </si>
  <si>
    <t>长沙理工大学</t>
  </si>
  <si>
    <t>湖南农业大学</t>
  </si>
  <si>
    <t>中南林业科技大学</t>
  </si>
  <si>
    <t>湖南中医药大学</t>
  </si>
  <si>
    <t>南华大学</t>
  </si>
  <si>
    <t>湖南科技大学</t>
  </si>
  <si>
    <t>吉首大学</t>
  </si>
  <si>
    <t>湖南工业大学</t>
  </si>
  <si>
    <t>湖南商学院</t>
  </si>
  <si>
    <t>湖南理工学院</t>
  </si>
  <si>
    <t>衡阳师范学院</t>
  </si>
  <si>
    <t>湖南文理学院</t>
  </si>
  <si>
    <t>湖南城市学院</t>
  </si>
  <si>
    <t>邵阳学院</t>
  </si>
  <si>
    <t>怀化学院</t>
  </si>
  <si>
    <t>湖南科技学院</t>
  </si>
  <si>
    <t>湘南学院</t>
  </si>
  <si>
    <t>湖南人文科技学院</t>
  </si>
  <si>
    <t>湖南工学院</t>
  </si>
  <si>
    <t>湖南财政经济学院</t>
  </si>
  <si>
    <t>湖南女子学院</t>
  </si>
  <si>
    <t>长沙师范学院</t>
  </si>
  <si>
    <t>湖南医药学院</t>
  </si>
  <si>
    <t>省公安厅</t>
  </si>
  <si>
    <t>湖南警察学院</t>
  </si>
  <si>
    <t>湖南网络工程职业学院</t>
  </si>
  <si>
    <t>高职</t>
  </si>
  <si>
    <t>长沙民政职业技术学院</t>
  </si>
  <si>
    <t>湖南铁道职业技术学院</t>
  </si>
  <si>
    <t>湖南工业职业技术学院</t>
  </si>
  <si>
    <t>湖南大众传媒职业技术学院</t>
  </si>
  <si>
    <t>湖南科技职业学院</t>
  </si>
  <si>
    <t>湖南工艺美术职业学院</t>
  </si>
  <si>
    <t>湖南环境生物职业技术学院</t>
  </si>
  <si>
    <t>湖南机电职业技术学院</t>
  </si>
  <si>
    <t>湖南化工职业技术学院</t>
  </si>
  <si>
    <t>湖南石油化工职业技术学院</t>
  </si>
  <si>
    <t>湖南国防工业职业技术学院</t>
  </si>
  <si>
    <t>省卫计委</t>
  </si>
  <si>
    <t>湖南中医药高等专科学校</t>
  </si>
  <si>
    <t>省环保厅</t>
  </si>
  <si>
    <t>长沙环境保护职业技术学院</t>
  </si>
  <si>
    <t>省经信委</t>
  </si>
  <si>
    <t>湖南现代物流职业技术学院</t>
  </si>
  <si>
    <t>张家界航空工业职业技术学院</t>
  </si>
  <si>
    <t>省水利厅</t>
  </si>
  <si>
    <t>湖南水利水电职业技术学院</t>
  </si>
  <si>
    <t>省有色局</t>
  </si>
  <si>
    <t>湖南有色金属职业技术学院</t>
  </si>
  <si>
    <t>省食药局</t>
  </si>
  <si>
    <t>湖南食品药品职业学院</t>
  </si>
  <si>
    <t>省人社厅</t>
  </si>
  <si>
    <t>湖南劳动人事职业学院</t>
  </si>
  <si>
    <t>省农业委</t>
  </si>
  <si>
    <t>湖南生物机电职业技术学院</t>
  </si>
  <si>
    <t>省商务厅</t>
  </si>
  <si>
    <t>湖南外贸职业学院</t>
  </si>
  <si>
    <t>省供销社</t>
  </si>
  <si>
    <t>湖南商务职业技术学院</t>
  </si>
  <si>
    <t>省发改委</t>
  </si>
  <si>
    <t>湖南理工职业技术学院</t>
  </si>
  <si>
    <t>省地矿局</t>
  </si>
  <si>
    <t>湖南工程职业技术学院</t>
  </si>
  <si>
    <t>省建工集团</t>
  </si>
  <si>
    <t>湖南城建职业技术学院</t>
  </si>
  <si>
    <t>省安监局</t>
  </si>
  <si>
    <t>湖南安全技术职业学院</t>
  </si>
  <si>
    <t>省交通厅</t>
  </si>
  <si>
    <t>湖南交通职业技术学院</t>
  </si>
  <si>
    <t>省体育局</t>
  </si>
  <si>
    <t>湖南体育职业学院</t>
  </si>
  <si>
    <t>省文化厅</t>
  </si>
  <si>
    <t>湖南艺术职业学院</t>
  </si>
  <si>
    <t>省司法厅</t>
  </si>
  <si>
    <t>湖南司法警官职业学院</t>
  </si>
  <si>
    <t>湖南电气职业技术学院</t>
  </si>
  <si>
    <t>附件：</t>
    <phoneticPr fontId="1" type="noConversion"/>
  </si>
  <si>
    <t>单位：万元</t>
    <phoneticPr fontId="1" type="noConversion"/>
  </si>
  <si>
    <t>合      计</t>
    <phoneticPr fontId="1" type="noConversion"/>
  </si>
  <si>
    <t>已竣工项目资金缺口</t>
  </si>
  <si>
    <t>三年最终分配额</t>
  </si>
  <si>
    <t>2018年第一批比例</t>
  </si>
  <si>
    <t>2018年第一批金额</t>
  </si>
  <si>
    <t>2018年第二批比例</t>
  </si>
  <si>
    <t>2018年第二批拨付金额</t>
  </si>
  <si>
    <t>财务状况</t>
    <phoneticPr fontId="1" type="noConversion"/>
  </si>
  <si>
    <t>资金需求</t>
    <phoneticPr fontId="1" type="noConversion"/>
  </si>
  <si>
    <t>资金分配</t>
    <phoneticPr fontId="1" type="noConversion"/>
  </si>
  <si>
    <t>8月底银行存款余额</t>
    <phoneticPr fontId="1" type="noConversion"/>
  </si>
  <si>
    <t>8月底可用于基建的结余及存款</t>
    <phoneticPr fontId="1" type="noConversion"/>
  </si>
  <si>
    <t>11月底预算结余</t>
    <phoneticPr fontId="1" type="noConversion"/>
  </si>
  <si>
    <t>预算执行进度</t>
    <phoneticPr fontId="1" type="noConversion"/>
  </si>
  <si>
    <t>2018年资金需求合计</t>
    <phoneticPr fontId="1" type="noConversion"/>
  </si>
  <si>
    <t>其中：2018年到期贷款</t>
    <phoneticPr fontId="1" type="noConversion"/>
  </si>
  <si>
    <t>现有银行贷款余额</t>
    <phoneticPr fontId="1" type="noConversion"/>
  </si>
  <si>
    <t>湖南工程学院</t>
  </si>
  <si>
    <t>湖南第一师范学院</t>
  </si>
  <si>
    <t>购置湖南艺术职院南院校区，资金安排给湖南艺术职院</t>
    <phoneticPr fontId="1" type="noConversion"/>
  </si>
  <si>
    <t>年底亟需付款的工程资金缺口较大、年中偿还了银行贷款，第一批未分配资金</t>
    <phoneticPr fontId="1" type="noConversion"/>
  </si>
  <si>
    <t>新校区建设债务较重</t>
    <phoneticPr fontId="1" type="noConversion"/>
  </si>
  <si>
    <t>2018年第二批省属高校“十三五”基建规划专项资金分配明细表</t>
    <phoneticPr fontId="1" type="noConversion"/>
  </si>
  <si>
    <t>债务负担较重，年底亟需付款的工程资金缺口较大</t>
    <phoneticPr fontId="1" type="noConversion"/>
  </si>
  <si>
    <t>债务负担较重，年底亟需付款的工程资金缺口较大，第一批未分配</t>
    <phoneticPr fontId="1" type="noConversion"/>
  </si>
  <si>
    <t>债务负担较重，因芦头林场事件财务压力加大，年底又有部分基建项目亟需付款</t>
    <phoneticPr fontId="1" type="noConversion"/>
  </si>
  <si>
    <t>新校区建设债务极重，财务风险很高</t>
    <phoneticPr fontId="1" type="noConversion"/>
  </si>
  <si>
    <t>新校区建设债务很重，即将到期贷款金额大</t>
    <phoneticPr fontId="1" type="noConversion"/>
  </si>
  <si>
    <t>附件</t>
    <phoneticPr fontId="24" type="noConversion"/>
  </si>
  <si>
    <t>2018年高校“十三五”基本建设补助资金预安排表</t>
    <phoneticPr fontId="24" type="noConversion"/>
  </si>
  <si>
    <t>单位：万元</t>
    <phoneticPr fontId="24" type="noConversion"/>
  </si>
  <si>
    <t>功能科目</t>
    <phoneticPr fontId="24" type="noConversion"/>
  </si>
  <si>
    <t>金额</t>
    <phoneticPr fontId="24" type="noConversion"/>
  </si>
  <si>
    <t>备注</t>
    <phoneticPr fontId="24" type="noConversion"/>
  </si>
  <si>
    <t>合计</t>
  </si>
  <si>
    <t>2050205高等教育</t>
  </si>
  <si>
    <t>2050205高等教育</t>
    <phoneticPr fontId="24" type="noConversion"/>
  </si>
  <si>
    <t>小计</t>
    <phoneticPr fontId="1" type="noConversion"/>
  </si>
  <si>
    <r>
      <t>2</t>
    </r>
    <r>
      <rPr>
        <sz val="11"/>
        <color theme="1"/>
        <rFont val="仿宋_GB2312"/>
        <family val="3"/>
        <charset val="134"/>
      </rPr>
      <t>050305高等职业教育</t>
    </r>
    <phoneticPr fontId="24" type="noConversion"/>
  </si>
  <si>
    <t>湖南艺术职业学院</t>
    <phoneticPr fontId="1" type="noConversion"/>
  </si>
  <si>
    <t>小计</t>
    <phoneticPr fontId="1" type="noConversion"/>
  </si>
  <si>
    <t>盘活南院校区资产奖补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</si>
</sst>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3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14"/>
      <name val="Times New Roman"/>
      <family val="1"/>
    </font>
    <font>
      <sz val="14"/>
      <name val="宋体"/>
      <family val="2"/>
      <charset val="134"/>
      <scheme val="minor"/>
    </font>
    <font>
      <sz val="22"/>
      <name val="方正小标宋简体"/>
      <family val="3"/>
      <charset val="134"/>
    </font>
    <font>
      <sz val="22"/>
      <name val="Times New Roman"/>
      <family val="1"/>
    </font>
    <font>
      <sz val="12"/>
      <name val="Times New Roman"/>
      <family val="1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b/>
      <sz val="12"/>
      <name val="宋体"/>
      <family val="2"/>
      <charset val="134"/>
      <scheme val="minor"/>
    </font>
    <font>
      <sz val="12"/>
      <name val="仿宋_GB2312"/>
      <family val="3"/>
      <charset val="134"/>
    </font>
    <font>
      <sz val="12"/>
      <name val="宋体"/>
      <family val="2"/>
      <charset val="134"/>
      <scheme val="minor"/>
    </font>
    <font>
      <sz val="11"/>
      <name val="Times New Roman"/>
      <family val="1"/>
    </font>
    <font>
      <sz val="12"/>
      <name val="楷体"/>
      <family val="3"/>
      <charset val="134"/>
    </font>
    <font>
      <sz val="10"/>
      <name val="仿宋_GB2312"/>
      <family val="3"/>
      <charset val="134"/>
    </font>
    <font>
      <sz val="22"/>
      <name val="方正小标宋简体"/>
      <family val="4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b/>
      <sz val="16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9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6" fontId="19" fillId="0" borderId="1" xfId="0" applyNumberFormat="1" applyFont="1" applyBorder="1" applyAlignment="1">
      <alignment horizontal="center" vertical="center"/>
    </xf>
    <xf numFmtId="9" fontId="19" fillId="0" borderId="1" xfId="4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horizontal="center" vertical="center"/>
    </xf>
    <xf numFmtId="9" fontId="19" fillId="0" borderId="1" xfId="4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0" fontId="25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7" fillId="0" borderId="1" xfId="1" applyFont="1" applyBorder="1" applyAlignment="1" applyProtection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0" xfId="1" applyFont="1">
      <alignment vertical="center"/>
    </xf>
    <xf numFmtId="0" fontId="29" fillId="0" borderId="1" xfId="1" applyFont="1" applyBorder="1" applyAlignment="1" applyProtection="1">
      <alignment horizontal="center" vertical="center" wrapText="1"/>
    </xf>
    <xf numFmtId="0" fontId="29" fillId="0" borderId="1" xfId="1" applyFont="1" applyBorder="1" applyAlignment="1" applyProtection="1">
      <alignment horizontal="center" vertical="center" wrapText="1"/>
    </xf>
    <xf numFmtId="0" fontId="30" fillId="0" borderId="1" xfId="1" applyFont="1" applyBorder="1" applyAlignment="1" applyProtection="1">
      <alignment horizontal="center" vertical="center"/>
    </xf>
    <xf numFmtId="0" fontId="2" fillId="0" borderId="1" xfId="1" applyBorder="1" applyAlignment="1">
      <alignment vertical="center" wrapText="1"/>
    </xf>
    <xf numFmtId="0" fontId="36" fillId="0" borderId="1" xfId="1" applyFont="1" applyFill="1" applyBorder="1" applyAlignment="1">
      <alignment vertical="center" wrapText="1"/>
    </xf>
    <xf numFmtId="0" fontId="36" fillId="0" borderId="1" xfId="1" applyFont="1" applyBorder="1" applyAlignment="1">
      <alignment horizontal="left" vertical="center"/>
    </xf>
    <xf numFmtId="0" fontId="36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vertical="center" wrapText="1"/>
    </xf>
    <xf numFmtId="0" fontId="36" fillId="0" borderId="1" xfId="7" applyFont="1" applyBorder="1" applyAlignment="1">
      <alignment horizontal="left" vertical="center" wrapText="1"/>
    </xf>
    <xf numFmtId="0" fontId="36" fillId="0" borderId="2" xfId="1" applyFont="1" applyBorder="1" applyAlignment="1">
      <alignment horizontal="center" vertical="center"/>
    </xf>
    <xf numFmtId="0" fontId="36" fillId="0" borderId="8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37" fillId="0" borderId="1" xfId="1" applyFont="1" applyFill="1" applyBorder="1" applyAlignment="1">
      <alignment vertical="center" wrapText="1"/>
    </xf>
    <xf numFmtId="0" fontId="37" fillId="0" borderId="1" xfId="7" applyFont="1" applyBorder="1" applyAlignment="1">
      <alignment horizontal="left" vertical="center" wrapText="1"/>
    </xf>
    <xf numFmtId="0" fontId="37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vertical="center" wrapText="1"/>
    </xf>
    <xf numFmtId="0" fontId="38" fillId="0" borderId="0" xfId="1" applyFont="1">
      <alignment vertical="center"/>
    </xf>
  </cellXfs>
  <cellStyles count="34"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百分比" xfId="4" builtinId="5"/>
    <cellStyle name="差_高职双一流提前细化表（0112 发财建）" xfId="26"/>
    <cellStyle name="常规" xfId="0" builtinId="0"/>
    <cellStyle name="常规 2" xfId="1"/>
    <cellStyle name="常规 2 2" xfId="3"/>
    <cellStyle name="常规 2 3" xfId="5"/>
    <cellStyle name="常规 3" xfId="2"/>
    <cellStyle name="常规 3 2" xfId="6"/>
    <cellStyle name="常规_双一流高职高专经费分配表201709020_2018年湖南省高校“双一流”建设专项资金预安排表" xfId="7"/>
    <cellStyle name="好_高职双一流提前细化表（0112 发财建）" xfId="27"/>
    <cellStyle name="着色 1" xfId="28"/>
    <cellStyle name="着色 2" xfId="29"/>
    <cellStyle name="着色 3" xfId="30"/>
    <cellStyle name="着色 4" xfId="31"/>
    <cellStyle name="着色 5" xfId="32"/>
    <cellStyle name="着色 6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:B15"/>
    </sheetView>
  </sheetViews>
  <sheetFormatPr defaultRowHeight="14.25" x14ac:dyDescent="0.15"/>
  <cols>
    <col min="1" max="1" width="13" style="70" customWidth="1"/>
    <col min="2" max="2" width="20.75" style="70" customWidth="1"/>
    <col min="3" max="3" width="20.25" style="70" customWidth="1"/>
    <col min="4" max="4" width="9" style="70" customWidth="1"/>
    <col min="5" max="5" width="21.25" style="71" customWidth="1"/>
    <col min="6" max="255" width="9" style="70"/>
    <col min="256" max="256" width="13" style="70" customWidth="1"/>
    <col min="257" max="257" width="8.75" style="70" customWidth="1"/>
    <col min="258" max="258" width="19.5" style="70" customWidth="1"/>
    <col min="259" max="259" width="20.25" style="70" customWidth="1"/>
    <col min="260" max="260" width="9" style="70" customWidth="1"/>
    <col min="261" max="261" width="18.75" style="70" customWidth="1"/>
    <col min="262" max="511" width="9" style="70"/>
    <col min="512" max="512" width="13" style="70" customWidth="1"/>
    <col min="513" max="513" width="8.75" style="70" customWidth="1"/>
    <col min="514" max="514" width="19.5" style="70" customWidth="1"/>
    <col min="515" max="515" width="20.25" style="70" customWidth="1"/>
    <col min="516" max="516" width="9" style="70" customWidth="1"/>
    <col min="517" max="517" width="18.75" style="70" customWidth="1"/>
    <col min="518" max="767" width="9" style="70"/>
    <col min="768" max="768" width="13" style="70" customWidth="1"/>
    <col min="769" max="769" width="8.75" style="70" customWidth="1"/>
    <col min="770" max="770" width="19.5" style="70" customWidth="1"/>
    <col min="771" max="771" width="20.25" style="70" customWidth="1"/>
    <col min="772" max="772" width="9" style="70" customWidth="1"/>
    <col min="773" max="773" width="18.75" style="70" customWidth="1"/>
    <col min="774" max="1023" width="9" style="70"/>
    <col min="1024" max="1024" width="13" style="70" customWidth="1"/>
    <col min="1025" max="1025" width="8.75" style="70" customWidth="1"/>
    <col min="1026" max="1026" width="19.5" style="70" customWidth="1"/>
    <col min="1027" max="1027" width="20.25" style="70" customWidth="1"/>
    <col min="1028" max="1028" width="9" style="70" customWidth="1"/>
    <col min="1029" max="1029" width="18.75" style="70" customWidth="1"/>
    <col min="1030" max="1279" width="9" style="70"/>
    <col min="1280" max="1280" width="13" style="70" customWidth="1"/>
    <col min="1281" max="1281" width="8.75" style="70" customWidth="1"/>
    <col min="1282" max="1282" width="19.5" style="70" customWidth="1"/>
    <col min="1283" max="1283" width="20.25" style="70" customWidth="1"/>
    <col min="1284" max="1284" width="9" style="70" customWidth="1"/>
    <col min="1285" max="1285" width="18.75" style="70" customWidth="1"/>
    <col min="1286" max="1535" width="9" style="70"/>
    <col min="1536" max="1536" width="13" style="70" customWidth="1"/>
    <col min="1537" max="1537" width="8.75" style="70" customWidth="1"/>
    <col min="1538" max="1538" width="19.5" style="70" customWidth="1"/>
    <col min="1539" max="1539" width="20.25" style="70" customWidth="1"/>
    <col min="1540" max="1540" width="9" style="70" customWidth="1"/>
    <col min="1541" max="1541" width="18.75" style="70" customWidth="1"/>
    <col min="1542" max="1791" width="9" style="70"/>
    <col min="1792" max="1792" width="13" style="70" customWidth="1"/>
    <col min="1793" max="1793" width="8.75" style="70" customWidth="1"/>
    <col min="1794" max="1794" width="19.5" style="70" customWidth="1"/>
    <col min="1795" max="1795" width="20.25" style="70" customWidth="1"/>
    <col min="1796" max="1796" width="9" style="70" customWidth="1"/>
    <col min="1797" max="1797" width="18.75" style="70" customWidth="1"/>
    <col min="1798" max="2047" width="9" style="70"/>
    <col min="2048" max="2048" width="13" style="70" customWidth="1"/>
    <col min="2049" max="2049" width="8.75" style="70" customWidth="1"/>
    <col min="2050" max="2050" width="19.5" style="70" customWidth="1"/>
    <col min="2051" max="2051" width="20.25" style="70" customWidth="1"/>
    <col min="2052" max="2052" width="9" style="70" customWidth="1"/>
    <col min="2053" max="2053" width="18.75" style="70" customWidth="1"/>
    <col min="2054" max="2303" width="9" style="70"/>
    <col min="2304" max="2304" width="13" style="70" customWidth="1"/>
    <col min="2305" max="2305" width="8.75" style="70" customWidth="1"/>
    <col min="2306" max="2306" width="19.5" style="70" customWidth="1"/>
    <col min="2307" max="2307" width="20.25" style="70" customWidth="1"/>
    <col min="2308" max="2308" width="9" style="70" customWidth="1"/>
    <col min="2309" max="2309" width="18.75" style="70" customWidth="1"/>
    <col min="2310" max="2559" width="9" style="70"/>
    <col min="2560" max="2560" width="13" style="70" customWidth="1"/>
    <col min="2561" max="2561" width="8.75" style="70" customWidth="1"/>
    <col min="2562" max="2562" width="19.5" style="70" customWidth="1"/>
    <col min="2563" max="2563" width="20.25" style="70" customWidth="1"/>
    <col min="2564" max="2564" width="9" style="70" customWidth="1"/>
    <col min="2565" max="2565" width="18.75" style="70" customWidth="1"/>
    <col min="2566" max="2815" width="9" style="70"/>
    <col min="2816" max="2816" width="13" style="70" customWidth="1"/>
    <col min="2817" max="2817" width="8.75" style="70" customWidth="1"/>
    <col min="2818" max="2818" width="19.5" style="70" customWidth="1"/>
    <col min="2819" max="2819" width="20.25" style="70" customWidth="1"/>
    <col min="2820" max="2820" width="9" style="70" customWidth="1"/>
    <col min="2821" max="2821" width="18.75" style="70" customWidth="1"/>
    <col min="2822" max="3071" width="9" style="70"/>
    <col min="3072" max="3072" width="13" style="70" customWidth="1"/>
    <col min="3073" max="3073" width="8.75" style="70" customWidth="1"/>
    <col min="3074" max="3074" width="19.5" style="70" customWidth="1"/>
    <col min="3075" max="3075" width="20.25" style="70" customWidth="1"/>
    <col min="3076" max="3076" width="9" style="70" customWidth="1"/>
    <col min="3077" max="3077" width="18.75" style="70" customWidth="1"/>
    <col min="3078" max="3327" width="9" style="70"/>
    <col min="3328" max="3328" width="13" style="70" customWidth="1"/>
    <col min="3329" max="3329" width="8.75" style="70" customWidth="1"/>
    <col min="3330" max="3330" width="19.5" style="70" customWidth="1"/>
    <col min="3331" max="3331" width="20.25" style="70" customWidth="1"/>
    <col min="3332" max="3332" width="9" style="70" customWidth="1"/>
    <col min="3333" max="3333" width="18.75" style="70" customWidth="1"/>
    <col min="3334" max="3583" width="9" style="70"/>
    <col min="3584" max="3584" width="13" style="70" customWidth="1"/>
    <col min="3585" max="3585" width="8.75" style="70" customWidth="1"/>
    <col min="3586" max="3586" width="19.5" style="70" customWidth="1"/>
    <col min="3587" max="3587" width="20.25" style="70" customWidth="1"/>
    <col min="3588" max="3588" width="9" style="70" customWidth="1"/>
    <col min="3589" max="3589" width="18.75" style="70" customWidth="1"/>
    <col min="3590" max="3839" width="9" style="70"/>
    <col min="3840" max="3840" width="13" style="70" customWidth="1"/>
    <col min="3841" max="3841" width="8.75" style="70" customWidth="1"/>
    <col min="3842" max="3842" width="19.5" style="70" customWidth="1"/>
    <col min="3843" max="3843" width="20.25" style="70" customWidth="1"/>
    <col min="3844" max="3844" width="9" style="70" customWidth="1"/>
    <col min="3845" max="3845" width="18.75" style="70" customWidth="1"/>
    <col min="3846" max="4095" width="9" style="70"/>
    <col min="4096" max="4096" width="13" style="70" customWidth="1"/>
    <col min="4097" max="4097" width="8.75" style="70" customWidth="1"/>
    <col min="4098" max="4098" width="19.5" style="70" customWidth="1"/>
    <col min="4099" max="4099" width="20.25" style="70" customWidth="1"/>
    <col min="4100" max="4100" width="9" style="70" customWidth="1"/>
    <col min="4101" max="4101" width="18.75" style="70" customWidth="1"/>
    <col min="4102" max="4351" width="9" style="70"/>
    <col min="4352" max="4352" width="13" style="70" customWidth="1"/>
    <col min="4353" max="4353" width="8.75" style="70" customWidth="1"/>
    <col min="4354" max="4354" width="19.5" style="70" customWidth="1"/>
    <col min="4355" max="4355" width="20.25" style="70" customWidth="1"/>
    <col min="4356" max="4356" width="9" style="70" customWidth="1"/>
    <col min="4357" max="4357" width="18.75" style="70" customWidth="1"/>
    <col min="4358" max="4607" width="9" style="70"/>
    <col min="4608" max="4608" width="13" style="70" customWidth="1"/>
    <col min="4609" max="4609" width="8.75" style="70" customWidth="1"/>
    <col min="4610" max="4610" width="19.5" style="70" customWidth="1"/>
    <col min="4611" max="4611" width="20.25" style="70" customWidth="1"/>
    <col min="4612" max="4612" width="9" style="70" customWidth="1"/>
    <col min="4613" max="4613" width="18.75" style="70" customWidth="1"/>
    <col min="4614" max="4863" width="9" style="70"/>
    <col min="4864" max="4864" width="13" style="70" customWidth="1"/>
    <col min="4865" max="4865" width="8.75" style="70" customWidth="1"/>
    <col min="4866" max="4866" width="19.5" style="70" customWidth="1"/>
    <col min="4867" max="4867" width="20.25" style="70" customWidth="1"/>
    <col min="4868" max="4868" width="9" style="70" customWidth="1"/>
    <col min="4869" max="4869" width="18.75" style="70" customWidth="1"/>
    <col min="4870" max="5119" width="9" style="70"/>
    <col min="5120" max="5120" width="13" style="70" customWidth="1"/>
    <col min="5121" max="5121" width="8.75" style="70" customWidth="1"/>
    <col min="5122" max="5122" width="19.5" style="70" customWidth="1"/>
    <col min="5123" max="5123" width="20.25" style="70" customWidth="1"/>
    <col min="5124" max="5124" width="9" style="70" customWidth="1"/>
    <col min="5125" max="5125" width="18.75" style="70" customWidth="1"/>
    <col min="5126" max="5375" width="9" style="70"/>
    <col min="5376" max="5376" width="13" style="70" customWidth="1"/>
    <col min="5377" max="5377" width="8.75" style="70" customWidth="1"/>
    <col min="5378" max="5378" width="19.5" style="70" customWidth="1"/>
    <col min="5379" max="5379" width="20.25" style="70" customWidth="1"/>
    <col min="5380" max="5380" width="9" style="70" customWidth="1"/>
    <col min="5381" max="5381" width="18.75" style="70" customWidth="1"/>
    <col min="5382" max="5631" width="9" style="70"/>
    <col min="5632" max="5632" width="13" style="70" customWidth="1"/>
    <col min="5633" max="5633" width="8.75" style="70" customWidth="1"/>
    <col min="5634" max="5634" width="19.5" style="70" customWidth="1"/>
    <col min="5635" max="5635" width="20.25" style="70" customWidth="1"/>
    <col min="5636" max="5636" width="9" style="70" customWidth="1"/>
    <col min="5637" max="5637" width="18.75" style="70" customWidth="1"/>
    <col min="5638" max="5887" width="9" style="70"/>
    <col min="5888" max="5888" width="13" style="70" customWidth="1"/>
    <col min="5889" max="5889" width="8.75" style="70" customWidth="1"/>
    <col min="5890" max="5890" width="19.5" style="70" customWidth="1"/>
    <col min="5891" max="5891" width="20.25" style="70" customWidth="1"/>
    <col min="5892" max="5892" width="9" style="70" customWidth="1"/>
    <col min="5893" max="5893" width="18.75" style="70" customWidth="1"/>
    <col min="5894" max="6143" width="9" style="70"/>
    <col min="6144" max="6144" width="13" style="70" customWidth="1"/>
    <col min="6145" max="6145" width="8.75" style="70" customWidth="1"/>
    <col min="6146" max="6146" width="19.5" style="70" customWidth="1"/>
    <col min="6147" max="6147" width="20.25" style="70" customWidth="1"/>
    <col min="6148" max="6148" width="9" style="70" customWidth="1"/>
    <col min="6149" max="6149" width="18.75" style="70" customWidth="1"/>
    <col min="6150" max="6399" width="9" style="70"/>
    <col min="6400" max="6400" width="13" style="70" customWidth="1"/>
    <col min="6401" max="6401" width="8.75" style="70" customWidth="1"/>
    <col min="6402" max="6402" width="19.5" style="70" customWidth="1"/>
    <col min="6403" max="6403" width="20.25" style="70" customWidth="1"/>
    <col min="6404" max="6404" width="9" style="70" customWidth="1"/>
    <col min="6405" max="6405" width="18.75" style="70" customWidth="1"/>
    <col min="6406" max="6655" width="9" style="70"/>
    <col min="6656" max="6656" width="13" style="70" customWidth="1"/>
    <col min="6657" max="6657" width="8.75" style="70" customWidth="1"/>
    <col min="6658" max="6658" width="19.5" style="70" customWidth="1"/>
    <col min="6659" max="6659" width="20.25" style="70" customWidth="1"/>
    <col min="6660" max="6660" width="9" style="70" customWidth="1"/>
    <col min="6661" max="6661" width="18.75" style="70" customWidth="1"/>
    <col min="6662" max="6911" width="9" style="70"/>
    <col min="6912" max="6912" width="13" style="70" customWidth="1"/>
    <col min="6913" max="6913" width="8.75" style="70" customWidth="1"/>
    <col min="6914" max="6914" width="19.5" style="70" customWidth="1"/>
    <col min="6915" max="6915" width="20.25" style="70" customWidth="1"/>
    <col min="6916" max="6916" width="9" style="70" customWidth="1"/>
    <col min="6917" max="6917" width="18.75" style="70" customWidth="1"/>
    <col min="6918" max="7167" width="9" style="70"/>
    <col min="7168" max="7168" width="13" style="70" customWidth="1"/>
    <col min="7169" max="7169" width="8.75" style="70" customWidth="1"/>
    <col min="7170" max="7170" width="19.5" style="70" customWidth="1"/>
    <col min="7171" max="7171" width="20.25" style="70" customWidth="1"/>
    <col min="7172" max="7172" width="9" style="70" customWidth="1"/>
    <col min="7173" max="7173" width="18.75" style="70" customWidth="1"/>
    <col min="7174" max="7423" width="9" style="70"/>
    <col min="7424" max="7424" width="13" style="70" customWidth="1"/>
    <col min="7425" max="7425" width="8.75" style="70" customWidth="1"/>
    <col min="7426" max="7426" width="19.5" style="70" customWidth="1"/>
    <col min="7427" max="7427" width="20.25" style="70" customWidth="1"/>
    <col min="7428" max="7428" width="9" style="70" customWidth="1"/>
    <col min="7429" max="7429" width="18.75" style="70" customWidth="1"/>
    <col min="7430" max="7679" width="9" style="70"/>
    <col min="7680" max="7680" width="13" style="70" customWidth="1"/>
    <col min="7681" max="7681" width="8.75" style="70" customWidth="1"/>
    <col min="7682" max="7682" width="19.5" style="70" customWidth="1"/>
    <col min="7683" max="7683" width="20.25" style="70" customWidth="1"/>
    <col min="7684" max="7684" width="9" style="70" customWidth="1"/>
    <col min="7685" max="7685" width="18.75" style="70" customWidth="1"/>
    <col min="7686" max="7935" width="9" style="70"/>
    <col min="7936" max="7936" width="13" style="70" customWidth="1"/>
    <col min="7937" max="7937" width="8.75" style="70" customWidth="1"/>
    <col min="7938" max="7938" width="19.5" style="70" customWidth="1"/>
    <col min="7939" max="7939" width="20.25" style="70" customWidth="1"/>
    <col min="7940" max="7940" width="9" style="70" customWidth="1"/>
    <col min="7941" max="7941" width="18.75" style="70" customWidth="1"/>
    <col min="7942" max="8191" width="9" style="70"/>
    <col min="8192" max="8192" width="13" style="70" customWidth="1"/>
    <col min="8193" max="8193" width="8.75" style="70" customWidth="1"/>
    <col min="8194" max="8194" width="19.5" style="70" customWidth="1"/>
    <col min="8195" max="8195" width="20.25" style="70" customWidth="1"/>
    <col min="8196" max="8196" width="9" style="70" customWidth="1"/>
    <col min="8197" max="8197" width="18.75" style="70" customWidth="1"/>
    <col min="8198" max="8447" width="9" style="70"/>
    <col min="8448" max="8448" width="13" style="70" customWidth="1"/>
    <col min="8449" max="8449" width="8.75" style="70" customWidth="1"/>
    <col min="8450" max="8450" width="19.5" style="70" customWidth="1"/>
    <col min="8451" max="8451" width="20.25" style="70" customWidth="1"/>
    <col min="8452" max="8452" width="9" style="70" customWidth="1"/>
    <col min="8453" max="8453" width="18.75" style="70" customWidth="1"/>
    <col min="8454" max="8703" width="9" style="70"/>
    <col min="8704" max="8704" width="13" style="70" customWidth="1"/>
    <col min="8705" max="8705" width="8.75" style="70" customWidth="1"/>
    <col min="8706" max="8706" width="19.5" style="70" customWidth="1"/>
    <col min="8707" max="8707" width="20.25" style="70" customWidth="1"/>
    <col min="8708" max="8708" width="9" style="70" customWidth="1"/>
    <col min="8709" max="8709" width="18.75" style="70" customWidth="1"/>
    <col min="8710" max="8959" width="9" style="70"/>
    <col min="8960" max="8960" width="13" style="70" customWidth="1"/>
    <col min="8961" max="8961" width="8.75" style="70" customWidth="1"/>
    <col min="8962" max="8962" width="19.5" style="70" customWidth="1"/>
    <col min="8963" max="8963" width="20.25" style="70" customWidth="1"/>
    <col min="8964" max="8964" width="9" style="70" customWidth="1"/>
    <col min="8965" max="8965" width="18.75" style="70" customWidth="1"/>
    <col min="8966" max="9215" width="9" style="70"/>
    <col min="9216" max="9216" width="13" style="70" customWidth="1"/>
    <col min="9217" max="9217" width="8.75" style="70" customWidth="1"/>
    <col min="9218" max="9218" width="19.5" style="70" customWidth="1"/>
    <col min="9219" max="9219" width="20.25" style="70" customWidth="1"/>
    <col min="9220" max="9220" width="9" style="70" customWidth="1"/>
    <col min="9221" max="9221" width="18.75" style="70" customWidth="1"/>
    <col min="9222" max="9471" width="9" style="70"/>
    <col min="9472" max="9472" width="13" style="70" customWidth="1"/>
    <col min="9473" max="9473" width="8.75" style="70" customWidth="1"/>
    <col min="9474" max="9474" width="19.5" style="70" customWidth="1"/>
    <col min="9475" max="9475" width="20.25" style="70" customWidth="1"/>
    <col min="9476" max="9476" width="9" style="70" customWidth="1"/>
    <col min="9477" max="9477" width="18.75" style="70" customWidth="1"/>
    <col min="9478" max="9727" width="9" style="70"/>
    <col min="9728" max="9728" width="13" style="70" customWidth="1"/>
    <col min="9729" max="9729" width="8.75" style="70" customWidth="1"/>
    <col min="9730" max="9730" width="19.5" style="70" customWidth="1"/>
    <col min="9731" max="9731" width="20.25" style="70" customWidth="1"/>
    <col min="9732" max="9732" width="9" style="70" customWidth="1"/>
    <col min="9733" max="9733" width="18.75" style="70" customWidth="1"/>
    <col min="9734" max="9983" width="9" style="70"/>
    <col min="9984" max="9984" width="13" style="70" customWidth="1"/>
    <col min="9985" max="9985" width="8.75" style="70" customWidth="1"/>
    <col min="9986" max="9986" width="19.5" style="70" customWidth="1"/>
    <col min="9987" max="9987" width="20.25" style="70" customWidth="1"/>
    <col min="9988" max="9988" width="9" style="70" customWidth="1"/>
    <col min="9989" max="9989" width="18.75" style="70" customWidth="1"/>
    <col min="9990" max="10239" width="9" style="70"/>
    <col min="10240" max="10240" width="13" style="70" customWidth="1"/>
    <col min="10241" max="10241" width="8.75" style="70" customWidth="1"/>
    <col min="10242" max="10242" width="19.5" style="70" customWidth="1"/>
    <col min="10243" max="10243" width="20.25" style="70" customWidth="1"/>
    <col min="10244" max="10244" width="9" style="70" customWidth="1"/>
    <col min="10245" max="10245" width="18.75" style="70" customWidth="1"/>
    <col min="10246" max="10495" width="9" style="70"/>
    <col min="10496" max="10496" width="13" style="70" customWidth="1"/>
    <col min="10497" max="10497" width="8.75" style="70" customWidth="1"/>
    <col min="10498" max="10498" width="19.5" style="70" customWidth="1"/>
    <col min="10499" max="10499" width="20.25" style="70" customWidth="1"/>
    <col min="10500" max="10500" width="9" style="70" customWidth="1"/>
    <col min="10501" max="10501" width="18.75" style="70" customWidth="1"/>
    <col min="10502" max="10751" width="9" style="70"/>
    <col min="10752" max="10752" width="13" style="70" customWidth="1"/>
    <col min="10753" max="10753" width="8.75" style="70" customWidth="1"/>
    <col min="10754" max="10754" width="19.5" style="70" customWidth="1"/>
    <col min="10755" max="10755" width="20.25" style="70" customWidth="1"/>
    <col min="10756" max="10756" width="9" style="70" customWidth="1"/>
    <col min="10757" max="10757" width="18.75" style="70" customWidth="1"/>
    <col min="10758" max="11007" width="9" style="70"/>
    <col min="11008" max="11008" width="13" style="70" customWidth="1"/>
    <col min="11009" max="11009" width="8.75" style="70" customWidth="1"/>
    <col min="11010" max="11010" width="19.5" style="70" customWidth="1"/>
    <col min="11011" max="11011" width="20.25" style="70" customWidth="1"/>
    <col min="11012" max="11012" width="9" style="70" customWidth="1"/>
    <col min="11013" max="11013" width="18.75" style="70" customWidth="1"/>
    <col min="11014" max="11263" width="9" style="70"/>
    <col min="11264" max="11264" width="13" style="70" customWidth="1"/>
    <col min="11265" max="11265" width="8.75" style="70" customWidth="1"/>
    <col min="11266" max="11266" width="19.5" style="70" customWidth="1"/>
    <col min="11267" max="11267" width="20.25" style="70" customWidth="1"/>
    <col min="11268" max="11268" width="9" style="70" customWidth="1"/>
    <col min="11269" max="11269" width="18.75" style="70" customWidth="1"/>
    <col min="11270" max="11519" width="9" style="70"/>
    <col min="11520" max="11520" width="13" style="70" customWidth="1"/>
    <col min="11521" max="11521" width="8.75" style="70" customWidth="1"/>
    <col min="11522" max="11522" width="19.5" style="70" customWidth="1"/>
    <col min="11523" max="11523" width="20.25" style="70" customWidth="1"/>
    <col min="11524" max="11524" width="9" style="70" customWidth="1"/>
    <col min="11525" max="11525" width="18.75" style="70" customWidth="1"/>
    <col min="11526" max="11775" width="9" style="70"/>
    <col min="11776" max="11776" width="13" style="70" customWidth="1"/>
    <col min="11777" max="11777" width="8.75" style="70" customWidth="1"/>
    <col min="11778" max="11778" width="19.5" style="70" customWidth="1"/>
    <col min="11779" max="11779" width="20.25" style="70" customWidth="1"/>
    <col min="11780" max="11780" width="9" style="70" customWidth="1"/>
    <col min="11781" max="11781" width="18.75" style="70" customWidth="1"/>
    <col min="11782" max="12031" width="9" style="70"/>
    <col min="12032" max="12032" width="13" style="70" customWidth="1"/>
    <col min="12033" max="12033" width="8.75" style="70" customWidth="1"/>
    <col min="12034" max="12034" width="19.5" style="70" customWidth="1"/>
    <col min="12035" max="12035" width="20.25" style="70" customWidth="1"/>
    <col min="12036" max="12036" width="9" style="70" customWidth="1"/>
    <col min="12037" max="12037" width="18.75" style="70" customWidth="1"/>
    <col min="12038" max="12287" width="9" style="70"/>
    <col min="12288" max="12288" width="13" style="70" customWidth="1"/>
    <col min="12289" max="12289" width="8.75" style="70" customWidth="1"/>
    <col min="12290" max="12290" width="19.5" style="70" customWidth="1"/>
    <col min="12291" max="12291" width="20.25" style="70" customWidth="1"/>
    <col min="12292" max="12292" width="9" style="70" customWidth="1"/>
    <col min="12293" max="12293" width="18.75" style="70" customWidth="1"/>
    <col min="12294" max="12543" width="9" style="70"/>
    <col min="12544" max="12544" width="13" style="70" customWidth="1"/>
    <col min="12545" max="12545" width="8.75" style="70" customWidth="1"/>
    <col min="12546" max="12546" width="19.5" style="70" customWidth="1"/>
    <col min="12547" max="12547" width="20.25" style="70" customWidth="1"/>
    <col min="12548" max="12548" width="9" style="70" customWidth="1"/>
    <col min="12549" max="12549" width="18.75" style="70" customWidth="1"/>
    <col min="12550" max="12799" width="9" style="70"/>
    <col min="12800" max="12800" width="13" style="70" customWidth="1"/>
    <col min="12801" max="12801" width="8.75" style="70" customWidth="1"/>
    <col min="12802" max="12802" width="19.5" style="70" customWidth="1"/>
    <col min="12803" max="12803" width="20.25" style="70" customWidth="1"/>
    <col min="12804" max="12804" width="9" style="70" customWidth="1"/>
    <col min="12805" max="12805" width="18.75" style="70" customWidth="1"/>
    <col min="12806" max="13055" width="9" style="70"/>
    <col min="13056" max="13056" width="13" style="70" customWidth="1"/>
    <col min="13057" max="13057" width="8.75" style="70" customWidth="1"/>
    <col min="13058" max="13058" width="19.5" style="70" customWidth="1"/>
    <col min="13059" max="13059" width="20.25" style="70" customWidth="1"/>
    <col min="13060" max="13060" width="9" style="70" customWidth="1"/>
    <col min="13061" max="13061" width="18.75" style="70" customWidth="1"/>
    <col min="13062" max="13311" width="9" style="70"/>
    <col min="13312" max="13312" width="13" style="70" customWidth="1"/>
    <col min="13313" max="13313" width="8.75" style="70" customWidth="1"/>
    <col min="13314" max="13314" width="19.5" style="70" customWidth="1"/>
    <col min="13315" max="13315" width="20.25" style="70" customWidth="1"/>
    <col min="13316" max="13316" width="9" style="70" customWidth="1"/>
    <col min="13317" max="13317" width="18.75" style="70" customWidth="1"/>
    <col min="13318" max="13567" width="9" style="70"/>
    <col min="13568" max="13568" width="13" style="70" customWidth="1"/>
    <col min="13569" max="13569" width="8.75" style="70" customWidth="1"/>
    <col min="13570" max="13570" width="19.5" style="70" customWidth="1"/>
    <col min="13571" max="13571" width="20.25" style="70" customWidth="1"/>
    <col min="13572" max="13572" width="9" style="70" customWidth="1"/>
    <col min="13573" max="13573" width="18.75" style="70" customWidth="1"/>
    <col min="13574" max="13823" width="9" style="70"/>
    <col min="13824" max="13824" width="13" style="70" customWidth="1"/>
    <col min="13825" max="13825" width="8.75" style="70" customWidth="1"/>
    <col min="13826" max="13826" width="19.5" style="70" customWidth="1"/>
    <col min="13827" max="13827" width="20.25" style="70" customWidth="1"/>
    <col min="13828" max="13828" width="9" style="70" customWidth="1"/>
    <col min="13829" max="13829" width="18.75" style="70" customWidth="1"/>
    <col min="13830" max="14079" width="9" style="70"/>
    <col min="14080" max="14080" width="13" style="70" customWidth="1"/>
    <col min="14081" max="14081" width="8.75" style="70" customWidth="1"/>
    <col min="14082" max="14082" width="19.5" style="70" customWidth="1"/>
    <col min="14083" max="14083" width="20.25" style="70" customWidth="1"/>
    <col min="14084" max="14084" width="9" style="70" customWidth="1"/>
    <col min="14085" max="14085" width="18.75" style="70" customWidth="1"/>
    <col min="14086" max="14335" width="9" style="70"/>
    <col min="14336" max="14336" width="13" style="70" customWidth="1"/>
    <col min="14337" max="14337" width="8.75" style="70" customWidth="1"/>
    <col min="14338" max="14338" width="19.5" style="70" customWidth="1"/>
    <col min="14339" max="14339" width="20.25" style="70" customWidth="1"/>
    <col min="14340" max="14340" width="9" style="70" customWidth="1"/>
    <col min="14341" max="14341" width="18.75" style="70" customWidth="1"/>
    <col min="14342" max="14591" width="9" style="70"/>
    <col min="14592" max="14592" width="13" style="70" customWidth="1"/>
    <col min="14593" max="14593" width="8.75" style="70" customWidth="1"/>
    <col min="14594" max="14594" width="19.5" style="70" customWidth="1"/>
    <col min="14595" max="14595" width="20.25" style="70" customWidth="1"/>
    <col min="14596" max="14596" width="9" style="70" customWidth="1"/>
    <col min="14597" max="14597" width="18.75" style="70" customWidth="1"/>
    <col min="14598" max="14847" width="9" style="70"/>
    <col min="14848" max="14848" width="13" style="70" customWidth="1"/>
    <col min="14849" max="14849" width="8.75" style="70" customWidth="1"/>
    <col min="14850" max="14850" width="19.5" style="70" customWidth="1"/>
    <col min="14851" max="14851" width="20.25" style="70" customWidth="1"/>
    <col min="14852" max="14852" width="9" style="70" customWidth="1"/>
    <col min="14853" max="14853" width="18.75" style="70" customWidth="1"/>
    <col min="14854" max="15103" width="9" style="70"/>
    <col min="15104" max="15104" width="13" style="70" customWidth="1"/>
    <col min="15105" max="15105" width="8.75" style="70" customWidth="1"/>
    <col min="15106" max="15106" width="19.5" style="70" customWidth="1"/>
    <col min="15107" max="15107" width="20.25" style="70" customWidth="1"/>
    <col min="15108" max="15108" width="9" style="70" customWidth="1"/>
    <col min="15109" max="15109" width="18.75" style="70" customWidth="1"/>
    <col min="15110" max="15359" width="9" style="70"/>
    <col min="15360" max="15360" width="13" style="70" customWidth="1"/>
    <col min="15361" max="15361" width="8.75" style="70" customWidth="1"/>
    <col min="15362" max="15362" width="19.5" style="70" customWidth="1"/>
    <col min="15363" max="15363" width="20.25" style="70" customWidth="1"/>
    <col min="15364" max="15364" width="9" style="70" customWidth="1"/>
    <col min="15365" max="15365" width="18.75" style="70" customWidth="1"/>
    <col min="15366" max="15615" width="9" style="70"/>
    <col min="15616" max="15616" width="13" style="70" customWidth="1"/>
    <col min="15617" max="15617" width="8.75" style="70" customWidth="1"/>
    <col min="15618" max="15618" width="19.5" style="70" customWidth="1"/>
    <col min="15619" max="15619" width="20.25" style="70" customWidth="1"/>
    <col min="15620" max="15620" width="9" style="70" customWidth="1"/>
    <col min="15621" max="15621" width="18.75" style="70" customWidth="1"/>
    <col min="15622" max="15871" width="9" style="70"/>
    <col min="15872" max="15872" width="13" style="70" customWidth="1"/>
    <col min="15873" max="15873" width="8.75" style="70" customWidth="1"/>
    <col min="15874" max="15874" width="19.5" style="70" customWidth="1"/>
    <col min="15875" max="15875" width="20.25" style="70" customWidth="1"/>
    <col min="15876" max="15876" width="9" style="70" customWidth="1"/>
    <col min="15877" max="15877" width="18.75" style="70" customWidth="1"/>
    <col min="15878" max="16127" width="9" style="70"/>
    <col min="16128" max="16128" width="13" style="70" customWidth="1"/>
    <col min="16129" max="16129" width="8.75" style="70" customWidth="1"/>
    <col min="16130" max="16130" width="19.5" style="70" customWidth="1"/>
    <col min="16131" max="16131" width="20.25" style="70" customWidth="1"/>
    <col min="16132" max="16132" width="9" style="70" customWidth="1"/>
    <col min="16133" max="16133" width="18.75" style="70" customWidth="1"/>
    <col min="16134" max="16384" width="9" style="70"/>
  </cols>
  <sheetData>
    <row r="1" spans="1:5" ht="30" customHeight="1" x14ac:dyDescent="0.15">
      <c r="A1" s="69" t="s">
        <v>115</v>
      </c>
    </row>
    <row r="2" spans="1:5" ht="45.75" customHeight="1" x14ac:dyDescent="0.15">
      <c r="A2" s="72" t="s">
        <v>116</v>
      </c>
      <c r="B2" s="72"/>
      <c r="C2" s="72"/>
      <c r="D2" s="72"/>
      <c r="E2" s="72"/>
    </row>
    <row r="3" spans="1:5" ht="21" customHeight="1" x14ac:dyDescent="0.15">
      <c r="A3" s="73"/>
      <c r="B3" s="73"/>
      <c r="C3" s="73"/>
      <c r="D3" s="74" t="s">
        <v>117</v>
      </c>
      <c r="E3" s="74"/>
    </row>
    <row r="4" spans="1:5" s="78" customFormat="1" ht="47.25" customHeight="1" x14ac:dyDescent="0.15">
      <c r="A4" s="75" t="s">
        <v>1</v>
      </c>
      <c r="B4" s="75" t="s">
        <v>2</v>
      </c>
      <c r="C4" s="75" t="s">
        <v>118</v>
      </c>
      <c r="D4" s="76" t="s">
        <v>119</v>
      </c>
      <c r="E4" s="77" t="s">
        <v>120</v>
      </c>
    </row>
    <row r="5" spans="1:5" ht="29.25" customHeight="1" x14ac:dyDescent="0.15">
      <c r="A5" s="79" t="s">
        <v>121</v>
      </c>
      <c r="B5" s="79"/>
      <c r="C5" s="80"/>
      <c r="D5" s="81">
        <f>SUM(D6,D12:D16)</f>
        <v>28750</v>
      </c>
      <c r="E5" s="82"/>
    </row>
    <row r="6" spans="1:5" ht="29.25" customHeight="1" x14ac:dyDescent="0.15">
      <c r="A6" s="88" t="s">
        <v>5</v>
      </c>
      <c r="B6" s="81" t="s">
        <v>124</v>
      </c>
      <c r="C6" s="80"/>
      <c r="D6" s="81">
        <f>SUM(D7:D11)</f>
        <v>12130</v>
      </c>
      <c r="E6" s="82"/>
    </row>
    <row r="7" spans="1:5" ht="28.5" customHeight="1" x14ac:dyDescent="0.15">
      <c r="A7" s="89"/>
      <c r="B7" s="83" t="s">
        <v>11</v>
      </c>
      <c r="C7" s="84" t="s">
        <v>122</v>
      </c>
      <c r="D7" s="85">
        <f>VLOOKUP(B7,高校基建第二批测算!$C$7:$Q$66,15,FALSE)</f>
        <v>400</v>
      </c>
      <c r="E7" s="86"/>
    </row>
    <row r="8" spans="1:5" ht="28.5" customHeight="1" x14ac:dyDescent="0.15">
      <c r="A8" s="89"/>
      <c r="B8" s="83" t="s">
        <v>24</v>
      </c>
      <c r="C8" s="84" t="s">
        <v>122</v>
      </c>
      <c r="D8" s="85">
        <f>VLOOKUP(B8,高校基建第二批测算!$C$7:$Q$66,15,FALSE)</f>
        <v>900</v>
      </c>
      <c r="E8" s="86"/>
    </row>
    <row r="9" spans="1:5" ht="28.5" customHeight="1" x14ac:dyDescent="0.15">
      <c r="A9" s="89"/>
      <c r="B9" s="83" t="s">
        <v>27</v>
      </c>
      <c r="C9" s="84" t="s">
        <v>123</v>
      </c>
      <c r="D9" s="85">
        <f>VLOOKUP(B9,高校基建第二批测算!$C$7:$Q$66,15,FALSE)</f>
        <v>1830</v>
      </c>
      <c r="E9" s="86"/>
    </row>
    <row r="10" spans="1:5" ht="28.5" customHeight="1" x14ac:dyDescent="0.15">
      <c r="A10" s="89"/>
      <c r="B10" s="83" t="s">
        <v>30</v>
      </c>
      <c r="C10" s="84" t="s">
        <v>122</v>
      </c>
      <c r="D10" s="85">
        <f>VLOOKUP(B10,高校基建第二批测算!$C$7:$Q$66,15,FALSE)</f>
        <v>5900</v>
      </c>
      <c r="E10" s="86"/>
    </row>
    <row r="11" spans="1:5" ht="28.5" customHeight="1" x14ac:dyDescent="0.15">
      <c r="A11" s="90"/>
      <c r="B11" s="86" t="s">
        <v>44</v>
      </c>
      <c r="C11" s="87" t="s">
        <v>125</v>
      </c>
      <c r="D11" s="85">
        <f>VLOOKUP(B11,高校基建第二批测算!$C$7:$Q$66,15,FALSE)</f>
        <v>3100</v>
      </c>
      <c r="E11" s="86"/>
    </row>
    <row r="12" spans="1:5" ht="39" customHeight="1" x14ac:dyDescent="0.15">
      <c r="A12" s="85" t="s">
        <v>47</v>
      </c>
      <c r="B12" s="86" t="s">
        <v>48</v>
      </c>
      <c r="C12" s="84" t="s">
        <v>122</v>
      </c>
      <c r="D12" s="85">
        <f>VLOOKUP(B12,高校基建第二批测算!$C$7:$Q$66,15,FALSE)</f>
        <v>1100</v>
      </c>
      <c r="E12" s="86"/>
    </row>
    <row r="13" spans="1:5" ht="36" customHeight="1" x14ac:dyDescent="0.15">
      <c r="A13" s="85" t="s">
        <v>51</v>
      </c>
      <c r="B13" s="86" t="s">
        <v>53</v>
      </c>
      <c r="C13" s="87" t="s">
        <v>125</v>
      </c>
      <c r="D13" s="85">
        <f>VLOOKUP(B13,高校基建第二批测算!$C$7:$Q$66,15,FALSE)</f>
        <v>1300</v>
      </c>
      <c r="E13" s="86"/>
    </row>
    <row r="14" spans="1:5" ht="28.5" customHeight="1" x14ac:dyDescent="0.15">
      <c r="A14" s="85" t="s">
        <v>72</v>
      </c>
      <c r="B14" s="83" t="s">
        <v>73</v>
      </c>
      <c r="C14" s="87" t="s">
        <v>125</v>
      </c>
      <c r="D14" s="85">
        <f>VLOOKUP(B14,高校基建第二批测算!$C$7:$Q$66,15,FALSE)</f>
        <v>1100</v>
      </c>
      <c r="E14" s="86"/>
    </row>
    <row r="15" spans="1:5" ht="36.75" customHeight="1" x14ac:dyDescent="0.15">
      <c r="A15" s="85" t="s">
        <v>64</v>
      </c>
      <c r="B15" s="83" t="s">
        <v>65</v>
      </c>
      <c r="C15" s="87" t="s">
        <v>125</v>
      </c>
      <c r="D15" s="85">
        <f>VLOOKUP(B15,高校基建第二批测算!$C$7:$Q$66,15,FALSE)</f>
        <v>4400</v>
      </c>
      <c r="E15" s="86"/>
    </row>
    <row r="16" spans="1:5" s="95" customFormat="1" ht="27" customHeight="1" x14ac:dyDescent="0.15">
      <c r="A16" s="88" t="s">
        <v>80</v>
      </c>
      <c r="B16" s="91" t="s">
        <v>127</v>
      </c>
      <c r="C16" s="92"/>
      <c r="D16" s="93">
        <f>SUM(D17:D18)</f>
        <v>8720</v>
      </c>
      <c r="E16" s="94"/>
    </row>
    <row r="17" spans="1:5" ht="42.75" customHeight="1" x14ac:dyDescent="0.15">
      <c r="A17" s="89"/>
      <c r="B17" s="83" t="s">
        <v>126</v>
      </c>
      <c r="C17" s="87" t="s">
        <v>125</v>
      </c>
      <c r="D17" s="85">
        <f>VLOOKUP(B17,高校基建第二批测算!$C$7:$Q$66,15,FALSE)</f>
        <v>5500</v>
      </c>
      <c r="E17" s="86"/>
    </row>
    <row r="18" spans="1:5" ht="38.25" customHeight="1" x14ac:dyDescent="0.15">
      <c r="A18" s="90"/>
      <c r="B18" s="83" t="s">
        <v>81</v>
      </c>
      <c r="C18" s="87" t="s">
        <v>125</v>
      </c>
      <c r="D18" s="85">
        <v>3220</v>
      </c>
      <c r="E18" s="86" t="s">
        <v>128</v>
      </c>
    </row>
  </sheetData>
  <mergeCells count="5">
    <mergeCell ref="A2:E2"/>
    <mergeCell ref="D3:E3"/>
    <mergeCell ref="A5:B5"/>
    <mergeCell ref="A6:A11"/>
    <mergeCell ref="A16:A18"/>
  </mergeCells>
  <phoneticPr fontId="1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Zeros="0" topLeftCell="B1" zoomScaleNormal="100" workbookViewId="0">
      <pane ySplit="1" topLeftCell="A2" activePane="bottomLeft" state="frozen"/>
      <selection pane="bottomLeft" activeCell="L10" sqref="L10"/>
    </sheetView>
  </sheetViews>
  <sheetFormatPr defaultRowHeight="18.75" x14ac:dyDescent="0.15"/>
  <cols>
    <col min="1" max="1" width="4.25" style="13" customWidth="1"/>
    <col min="2" max="2" width="10" style="14" customWidth="1"/>
    <col min="3" max="3" width="21.875" style="14" customWidth="1"/>
    <col min="4" max="4" width="6.375" style="13" customWidth="1"/>
    <col min="5" max="5" width="10" style="13" customWidth="1"/>
    <col min="6" max="6" width="12" style="13" customWidth="1"/>
    <col min="7" max="7" width="8" style="13" customWidth="1"/>
    <col min="8" max="8" width="8.25" style="13" customWidth="1"/>
    <col min="9" max="9" width="10.125" style="25" customWidth="1"/>
    <col min="10" max="10" width="8.25" style="35" customWidth="1"/>
    <col min="11" max="11" width="9.875" style="45" customWidth="1"/>
    <col min="12" max="13" width="8.625" style="15" customWidth="1"/>
    <col min="14" max="14" width="7.5" style="16" customWidth="1"/>
    <col min="15" max="15" width="7.375" style="15" customWidth="1"/>
    <col min="16" max="16" width="8.875" style="16" customWidth="1"/>
    <col min="17" max="17" width="9.625" style="15" customWidth="1"/>
    <col min="18" max="18" width="34.75" style="14" customWidth="1"/>
    <col min="19" max="16384" width="9" style="17"/>
  </cols>
  <sheetData>
    <row r="1" spans="1:18" s="4" customFormat="1" ht="22.5" customHeight="1" x14ac:dyDescent="0.15">
      <c r="A1" s="60" t="s">
        <v>85</v>
      </c>
      <c r="B1" s="60"/>
      <c r="C1" s="1"/>
      <c r="D1" s="28"/>
      <c r="E1" s="28"/>
      <c r="F1" s="28"/>
      <c r="G1" s="28"/>
      <c r="H1" s="28"/>
      <c r="I1" s="21"/>
      <c r="J1" s="31"/>
      <c r="K1" s="41"/>
      <c r="L1" s="2"/>
      <c r="M1" s="2"/>
      <c r="N1" s="3"/>
      <c r="O1" s="2"/>
      <c r="P1" s="3"/>
      <c r="Q1" s="2"/>
      <c r="R1" s="1"/>
    </row>
    <row r="2" spans="1:18" s="4" customFormat="1" ht="37.5" customHeight="1" x14ac:dyDescent="0.15">
      <c r="A2" s="61" t="s">
        <v>109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8" s="4" customFormat="1" ht="28.5" customHeight="1" x14ac:dyDescent="0.15">
      <c r="A3" s="27"/>
      <c r="B3" s="27"/>
      <c r="C3" s="27"/>
      <c r="D3" s="27"/>
      <c r="E3" s="27"/>
      <c r="F3" s="27"/>
      <c r="G3" s="27"/>
      <c r="H3" s="27"/>
      <c r="I3" s="22"/>
      <c r="J3" s="32"/>
      <c r="K3" s="42"/>
      <c r="L3" s="5"/>
      <c r="M3" s="5"/>
      <c r="N3" s="5"/>
      <c r="O3" s="5"/>
      <c r="P3" s="5"/>
      <c r="Q3" s="62" t="s">
        <v>86</v>
      </c>
      <c r="R3" s="63"/>
    </row>
    <row r="4" spans="1:18" s="47" customFormat="1" ht="30" customHeight="1" x14ac:dyDescent="0.15">
      <c r="A4" s="64" t="s">
        <v>0</v>
      </c>
      <c r="B4" s="56" t="s">
        <v>1</v>
      </c>
      <c r="C4" s="56" t="s">
        <v>2</v>
      </c>
      <c r="D4" s="56" t="s">
        <v>3</v>
      </c>
      <c r="E4" s="66" t="s">
        <v>94</v>
      </c>
      <c r="F4" s="67"/>
      <c r="G4" s="67"/>
      <c r="H4" s="68"/>
      <c r="I4" s="56" t="s">
        <v>95</v>
      </c>
      <c r="J4" s="56"/>
      <c r="K4" s="56"/>
      <c r="L4" s="56"/>
      <c r="M4" s="66" t="s">
        <v>96</v>
      </c>
      <c r="N4" s="67"/>
      <c r="O4" s="67"/>
      <c r="P4" s="67"/>
      <c r="Q4" s="68"/>
      <c r="R4" s="56" t="s">
        <v>4</v>
      </c>
    </row>
    <row r="5" spans="1:18" s="47" customFormat="1" ht="47.25" customHeight="1" x14ac:dyDescent="0.15">
      <c r="A5" s="65"/>
      <c r="B5" s="56"/>
      <c r="C5" s="56"/>
      <c r="D5" s="56"/>
      <c r="E5" s="48" t="s">
        <v>97</v>
      </c>
      <c r="F5" s="48" t="s">
        <v>98</v>
      </c>
      <c r="G5" s="48" t="s">
        <v>99</v>
      </c>
      <c r="H5" s="48" t="s">
        <v>100</v>
      </c>
      <c r="I5" s="49" t="s">
        <v>88</v>
      </c>
      <c r="J5" s="50" t="s">
        <v>103</v>
      </c>
      <c r="K5" s="51" t="s">
        <v>102</v>
      </c>
      <c r="L5" s="48" t="s">
        <v>101</v>
      </c>
      <c r="M5" s="52" t="s">
        <v>89</v>
      </c>
      <c r="N5" s="53" t="s">
        <v>90</v>
      </c>
      <c r="O5" s="52" t="s">
        <v>91</v>
      </c>
      <c r="P5" s="53" t="s">
        <v>92</v>
      </c>
      <c r="Q5" s="52" t="s">
        <v>93</v>
      </c>
      <c r="R5" s="56"/>
    </row>
    <row r="6" spans="1:18" s="8" customFormat="1" ht="30" customHeight="1" x14ac:dyDescent="0.15">
      <c r="A6" s="57" t="s">
        <v>87</v>
      </c>
      <c r="B6" s="58"/>
      <c r="C6" s="58"/>
      <c r="D6" s="59"/>
      <c r="E6" s="6">
        <f>SUM(E7:E66)</f>
        <v>619961</v>
      </c>
      <c r="F6" s="6">
        <f>SUM(F7:F66)</f>
        <v>358889</v>
      </c>
      <c r="G6" s="20">
        <f>SUM(G7:G66)</f>
        <v>687378.17525800026</v>
      </c>
      <c r="H6" s="19"/>
      <c r="I6" s="24">
        <f>SUM(I7:I66)</f>
        <v>27364</v>
      </c>
      <c r="J6" s="33">
        <f>SUM(J7:J66)</f>
        <v>314542.91000000003</v>
      </c>
      <c r="K6" s="43">
        <f>SUM(K7:K66)</f>
        <v>48244</v>
      </c>
      <c r="L6" s="6">
        <f>SUM(L7:L66)</f>
        <v>75608</v>
      </c>
      <c r="M6" s="6">
        <f>SUM(M7:M66)</f>
        <v>300000</v>
      </c>
      <c r="N6" s="6"/>
      <c r="O6" s="6">
        <f>SUM(O7:O66)</f>
        <v>71250</v>
      </c>
      <c r="P6" s="6"/>
      <c r="Q6" s="6">
        <f>SUM(Q7:Q66)</f>
        <v>28750</v>
      </c>
      <c r="R6" s="7"/>
    </row>
    <row r="7" spans="1:18" s="40" customFormat="1" ht="30" customHeight="1" x14ac:dyDescent="0.15">
      <c r="A7" s="30">
        <v>1</v>
      </c>
      <c r="B7" s="36" t="s">
        <v>5</v>
      </c>
      <c r="C7" s="36" t="s">
        <v>6</v>
      </c>
      <c r="D7" s="30" t="s">
        <v>7</v>
      </c>
      <c r="E7" s="23">
        <v>11229</v>
      </c>
      <c r="F7" s="23">
        <v>5890</v>
      </c>
      <c r="G7" s="37">
        <v>28594.892139999996</v>
      </c>
      <c r="H7" s="38">
        <v>0.75595263802814439</v>
      </c>
      <c r="I7" s="23"/>
      <c r="J7" s="34"/>
      <c r="K7" s="23"/>
      <c r="L7" s="23">
        <f t="shared" ref="L7:L35" si="0">I7+K7</f>
        <v>0</v>
      </c>
      <c r="M7" s="23">
        <v>3220</v>
      </c>
      <c r="N7" s="39"/>
      <c r="O7" s="23">
        <v>0</v>
      </c>
      <c r="P7" s="39">
        <v>1</v>
      </c>
      <c r="Q7" s="23">
        <v>3220</v>
      </c>
      <c r="R7" s="55" t="s">
        <v>106</v>
      </c>
    </row>
    <row r="8" spans="1:18" s="40" customFormat="1" ht="30" customHeight="1" x14ac:dyDescent="0.15">
      <c r="A8" s="30">
        <v>2</v>
      </c>
      <c r="B8" s="36" t="s">
        <v>5</v>
      </c>
      <c r="C8" s="36" t="s">
        <v>11</v>
      </c>
      <c r="D8" s="30" t="s">
        <v>7</v>
      </c>
      <c r="E8" s="23">
        <v>7886</v>
      </c>
      <c r="F8" s="23">
        <v>1081</v>
      </c>
      <c r="G8" s="37">
        <v>15460.380637999999</v>
      </c>
      <c r="H8" s="38">
        <v>0.80734304748654773</v>
      </c>
      <c r="I8" s="23">
        <v>500</v>
      </c>
      <c r="J8" s="34">
        <v>23750</v>
      </c>
      <c r="K8" s="23">
        <v>1380</v>
      </c>
      <c r="L8" s="23">
        <f t="shared" si="0"/>
        <v>1880</v>
      </c>
      <c r="M8" s="23">
        <v>2682</v>
      </c>
      <c r="N8" s="39"/>
      <c r="O8" s="23">
        <v>0</v>
      </c>
      <c r="P8" s="39">
        <v>0.2</v>
      </c>
      <c r="Q8" s="23">
        <f>ROUND(M8*P8/100,0)*100-100</f>
        <v>400</v>
      </c>
      <c r="R8" s="55" t="s">
        <v>112</v>
      </c>
    </row>
    <row r="9" spans="1:18" s="40" customFormat="1" ht="30" customHeight="1" x14ac:dyDescent="0.15">
      <c r="A9" s="30">
        <v>3</v>
      </c>
      <c r="B9" s="36" t="s">
        <v>5</v>
      </c>
      <c r="C9" s="36" t="s">
        <v>24</v>
      </c>
      <c r="D9" s="30" t="s">
        <v>7</v>
      </c>
      <c r="E9" s="23">
        <v>2927</v>
      </c>
      <c r="F9" s="23">
        <v>390</v>
      </c>
      <c r="G9" s="37">
        <v>7774.6111190000001</v>
      </c>
      <c r="H9" s="38">
        <v>0.7398363078431156</v>
      </c>
      <c r="I9" s="23">
        <v>995</v>
      </c>
      <c r="J9" s="34"/>
      <c r="K9" s="23"/>
      <c r="L9" s="23">
        <f t="shared" si="0"/>
        <v>995</v>
      </c>
      <c r="M9" s="23">
        <v>2895</v>
      </c>
      <c r="N9" s="39"/>
      <c r="O9" s="23">
        <v>0</v>
      </c>
      <c r="P9" s="39">
        <v>0.3</v>
      </c>
      <c r="Q9" s="23">
        <f t="shared" ref="Q8:Q16" si="1">ROUND(M9*P9/100,0)*100</f>
        <v>900</v>
      </c>
      <c r="R9" s="55" t="s">
        <v>107</v>
      </c>
    </row>
    <row r="10" spans="1:18" s="40" customFormat="1" ht="30" customHeight="1" x14ac:dyDescent="0.15">
      <c r="A10" s="30">
        <v>4</v>
      </c>
      <c r="B10" s="36" t="s">
        <v>5</v>
      </c>
      <c r="C10" s="36" t="s">
        <v>27</v>
      </c>
      <c r="D10" s="30" t="s">
        <v>7</v>
      </c>
      <c r="E10" s="23">
        <v>4595</v>
      </c>
      <c r="F10" s="23">
        <v>536</v>
      </c>
      <c r="G10" s="37">
        <v>9099.4354729999995</v>
      </c>
      <c r="H10" s="38">
        <v>0.74825808041233377</v>
      </c>
      <c r="I10" s="23">
        <v>1386</v>
      </c>
      <c r="J10" s="34">
        <v>18600</v>
      </c>
      <c r="K10" s="23"/>
      <c r="L10" s="23">
        <f t="shared" si="0"/>
        <v>1386</v>
      </c>
      <c r="M10" s="23">
        <v>3955</v>
      </c>
      <c r="N10" s="39">
        <v>0.2</v>
      </c>
      <c r="O10" s="23">
        <v>800</v>
      </c>
      <c r="P10" s="39">
        <v>0.5</v>
      </c>
      <c r="Q10" s="23">
        <v>1830</v>
      </c>
      <c r="R10" s="55" t="s">
        <v>110</v>
      </c>
    </row>
    <row r="11" spans="1:18" s="40" customFormat="1" ht="30" customHeight="1" x14ac:dyDescent="0.15">
      <c r="A11" s="30">
        <v>5</v>
      </c>
      <c r="B11" s="36" t="s">
        <v>5</v>
      </c>
      <c r="C11" s="36" t="s">
        <v>30</v>
      </c>
      <c r="D11" s="30" t="s">
        <v>7</v>
      </c>
      <c r="E11" s="23">
        <v>9347</v>
      </c>
      <c r="F11" s="23">
        <v>5493</v>
      </c>
      <c r="G11" s="37">
        <v>9873.2767369999983</v>
      </c>
      <c r="H11" s="38">
        <v>0.75542052266070825</v>
      </c>
      <c r="I11" s="23">
        <v>3188</v>
      </c>
      <c r="J11" s="34">
        <v>19328</v>
      </c>
      <c r="K11" s="23">
        <v>0</v>
      </c>
      <c r="L11" s="23">
        <f t="shared" si="0"/>
        <v>3188</v>
      </c>
      <c r="M11" s="23">
        <v>19786</v>
      </c>
      <c r="N11" s="39">
        <v>0.6</v>
      </c>
      <c r="O11" s="23">
        <v>11150</v>
      </c>
      <c r="P11" s="39">
        <v>0.3</v>
      </c>
      <c r="Q11" s="23">
        <f t="shared" si="1"/>
        <v>5900</v>
      </c>
      <c r="R11" s="55" t="s">
        <v>108</v>
      </c>
    </row>
    <row r="12" spans="1:18" s="40" customFormat="1" ht="30" customHeight="1" x14ac:dyDescent="0.15">
      <c r="A12" s="30">
        <v>6</v>
      </c>
      <c r="B12" s="36" t="s">
        <v>5</v>
      </c>
      <c r="C12" s="36" t="s">
        <v>44</v>
      </c>
      <c r="D12" s="30" t="s">
        <v>35</v>
      </c>
      <c r="E12" s="23">
        <v>351</v>
      </c>
      <c r="F12" s="23">
        <v>0</v>
      </c>
      <c r="G12" s="37">
        <v>7239.6191759999992</v>
      </c>
      <c r="H12" s="38">
        <v>0.78222002778881639</v>
      </c>
      <c r="I12" s="23"/>
      <c r="J12" s="34">
        <v>31400</v>
      </c>
      <c r="K12" s="23">
        <v>2700</v>
      </c>
      <c r="L12" s="23">
        <f>I12+K12</f>
        <v>2700</v>
      </c>
      <c r="M12" s="23">
        <v>16202</v>
      </c>
      <c r="N12" s="39">
        <v>0.6</v>
      </c>
      <c r="O12" s="23">
        <v>9700</v>
      </c>
      <c r="P12" s="39">
        <v>0.2</v>
      </c>
      <c r="Q12" s="23">
        <v>3100</v>
      </c>
      <c r="R12" s="55" t="s">
        <v>108</v>
      </c>
    </row>
    <row r="13" spans="1:18" s="40" customFormat="1" ht="30" customHeight="1" x14ac:dyDescent="0.15">
      <c r="A13" s="30">
        <v>7</v>
      </c>
      <c r="B13" s="36" t="s">
        <v>47</v>
      </c>
      <c r="C13" s="36" t="s">
        <v>48</v>
      </c>
      <c r="D13" s="30" t="s">
        <v>35</v>
      </c>
      <c r="E13" s="23">
        <v>9913</v>
      </c>
      <c r="F13" s="23">
        <v>2203</v>
      </c>
      <c r="G13" s="23"/>
      <c r="H13" s="23"/>
      <c r="I13" s="23">
        <v>1308</v>
      </c>
      <c r="J13" s="34">
        <v>11930</v>
      </c>
      <c r="K13" s="23">
        <v>1440</v>
      </c>
      <c r="L13" s="23">
        <f t="shared" si="0"/>
        <v>2748</v>
      </c>
      <c r="M13" s="23">
        <v>3808</v>
      </c>
      <c r="N13" s="39"/>
      <c r="O13" s="23">
        <v>0</v>
      </c>
      <c r="P13" s="39">
        <v>0.3</v>
      </c>
      <c r="Q13" s="23">
        <f t="shared" si="1"/>
        <v>1100</v>
      </c>
      <c r="R13" s="55" t="s">
        <v>111</v>
      </c>
    </row>
    <row r="14" spans="1:18" s="40" customFormat="1" ht="30" customHeight="1" x14ac:dyDescent="0.15">
      <c r="A14" s="30">
        <v>8</v>
      </c>
      <c r="B14" s="36" t="s">
        <v>51</v>
      </c>
      <c r="C14" s="36" t="s">
        <v>53</v>
      </c>
      <c r="D14" s="30" t="s">
        <v>35</v>
      </c>
      <c r="E14" s="23">
        <v>564</v>
      </c>
      <c r="F14" s="23">
        <v>585</v>
      </c>
      <c r="G14" s="23"/>
      <c r="H14" s="23"/>
      <c r="I14" s="23">
        <v>2980</v>
      </c>
      <c r="J14" s="34">
        <v>14500</v>
      </c>
      <c r="K14" s="23">
        <v>5850</v>
      </c>
      <c r="L14" s="23">
        <f t="shared" si="0"/>
        <v>8830</v>
      </c>
      <c r="M14" s="23">
        <v>4300</v>
      </c>
      <c r="N14" s="39"/>
      <c r="O14" s="23">
        <v>0</v>
      </c>
      <c r="P14" s="39">
        <v>0.3</v>
      </c>
      <c r="Q14" s="23">
        <f t="shared" si="1"/>
        <v>1300</v>
      </c>
      <c r="R14" s="55" t="s">
        <v>107</v>
      </c>
    </row>
    <row r="15" spans="1:18" s="40" customFormat="1" ht="30" customHeight="1" x14ac:dyDescent="0.15">
      <c r="A15" s="30">
        <v>9</v>
      </c>
      <c r="B15" s="36" t="s">
        <v>72</v>
      </c>
      <c r="C15" s="36" t="s">
        <v>73</v>
      </c>
      <c r="D15" s="30" t="s">
        <v>35</v>
      </c>
      <c r="E15" s="23">
        <v>0</v>
      </c>
      <c r="F15" s="23">
        <v>230</v>
      </c>
      <c r="G15" s="23"/>
      <c r="H15" s="23"/>
      <c r="I15" s="23">
        <v>1477</v>
      </c>
      <c r="J15" s="34"/>
      <c r="K15" s="23"/>
      <c r="L15" s="23">
        <f t="shared" si="0"/>
        <v>1477</v>
      </c>
      <c r="M15" s="23">
        <v>3612</v>
      </c>
      <c r="N15" s="39"/>
      <c r="O15" s="23">
        <v>0</v>
      </c>
      <c r="P15" s="39">
        <v>0.3</v>
      </c>
      <c r="Q15" s="23">
        <f t="shared" si="1"/>
        <v>1100</v>
      </c>
      <c r="R15" s="55" t="s">
        <v>107</v>
      </c>
    </row>
    <row r="16" spans="1:18" s="40" customFormat="1" ht="30" customHeight="1" x14ac:dyDescent="0.15">
      <c r="A16" s="30">
        <v>10</v>
      </c>
      <c r="B16" s="36" t="s">
        <v>64</v>
      </c>
      <c r="C16" s="36" t="s">
        <v>65</v>
      </c>
      <c r="D16" s="30" t="s">
        <v>35</v>
      </c>
      <c r="E16" s="23">
        <v>1478</v>
      </c>
      <c r="F16" s="23">
        <v>240</v>
      </c>
      <c r="G16" s="23"/>
      <c r="H16" s="23"/>
      <c r="I16" s="23">
        <v>0</v>
      </c>
      <c r="J16" s="34">
        <v>36913.19</v>
      </c>
      <c r="K16" s="23">
        <v>6300</v>
      </c>
      <c r="L16" s="23">
        <f t="shared" si="0"/>
        <v>6300</v>
      </c>
      <c r="M16" s="23">
        <v>10901</v>
      </c>
      <c r="N16" s="39">
        <v>0.6</v>
      </c>
      <c r="O16" s="23">
        <v>6500</v>
      </c>
      <c r="P16" s="39">
        <v>0.4</v>
      </c>
      <c r="Q16" s="23">
        <f t="shared" si="1"/>
        <v>4400</v>
      </c>
      <c r="R16" s="55" t="s">
        <v>113</v>
      </c>
    </row>
    <row r="17" spans="1:18" s="40" customFormat="1" ht="30" customHeight="1" x14ac:dyDescent="0.15">
      <c r="A17" s="30">
        <v>11</v>
      </c>
      <c r="B17" s="36" t="s">
        <v>80</v>
      </c>
      <c r="C17" s="36" t="s">
        <v>81</v>
      </c>
      <c r="D17" s="30" t="s">
        <v>35</v>
      </c>
      <c r="E17" s="23">
        <v>1157</v>
      </c>
      <c r="F17" s="23">
        <v>1157</v>
      </c>
      <c r="G17" s="23"/>
      <c r="H17" s="23"/>
      <c r="I17" s="23"/>
      <c r="J17" s="34">
        <v>50135</v>
      </c>
      <c r="K17" s="23">
        <v>14983</v>
      </c>
      <c r="L17" s="23">
        <f t="shared" si="0"/>
        <v>14983</v>
      </c>
      <c r="M17" s="23">
        <v>18311</v>
      </c>
      <c r="N17" s="39">
        <v>0.6</v>
      </c>
      <c r="O17" s="23">
        <v>11000</v>
      </c>
      <c r="P17" s="39">
        <v>0.3</v>
      </c>
      <c r="Q17" s="23">
        <f t="shared" ref="Q17:Q38" si="2">ROUND(M17*P17/100,0)*100</f>
        <v>5500</v>
      </c>
      <c r="R17" s="55" t="s">
        <v>114</v>
      </c>
    </row>
    <row r="18" spans="1:18" s="12" customFormat="1" ht="30" customHeight="1" x14ac:dyDescent="0.15">
      <c r="A18" s="30">
        <v>12</v>
      </c>
      <c r="B18" s="10" t="s">
        <v>5</v>
      </c>
      <c r="C18" s="10" t="s">
        <v>8</v>
      </c>
      <c r="D18" s="9" t="s">
        <v>7</v>
      </c>
      <c r="E18" s="26">
        <v>8145</v>
      </c>
      <c r="F18" s="26">
        <v>7971</v>
      </c>
      <c r="G18" s="18">
        <v>27287.352246999995</v>
      </c>
      <c r="H18" s="19">
        <v>0.75339778672607105</v>
      </c>
      <c r="I18" s="23"/>
      <c r="J18" s="34"/>
      <c r="K18" s="44"/>
      <c r="L18" s="29">
        <f t="shared" si="0"/>
        <v>0</v>
      </c>
      <c r="M18" s="26">
        <v>3423</v>
      </c>
      <c r="N18" s="11"/>
      <c r="O18" s="26">
        <v>0</v>
      </c>
      <c r="P18" s="11"/>
      <c r="Q18" s="26">
        <f t="shared" si="2"/>
        <v>0</v>
      </c>
      <c r="R18" s="10"/>
    </row>
    <row r="19" spans="1:18" s="12" customFormat="1" ht="30" customHeight="1" x14ac:dyDescent="0.15">
      <c r="A19" s="30">
        <v>13</v>
      </c>
      <c r="B19" s="10" t="s">
        <v>5</v>
      </c>
      <c r="C19" s="10" t="s">
        <v>9</v>
      </c>
      <c r="D19" s="9" t="s">
        <v>7</v>
      </c>
      <c r="E19" s="26">
        <v>11035</v>
      </c>
      <c r="F19" s="26">
        <v>17522</v>
      </c>
      <c r="G19" s="18">
        <v>68615.024242000014</v>
      </c>
      <c r="H19" s="19">
        <v>0.46601214521939205</v>
      </c>
      <c r="I19" s="23"/>
      <c r="J19" s="34"/>
      <c r="K19" s="44"/>
      <c r="L19" s="29">
        <f t="shared" si="0"/>
        <v>0</v>
      </c>
      <c r="M19" s="26">
        <v>1571</v>
      </c>
      <c r="N19" s="11"/>
      <c r="O19" s="26">
        <v>0</v>
      </c>
      <c r="P19" s="11"/>
      <c r="Q19" s="26">
        <f t="shared" si="2"/>
        <v>0</v>
      </c>
      <c r="R19" s="10"/>
    </row>
    <row r="20" spans="1:18" s="12" customFormat="1" ht="30" customHeight="1" x14ac:dyDescent="0.15">
      <c r="A20" s="30">
        <v>14</v>
      </c>
      <c r="B20" s="10" t="s">
        <v>5</v>
      </c>
      <c r="C20" s="10" t="s">
        <v>10</v>
      </c>
      <c r="D20" s="9" t="s">
        <v>7</v>
      </c>
      <c r="E20" s="46">
        <v>39123</v>
      </c>
      <c r="F20" s="46">
        <v>1774</v>
      </c>
      <c r="G20" s="18">
        <v>28803.920713</v>
      </c>
      <c r="H20" s="19">
        <v>0.67474517988816118</v>
      </c>
      <c r="I20" s="23">
        <v>0</v>
      </c>
      <c r="J20" s="34"/>
      <c r="K20" s="44"/>
      <c r="L20" s="29">
        <f t="shared" si="0"/>
        <v>0</v>
      </c>
      <c r="M20" s="46">
        <v>3096</v>
      </c>
      <c r="N20" s="11"/>
      <c r="O20" s="46">
        <v>0</v>
      </c>
      <c r="P20" s="11"/>
      <c r="Q20" s="46">
        <f t="shared" si="2"/>
        <v>0</v>
      </c>
      <c r="R20" s="10"/>
    </row>
    <row r="21" spans="1:18" s="12" customFormat="1" ht="30" customHeight="1" x14ac:dyDescent="0.15">
      <c r="A21" s="30">
        <v>15</v>
      </c>
      <c r="B21" s="10" t="s">
        <v>5</v>
      </c>
      <c r="C21" s="10" t="s">
        <v>12</v>
      </c>
      <c r="D21" s="9" t="s">
        <v>7</v>
      </c>
      <c r="E21" s="26">
        <v>59210</v>
      </c>
      <c r="F21" s="26">
        <v>14601</v>
      </c>
      <c r="G21" s="18">
        <v>30012.517942999999</v>
      </c>
      <c r="H21" s="19">
        <v>0.50676104239071851</v>
      </c>
      <c r="I21" s="23">
        <v>3069</v>
      </c>
      <c r="J21" s="34">
        <v>4000</v>
      </c>
      <c r="K21" s="44">
        <v>4000</v>
      </c>
      <c r="L21" s="29">
        <f t="shared" si="0"/>
        <v>7069</v>
      </c>
      <c r="M21" s="26">
        <v>2837</v>
      </c>
      <c r="N21" s="11"/>
      <c r="O21" s="26">
        <v>0</v>
      </c>
      <c r="P21" s="11"/>
      <c r="Q21" s="26">
        <f t="shared" si="2"/>
        <v>0</v>
      </c>
      <c r="R21" s="10"/>
    </row>
    <row r="22" spans="1:18" s="12" customFormat="1" ht="30" customHeight="1" x14ac:dyDescent="0.15">
      <c r="A22" s="30">
        <v>16</v>
      </c>
      <c r="B22" s="36" t="s">
        <v>5</v>
      </c>
      <c r="C22" s="36" t="s">
        <v>13</v>
      </c>
      <c r="D22" s="30" t="s">
        <v>7</v>
      </c>
      <c r="E22" s="23">
        <v>63063</v>
      </c>
      <c r="F22" s="23">
        <v>30000</v>
      </c>
      <c r="G22" s="37">
        <v>26856.257376999998</v>
      </c>
      <c r="H22" s="38">
        <v>0.73930955465701476</v>
      </c>
      <c r="I22" s="23">
        <v>4305</v>
      </c>
      <c r="J22" s="34"/>
      <c r="K22" s="44">
        <v>0</v>
      </c>
      <c r="L22" s="29">
        <f t="shared" si="0"/>
        <v>4305</v>
      </c>
      <c r="M22" s="23">
        <v>9573</v>
      </c>
      <c r="N22" s="39"/>
      <c r="O22" s="23">
        <v>0</v>
      </c>
      <c r="P22" s="39"/>
      <c r="Q22" s="23">
        <f t="shared" si="2"/>
        <v>0</v>
      </c>
      <c r="R22" s="36"/>
    </row>
    <row r="23" spans="1:18" s="12" customFormat="1" ht="30" customHeight="1" x14ac:dyDescent="0.15">
      <c r="A23" s="30">
        <v>17</v>
      </c>
      <c r="B23" s="10" t="s">
        <v>5</v>
      </c>
      <c r="C23" s="10" t="s">
        <v>14</v>
      </c>
      <c r="D23" s="9" t="s">
        <v>7</v>
      </c>
      <c r="E23" s="29">
        <v>22934</v>
      </c>
      <c r="F23" s="29">
        <v>2777</v>
      </c>
      <c r="G23" s="18">
        <v>12989.808774000001</v>
      </c>
      <c r="H23" s="19">
        <v>0.81595410723265227</v>
      </c>
      <c r="I23" s="23"/>
      <c r="J23" s="34"/>
      <c r="K23" s="44"/>
      <c r="L23" s="29">
        <f t="shared" si="0"/>
        <v>0</v>
      </c>
      <c r="M23" s="29">
        <v>3384</v>
      </c>
      <c r="N23" s="11"/>
      <c r="O23" s="29">
        <v>0</v>
      </c>
      <c r="P23" s="11"/>
      <c r="Q23" s="29">
        <f t="shared" si="2"/>
        <v>0</v>
      </c>
      <c r="R23" s="10"/>
    </row>
    <row r="24" spans="1:18" s="12" customFormat="1" ht="30" customHeight="1" x14ac:dyDescent="0.15">
      <c r="A24" s="30">
        <v>18</v>
      </c>
      <c r="B24" s="10" t="s">
        <v>5</v>
      </c>
      <c r="C24" s="10" t="s">
        <v>15</v>
      </c>
      <c r="D24" s="9" t="s">
        <v>7</v>
      </c>
      <c r="E24" s="26">
        <v>16861</v>
      </c>
      <c r="F24" s="26">
        <v>14401</v>
      </c>
      <c r="G24" s="46">
        <v>27085</v>
      </c>
      <c r="H24" s="11">
        <v>0.59</v>
      </c>
      <c r="I24" s="23"/>
      <c r="J24" s="34"/>
      <c r="K24" s="44"/>
      <c r="L24" s="29">
        <f t="shared" si="0"/>
        <v>0</v>
      </c>
      <c r="M24" s="26">
        <v>7143</v>
      </c>
      <c r="N24" s="11">
        <v>0.6</v>
      </c>
      <c r="O24" s="26">
        <v>4300</v>
      </c>
      <c r="P24" s="11"/>
      <c r="Q24" s="26">
        <f t="shared" si="2"/>
        <v>0</v>
      </c>
      <c r="R24" s="10"/>
    </row>
    <row r="25" spans="1:18" s="12" customFormat="1" ht="30" customHeight="1" x14ac:dyDescent="0.15">
      <c r="A25" s="30">
        <v>19</v>
      </c>
      <c r="B25" s="10" t="s">
        <v>5</v>
      </c>
      <c r="C25" s="10" t="s">
        <v>16</v>
      </c>
      <c r="D25" s="9" t="s">
        <v>7</v>
      </c>
      <c r="E25" s="26">
        <v>10330</v>
      </c>
      <c r="F25" s="26">
        <v>6420</v>
      </c>
      <c r="G25" s="18">
        <v>17846.218327999995</v>
      </c>
      <c r="H25" s="19">
        <v>0.77508167186944199</v>
      </c>
      <c r="I25" s="23">
        <v>3145</v>
      </c>
      <c r="J25" s="34">
        <v>8718</v>
      </c>
      <c r="K25" s="44"/>
      <c r="L25" s="29">
        <f t="shared" si="0"/>
        <v>3145</v>
      </c>
      <c r="M25" s="26">
        <v>5486</v>
      </c>
      <c r="N25" s="11">
        <v>0.4</v>
      </c>
      <c r="O25" s="26">
        <v>2200</v>
      </c>
      <c r="P25" s="11"/>
      <c r="Q25" s="26">
        <f t="shared" si="2"/>
        <v>0</v>
      </c>
      <c r="R25" s="10"/>
    </row>
    <row r="26" spans="1:18" s="12" customFormat="1" ht="30" customHeight="1" x14ac:dyDescent="0.15">
      <c r="A26" s="30">
        <v>20</v>
      </c>
      <c r="B26" s="10" t="s">
        <v>5</v>
      </c>
      <c r="C26" s="10" t="s">
        <v>17</v>
      </c>
      <c r="D26" s="9" t="s">
        <v>7</v>
      </c>
      <c r="E26" s="26">
        <v>18000</v>
      </c>
      <c r="F26" s="26">
        <v>3000</v>
      </c>
      <c r="G26" s="18">
        <v>32086.754545000003</v>
      </c>
      <c r="H26" s="19">
        <v>0.53191291755078107</v>
      </c>
      <c r="I26" s="23"/>
      <c r="J26" s="34"/>
      <c r="K26" s="44"/>
      <c r="L26" s="29">
        <f t="shared" si="0"/>
        <v>0</v>
      </c>
      <c r="M26" s="26">
        <v>4694</v>
      </c>
      <c r="N26" s="11">
        <v>0.3</v>
      </c>
      <c r="O26" s="26">
        <v>1400</v>
      </c>
      <c r="P26" s="11"/>
      <c r="Q26" s="26">
        <f t="shared" si="2"/>
        <v>0</v>
      </c>
      <c r="R26" s="10"/>
    </row>
    <row r="27" spans="1:18" s="12" customFormat="1" ht="30" customHeight="1" x14ac:dyDescent="0.15">
      <c r="A27" s="30">
        <v>21</v>
      </c>
      <c r="B27" s="10" t="s">
        <v>5</v>
      </c>
      <c r="C27" s="10" t="s">
        <v>18</v>
      </c>
      <c r="D27" s="9" t="s">
        <v>7</v>
      </c>
      <c r="E27" s="26">
        <v>20533</v>
      </c>
      <c r="F27" s="26">
        <v>18500</v>
      </c>
      <c r="G27" s="18">
        <v>8657.0003749999996</v>
      </c>
      <c r="H27" s="19">
        <v>0.80286502340964783</v>
      </c>
      <c r="I27" s="23"/>
      <c r="J27" s="34"/>
      <c r="K27" s="44"/>
      <c r="L27" s="29">
        <f t="shared" si="0"/>
        <v>0</v>
      </c>
      <c r="M27" s="26">
        <v>3192</v>
      </c>
      <c r="N27" s="11"/>
      <c r="O27" s="26">
        <v>0</v>
      </c>
      <c r="P27" s="11"/>
      <c r="Q27" s="26">
        <f t="shared" si="2"/>
        <v>0</v>
      </c>
      <c r="R27" s="10"/>
    </row>
    <row r="28" spans="1:18" s="12" customFormat="1" ht="30" customHeight="1" x14ac:dyDescent="0.15">
      <c r="A28" s="30">
        <v>22</v>
      </c>
      <c r="B28" s="10" t="s">
        <v>5</v>
      </c>
      <c r="C28" s="10" t="s">
        <v>19</v>
      </c>
      <c r="D28" s="9" t="s">
        <v>7</v>
      </c>
      <c r="E28" s="26">
        <v>15425</v>
      </c>
      <c r="F28" s="26">
        <v>11800</v>
      </c>
      <c r="G28" s="18">
        <v>8853.6875600000003</v>
      </c>
      <c r="H28" s="19">
        <v>0.80295292692220044</v>
      </c>
      <c r="I28" s="23"/>
      <c r="J28" s="34"/>
      <c r="K28" s="44"/>
      <c r="L28" s="29">
        <f t="shared" si="0"/>
        <v>0</v>
      </c>
      <c r="M28" s="26">
        <v>5316</v>
      </c>
      <c r="N28" s="11">
        <v>0.6</v>
      </c>
      <c r="O28" s="26">
        <v>3200</v>
      </c>
      <c r="P28" s="11"/>
      <c r="Q28" s="26">
        <f t="shared" si="2"/>
        <v>0</v>
      </c>
      <c r="R28" s="10"/>
    </row>
    <row r="29" spans="1:18" s="12" customFormat="1" ht="30" customHeight="1" x14ac:dyDescent="0.15">
      <c r="A29" s="30">
        <v>23</v>
      </c>
      <c r="B29" s="10" t="s">
        <v>5</v>
      </c>
      <c r="C29" s="10" t="s">
        <v>22</v>
      </c>
      <c r="D29" s="9" t="s">
        <v>7</v>
      </c>
      <c r="E29" s="26">
        <v>6909</v>
      </c>
      <c r="F29" s="26">
        <v>3600</v>
      </c>
      <c r="G29" s="18">
        <v>18405.851599000001</v>
      </c>
      <c r="H29" s="19">
        <v>0.65353884082554348</v>
      </c>
      <c r="I29" s="23"/>
      <c r="J29" s="34">
        <v>4000</v>
      </c>
      <c r="K29" s="44">
        <v>4000</v>
      </c>
      <c r="L29" s="29">
        <f>I29+K29</f>
        <v>4000</v>
      </c>
      <c r="M29" s="26">
        <v>3600</v>
      </c>
      <c r="N29" s="11">
        <v>0.3</v>
      </c>
      <c r="O29" s="26">
        <v>1100</v>
      </c>
      <c r="P29" s="11"/>
      <c r="Q29" s="26"/>
      <c r="R29" s="54"/>
    </row>
    <row r="30" spans="1:18" s="12" customFormat="1" ht="30" customHeight="1" x14ac:dyDescent="0.15">
      <c r="A30" s="30">
        <v>24</v>
      </c>
      <c r="B30" s="10" t="s">
        <v>5</v>
      </c>
      <c r="C30" s="10" t="s">
        <v>20</v>
      </c>
      <c r="D30" s="9" t="s">
        <v>7</v>
      </c>
      <c r="E30" s="26">
        <v>47518</v>
      </c>
      <c r="F30" s="26">
        <v>5000</v>
      </c>
      <c r="G30" s="18">
        <v>6234.8525499999987</v>
      </c>
      <c r="H30" s="19">
        <v>0.84022097623814984</v>
      </c>
      <c r="I30" s="23"/>
      <c r="J30" s="34"/>
      <c r="K30" s="44"/>
      <c r="L30" s="29">
        <f t="shared" si="0"/>
        <v>0</v>
      </c>
      <c r="M30" s="26">
        <v>2449</v>
      </c>
      <c r="N30" s="11"/>
      <c r="O30" s="26">
        <v>0</v>
      </c>
      <c r="P30" s="11"/>
      <c r="Q30" s="26">
        <f t="shared" si="2"/>
        <v>0</v>
      </c>
      <c r="R30" s="10"/>
    </row>
    <row r="31" spans="1:18" s="12" customFormat="1" ht="30" customHeight="1" x14ac:dyDescent="0.15">
      <c r="A31" s="30">
        <v>25</v>
      </c>
      <c r="B31" s="10" t="s">
        <v>5</v>
      </c>
      <c r="C31" s="10" t="s">
        <v>21</v>
      </c>
      <c r="D31" s="9" t="s">
        <v>7</v>
      </c>
      <c r="E31" s="26">
        <v>18177</v>
      </c>
      <c r="F31" s="26">
        <v>8131</v>
      </c>
      <c r="G31" s="18">
        <v>14741.640170999997</v>
      </c>
      <c r="H31" s="19">
        <v>0.68345435820773293</v>
      </c>
      <c r="I31" s="23"/>
      <c r="J31" s="34"/>
      <c r="K31" s="44"/>
      <c r="L31" s="29">
        <f t="shared" si="0"/>
        <v>0</v>
      </c>
      <c r="M31" s="26">
        <v>4288</v>
      </c>
      <c r="N31" s="11">
        <v>0.3</v>
      </c>
      <c r="O31" s="26">
        <v>1300</v>
      </c>
      <c r="P31" s="11"/>
      <c r="Q31" s="26">
        <f t="shared" si="2"/>
        <v>0</v>
      </c>
      <c r="R31" s="10"/>
    </row>
    <row r="32" spans="1:18" s="12" customFormat="1" ht="30" customHeight="1" x14ac:dyDescent="0.15">
      <c r="A32" s="30">
        <v>26</v>
      </c>
      <c r="B32" s="10" t="s">
        <v>5</v>
      </c>
      <c r="C32" s="10" t="s">
        <v>23</v>
      </c>
      <c r="D32" s="9" t="s">
        <v>7</v>
      </c>
      <c r="E32" s="26">
        <v>7885</v>
      </c>
      <c r="F32" s="26">
        <v>10504</v>
      </c>
      <c r="G32" s="18">
        <v>7337.6337920000005</v>
      </c>
      <c r="H32" s="19">
        <v>0.77325864136892131</v>
      </c>
      <c r="I32" s="23"/>
      <c r="J32" s="34"/>
      <c r="K32" s="44"/>
      <c r="L32" s="29">
        <f t="shared" si="0"/>
        <v>0</v>
      </c>
      <c r="M32" s="26">
        <v>5085</v>
      </c>
      <c r="N32" s="11"/>
      <c r="O32" s="26">
        <v>0</v>
      </c>
      <c r="P32" s="11"/>
      <c r="Q32" s="26">
        <f t="shared" si="2"/>
        <v>0</v>
      </c>
      <c r="R32" s="10"/>
    </row>
    <row r="33" spans="1:18" s="12" customFormat="1" ht="30" customHeight="1" x14ac:dyDescent="0.15">
      <c r="A33" s="30">
        <v>27</v>
      </c>
      <c r="B33" s="10" t="s">
        <v>5</v>
      </c>
      <c r="C33" s="10" t="s">
        <v>25</v>
      </c>
      <c r="D33" s="9" t="s">
        <v>7</v>
      </c>
      <c r="E33" s="26">
        <v>0</v>
      </c>
      <c r="F33" s="26">
        <v>0</v>
      </c>
      <c r="G33" s="18">
        <v>29230.459693000001</v>
      </c>
      <c r="H33" s="19">
        <v>0.50181164747110985</v>
      </c>
      <c r="I33" s="23"/>
      <c r="J33" s="34"/>
      <c r="K33" s="44"/>
      <c r="L33" s="29">
        <f t="shared" si="0"/>
        <v>0</v>
      </c>
      <c r="M33" s="26">
        <v>3185</v>
      </c>
      <c r="N33" s="11"/>
      <c r="O33" s="26">
        <v>0</v>
      </c>
      <c r="P33" s="11"/>
      <c r="Q33" s="26">
        <f t="shared" si="2"/>
        <v>0</v>
      </c>
      <c r="R33" s="10"/>
    </row>
    <row r="34" spans="1:18" s="12" customFormat="1" ht="30" customHeight="1" x14ac:dyDescent="0.15">
      <c r="A34" s="30">
        <v>28</v>
      </c>
      <c r="B34" s="10" t="s">
        <v>5</v>
      </c>
      <c r="C34" s="10" t="s">
        <v>26</v>
      </c>
      <c r="D34" s="9" t="s">
        <v>7</v>
      </c>
      <c r="E34" s="26">
        <v>10551</v>
      </c>
      <c r="F34" s="26">
        <v>780</v>
      </c>
      <c r="G34" s="18">
        <v>4787.1360649999997</v>
      </c>
      <c r="H34" s="19">
        <v>0.8623613796747448</v>
      </c>
      <c r="I34" s="23"/>
      <c r="J34" s="34"/>
      <c r="K34" s="44"/>
      <c r="L34" s="29">
        <f t="shared" si="0"/>
        <v>0</v>
      </c>
      <c r="M34" s="26">
        <v>2279</v>
      </c>
      <c r="N34" s="11">
        <v>0.3</v>
      </c>
      <c r="O34" s="26">
        <v>700</v>
      </c>
      <c r="P34" s="11"/>
      <c r="Q34" s="26">
        <f t="shared" si="2"/>
        <v>0</v>
      </c>
      <c r="R34" s="10"/>
    </row>
    <row r="35" spans="1:18" s="12" customFormat="1" ht="30" customHeight="1" x14ac:dyDescent="0.15">
      <c r="A35" s="30">
        <v>29</v>
      </c>
      <c r="B35" s="10" t="s">
        <v>5</v>
      </c>
      <c r="C35" s="10" t="s">
        <v>28</v>
      </c>
      <c r="D35" s="9" t="s">
        <v>7</v>
      </c>
      <c r="E35" s="26">
        <v>5339</v>
      </c>
      <c r="F35" s="26">
        <v>6500</v>
      </c>
      <c r="G35" s="18">
        <v>8906.5555050000003</v>
      </c>
      <c r="H35" s="19">
        <v>0.71013716936139426</v>
      </c>
      <c r="I35" s="23"/>
      <c r="J35" s="34"/>
      <c r="K35" s="44"/>
      <c r="L35" s="29">
        <f t="shared" si="0"/>
        <v>0</v>
      </c>
      <c r="M35" s="26">
        <v>4303</v>
      </c>
      <c r="N35" s="11"/>
      <c r="O35" s="26">
        <v>0</v>
      </c>
      <c r="P35" s="11"/>
      <c r="Q35" s="26">
        <f t="shared" si="2"/>
        <v>0</v>
      </c>
      <c r="R35" s="10"/>
    </row>
    <row r="36" spans="1:18" s="12" customFormat="1" ht="30" customHeight="1" x14ac:dyDescent="0.15">
      <c r="A36" s="30">
        <v>30</v>
      </c>
      <c r="B36" s="10" t="s">
        <v>5</v>
      </c>
      <c r="C36" s="10" t="s">
        <v>29</v>
      </c>
      <c r="D36" s="9" t="s">
        <v>7</v>
      </c>
      <c r="E36" s="26">
        <v>3139</v>
      </c>
      <c r="F36" s="26">
        <v>2000</v>
      </c>
      <c r="G36" s="18">
        <v>8330.4891250000001</v>
      </c>
      <c r="H36" s="19">
        <v>0.66090588483329671</v>
      </c>
      <c r="I36" s="23"/>
      <c r="J36" s="34"/>
      <c r="K36" s="44"/>
      <c r="L36" s="29">
        <f t="shared" ref="L36:L66" si="3">I36+K36</f>
        <v>0</v>
      </c>
      <c r="M36" s="26">
        <v>5065</v>
      </c>
      <c r="N36" s="11">
        <v>0.4</v>
      </c>
      <c r="O36" s="26">
        <v>2000</v>
      </c>
      <c r="P36" s="11"/>
      <c r="Q36" s="26">
        <f t="shared" si="2"/>
        <v>0</v>
      </c>
      <c r="R36" s="10"/>
    </row>
    <row r="37" spans="1:18" s="12" customFormat="1" ht="30" customHeight="1" x14ac:dyDescent="0.15">
      <c r="A37" s="30">
        <v>31</v>
      </c>
      <c r="B37" s="10" t="s">
        <v>5</v>
      </c>
      <c r="C37" s="10" t="s">
        <v>31</v>
      </c>
      <c r="D37" s="9" t="s">
        <v>7</v>
      </c>
      <c r="E37" s="26">
        <v>2815</v>
      </c>
      <c r="F37" s="26">
        <v>11237</v>
      </c>
      <c r="G37" s="18">
        <v>10941.972755999999</v>
      </c>
      <c r="H37" s="19">
        <v>0.60868651134445639</v>
      </c>
      <c r="I37" s="23"/>
      <c r="J37" s="34">
        <v>16030</v>
      </c>
      <c r="K37" s="44">
        <v>330</v>
      </c>
      <c r="L37" s="29">
        <f t="shared" si="3"/>
        <v>330</v>
      </c>
      <c r="M37" s="26">
        <v>28185</v>
      </c>
      <c r="N37" s="11">
        <v>0.3</v>
      </c>
      <c r="O37" s="26">
        <v>8500</v>
      </c>
      <c r="P37" s="11"/>
      <c r="Q37" s="26">
        <f t="shared" si="2"/>
        <v>0</v>
      </c>
      <c r="R37" s="10"/>
    </row>
    <row r="38" spans="1:18" s="12" customFormat="1" ht="30" customHeight="1" x14ac:dyDescent="0.15">
      <c r="A38" s="30">
        <v>32</v>
      </c>
      <c r="B38" s="10" t="s">
        <v>32</v>
      </c>
      <c r="C38" s="10" t="s">
        <v>33</v>
      </c>
      <c r="D38" s="9" t="s">
        <v>7</v>
      </c>
      <c r="E38" s="26">
        <v>4355</v>
      </c>
      <c r="F38" s="26">
        <v>0</v>
      </c>
      <c r="G38" s="46"/>
      <c r="H38" s="46"/>
      <c r="I38" s="23"/>
      <c r="J38" s="34"/>
      <c r="K38" s="44"/>
      <c r="L38" s="29">
        <f t="shared" si="3"/>
        <v>0</v>
      </c>
      <c r="M38" s="26">
        <v>4227</v>
      </c>
      <c r="N38" s="11"/>
      <c r="O38" s="26">
        <v>0</v>
      </c>
      <c r="P38" s="11"/>
      <c r="Q38" s="26">
        <f t="shared" si="2"/>
        <v>0</v>
      </c>
      <c r="R38" s="10"/>
    </row>
    <row r="39" spans="1:18" s="12" customFormat="1" ht="30" customHeight="1" x14ac:dyDescent="0.15">
      <c r="A39" s="30">
        <v>33</v>
      </c>
      <c r="B39" s="10" t="s">
        <v>5</v>
      </c>
      <c r="C39" s="10" t="s">
        <v>104</v>
      </c>
      <c r="D39" s="9" t="s">
        <v>7</v>
      </c>
      <c r="E39" s="46">
        <v>11351</v>
      </c>
      <c r="F39" s="46">
        <v>5100</v>
      </c>
      <c r="G39" s="18">
        <v>4640.1197009999996</v>
      </c>
      <c r="H39" s="19">
        <v>0.86990649596727987</v>
      </c>
      <c r="I39" s="18">
        <v>708</v>
      </c>
      <c r="J39" s="34"/>
      <c r="K39" s="44"/>
      <c r="L39" s="46">
        <f>I39+K39</f>
        <v>708</v>
      </c>
      <c r="M39" s="46">
        <v>2262</v>
      </c>
      <c r="N39" s="11"/>
      <c r="O39" s="46">
        <v>0</v>
      </c>
      <c r="P39" s="11"/>
      <c r="Q39" s="46"/>
      <c r="R39" s="10"/>
    </row>
    <row r="40" spans="1:18" s="12" customFormat="1" ht="30" customHeight="1" x14ac:dyDescent="0.15">
      <c r="A40" s="30">
        <v>34</v>
      </c>
      <c r="B40" s="10" t="s">
        <v>5</v>
      </c>
      <c r="C40" s="10" t="s">
        <v>105</v>
      </c>
      <c r="D40" s="9" t="s">
        <v>7</v>
      </c>
      <c r="E40" s="46">
        <v>21227</v>
      </c>
      <c r="F40" s="46">
        <v>7001</v>
      </c>
      <c r="G40" s="18">
        <v>28321.08958</v>
      </c>
      <c r="H40" s="19">
        <v>0.47907351837442991</v>
      </c>
      <c r="I40" s="18">
        <v>827</v>
      </c>
      <c r="J40" s="34"/>
      <c r="K40" s="44"/>
      <c r="L40" s="46">
        <f>I40+K40</f>
        <v>827</v>
      </c>
      <c r="M40" s="46">
        <v>3566</v>
      </c>
      <c r="N40" s="11"/>
      <c r="O40" s="46">
        <v>0</v>
      </c>
      <c r="P40" s="11"/>
      <c r="Q40" s="46"/>
      <c r="R40" s="10"/>
    </row>
    <row r="41" spans="1:18" s="12" customFormat="1" ht="30" customHeight="1" x14ac:dyDescent="0.15">
      <c r="A41" s="30">
        <v>35</v>
      </c>
      <c r="B41" s="10" t="s">
        <v>5</v>
      </c>
      <c r="C41" s="10" t="s">
        <v>34</v>
      </c>
      <c r="D41" s="9" t="s">
        <v>35</v>
      </c>
      <c r="E41" s="26">
        <v>8414</v>
      </c>
      <c r="F41" s="26">
        <v>218</v>
      </c>
      <c r="G41" s="18">
        <v>6140.6469560000005</v>
      </c>
      <c r="H41" s="19">
        <v>0.72547984970864776</v>
      </c>
      <c r="I41" s="23"/>
      <c r="J41" s="34">
        <v>5949.4</v>
      </c>
      <c r="K41" s="44">
        <v>990</v>
      </c>
      <c r="L41" s="29">
        <f t="shared" si="3"/>
        <v>990</v>
      </c>
      <c r="M41" s="26">
        <v>2934</v>
      </c>
      <c r="N41" s="11"/>
      <c r="O41" s="26">
        <v>0</v>
      </c>
      <c r="P41" s="11"/>
      <c r="Q41" s="26"/>
      <c r="R41" s="10"/>
    </row>
    <row r="42" spans="1:18" s="12" customFormat="1" ht="30" customHeight="1" x14ac:dyDescent="0.15">
      <c r="A42" s="30">
        <v>36</v>
      </c>
      <c r="B42" s="10" t="s">
        <v>5</v>
      </c>
      <c r="C42" s="10" t="s">
        <v>36</v>
      </c>
      <c r="D42" s="9" t="s">
        <v>35</v>
      </c>
      <c r="E42" s="26">
        <v>48818</v>
      </c>
      <c r="F42" s="26">
        <v>47500</v>
      </c>
      <c r="G42" s="18">
        <v>48375.352804999988</v>
      </c>
      <c r="H42" s="19">
        <v>0.33652068830502346</v>
      </c>
      <c r="I42" s="23"/>
      <c r="J42" s="34"/>
      <c r="K42" s="44"/>
      <c r="L42" s="29">
        <f t="shared" si="3"/>
        <v>0</v>
      </c>
      <c r="M42" s="26">
        <v>3040</v>
      </c>
      <c r="N42" s="11"/>
      <c r="O42" s="26">
        <v>0</v>
      </c>
      <c r="P42" s="11"/>
      <c r="Q42" s="26">
        <f>ROUND(M42*P42/100,0)*100</f>
        <v>0</v>
      </c>
      <c r="R42" s="10"/>
    </row>
    <row r="43" spans="1:18" s="12" customFormat="1" ht="30" customHeight="1" x14ac:dyDescent="0.15">
      <c r="A43" s="30">
        <v>37</v>
      </c>
      <c r="B43" s="10" t="s">
        <v>5</v>
      </c>
      <c r="C43" s="10" t="s">
        <v>37</v>
      </c>
      <c r="D43" s="9" t="s">
        <v>35</v>
      </c>
      <c r="E43" s="26">
        <v>6922</v>
      </c>
      <c r="F43" s="26">
        <v>22488</v>
      </c>
      <c r="G43" s="18">
        <v>27294.987012000001</v>
      </c>
      <c r="H43" s="19">
        <v>0.29737783691852548</v>
      </c>
      <c r="I43" s="23"/>
      <c r="J43" s="34"/>
      <c r="K43" s="44"/>
      <c r="L43" s="29">
        <f t="shared" si="3"/>
        <v>0</v>
      </c>
      <c r="M43" s="26">
        <v>14160</v>
      </c>
      <c r="N43" s="11"/>
      <c r="O43" s="26"/>
      <c r="P43" s="11"/>
      <c r="Q43" s="26">
        <f>ROUND(M43*P43/100,0)*100</f>
        <v>0</v>
      </c>
      <c r="R43" s="10"/>
    </row>
    <row r="44" spans="1:18" s="12" customFormat="1" ht="30" customHeight="1" x14ac:dyDescent="0.15">
      <c r="A44" s="30">
        <v>38</v>
      </c>
      <c r="B44" s="10" t="s">
        <v>5</v>
      </c>
      <c r="C44" s="10" t="s">
        <v>38</v>
      </c>
      <c r="D44" s="9" t="s">
        <v>35</v>
      </c>
      <c r="E44" s="26">
        <v>10087</v>
      </c>
      <c r="F44" s="26">
        <v>2000</v>
      </c>
      <c r="G44" s="18">
        <v>11480.384936999999</v>
      </c>
      <c r="H44" s="19">
        <v>0.63123370727842698</v>
      </c>
      <c r="I44" s="23"/>
      <c r="J44" s="34">
        <v>5536.32</v>
      </c>
      <c r="K44" s="44">
        <v>450</v>
      </c>
      <c r="L44" s="29">
        <f t="shared" si="3"/>
        <v>450</v>
      </c>
      <c r="M44" s="26">
        <v>2559</v>
      </c>
      <c r="N44" s="11"/>
      <c r="O44" s="26">
        <v>0</v>
      </c>
      <c r="P44" s="11"/>
      <c r="Q44" s="26"/>
      <c r="R44" s="10"/>
    </row>
    <row r="45" spans="1:18" s="12" customFormat="1" ht="30" customHeight="1" x14ac:dyDescent="0.15">
      <c r="A45" s="30">
        <v>39</v>
      </c>
      <c r="B45" s="10" t="s">
        <v>5</v>
      </c>
      <c r="C45" s="10" t="s">
        <v>39</v>
      </c>
      <c r="D45" s="9" t="s">
        <v>35</v>
      </c>
      <c r="E45" s="26">
        <v>12574</v>
      </c>
      <c r="F45" s="26">
        <v>10795</v>
      </c>
      <c r="G45" s="18">
        <v>13803.304091</v>
      </c>
      <c r="H45" s="19">
        <v>0.49867089047687307</v>
      </c>
      <c r="I45" s="23"/>
      <c r="J45" s="34"/>
      <c r="K45" s="44"/>
      <c r="L45" s="29">
        <f t="shared" si="3"/>
        <v>0</v>
      </c>
      <c r="M45" s="26">
        <v>2111</v>
      </c>
      <c r="N45" s="11"/>
      <c r="O45" s="26">
        <v>0</v>
      </c>
      <c r="P45" s="11"/>
      <c r="Q45" s="26">
        <f t="shared" ref="Q45:Q66" si="4">ROUND(M45*P45/100,0)*100</f>
        <v>0</v>
      </c>
      <c r="R45" s="10"/>
    </row>
    <row r="46" spans="1:18" s="12" customFormat="1" ht="30" customHeight="1" x14ac:dyDescent="0.15">
      <c r="A46" s="30">
        <v>40</v>
      </c>
      <c r="B46" s="10" t="s">
        <v>5</v>
      </c>
      <c r="C46" s="10" t="s">
        <v>40</v>
      </c>
      <c r="D46" s="9" t="s">
        <v>35</v>
      </c>
      <c r="E46" s="26">
        <v>4944</v>
      </c>
      <c r="F46" s="26">
        <v>10281</v>
      </c>
      <c r="G46" s="18">
        <v>15687.799675</v>
      </c>
      <c r="H46" s="19">
        <v>0.53559752314173859</v>
      </c>
      <c r="I46" s="23"/>
      <c r="J46" s="34">
        <v>14500</v>
      </c>
      <c r="K46" s="44"/>
      <c r="L46" s="29">
        <f t="shared" si="3"/>
        <v>0</v>
      </c>
      <c r="M46" s="26">
        <v>12588</v>
      </c>
      <c r="N46" s="11">
        <v>0.3</v>
      </c>
      <c r="O46" s="26">
        <v>3800</v>
      </c>
      <c r="P46" s="11"/>
      <c r="Q46" s="26">
        <f t="shared" si="4"/>
        <v>0</v>
      </c>
      <c r="R46" s="10"/>
    </row>
    <row r="47" spans="1:18" s="12" customFormat="1" ht="30" customHeight="1" x14ac:dyDescent="0.15">
      <c r="A47" s="30">
        <v>41</v>
      </c>
      <c r="B47" s="10" t="s">
        <v>5</v>
      </c>
      <c r="C47" s="10" t="s">
        <v>41</v>
      </c>
      <c r="D47" s="9" t="s">
        <v>35</v>
      </c>
      <c r="E47" s="26">
        <v>4115</v>
      </c>
      <c r="F47" s="26">
        <v>16682</v>
      </c>
      <c r="G47" s="18">
        <v>21109.706541</v>
      </c>
      <c r="H47" s="19">
        <v>0.34940851311940269</v>
      </c>
      <c r="I47" s="23"/>
      <c r="J47" s="34"/>
      <c r="K47" s="44"/>
      <c r="L47" s="29">
        <f t="shared" si="3"/>
        <v>0</v>
      </c>
      <c r="M47" s="26">
        <v>2955</v>
      </c>
      <c r="N47" s="11"/>
      <c r="O47" s="26">
        <v>0</v>
      </c>
      <c r="P47" s="11"/>
      <c r="Q47" s="26">
        <f t="shared" si="4"/>
        <v>0</v>
      </c>
      <c r="R47" s="10"/>
    </row>
    <row r="48" spans="1:18" s="12" customFormat="1" ht="30" customHeight="1" x14ac:dyDescent="0.15">
      <c r="A48" s="30">
        <v>42</v>
      </c>
      <c r="B48" s="10" t="s">
        <v>5</v>
      </c>
      <c r="C48" s="10" t="s">
        <v>42</v>
      </c>
      <c r="D48" s="9" t="s">
        <v>35</v>
      </c>
      <c r="E48" s="26">
        <v>20184</v>
      </c>
      <c r="F48" s="26">
        <v>3880</v>
      </c>
      <c r="G48" s="18">
        <v>16622.758624999999</v>
      </c>
      <c r="H48" s="19">
        <v>0.51223165365724588</v>
      </c>
      <c r="I48" s="23">
        <v>166</v>
      </c>
      <c r="J48" s="34"/>
      <c r="K48" s="44"/>
      <c r="L48" s="29">
        <f t="shared" si="3"/>
        <v>166</v>
      </c>
      <c r="M48" s="26">
        <v>1137</v>
      </c>
      <c r="N48" s="11"/>
      <c r="O48" s="26">
        <v>0</v>
      </c>
      <c r="P48" s="11"/>
      <c r="Q48" s="26">
        <f t="shared" si="4"/>
        <v>0</v>
      </c>
      <c r="R48" s="10"/>
    </row>
    <row r="49" spans="1:18" s="12" customFormat="1" ht="30" customHeight="1" x14ac:dyDescent="0.15">
      <c r="A49" s="30">
        <v>43</v>
      </c>
      <c r="B49" s="10" t="s">
        <v>5</v>
      </c>
      <c r="C49" s="10" t="s">
        <v>43</v>
      </c>
      <c r="D49" s="9" t="s">
        <v>35</v>
      </c>
      <c r="E49" s="26">
        <v>11846</v>
      </c>
      <c r="F49" s="26">
        <v>13292</v>
      </c>
      <c r="G49" s="18">
        <v>11501.270295</v>
      </c>
      <c r="H49" s="19">
        <v>0.56000079820812043</v>
      </c>
      <c r="I49" s="23"/>
      <c r="J49" s="34">
        <v>4700</v>
      </c>
      <c r="K49" s="44">
        <v>100</v>
      </c>
      <c r="L49" s="29">
        <f t="shared" si="3"/>
        <v>100</v>
      </c>
      <c r="M49" s="26">
        <v>3576</v>
      </c>
      <c r="N49" s="11"/>
      <c r="O49" s="26">
        <v>0</v>
      </c>
      <c r="P49" s="11"/>
      <c r="Q49" s="26">
        <f t="shared" si="4"/>
        <v>0</v>
      </c>
      <c r="R49" s="10"/>
    </row>
    <row r="50" spans="1:18" s="12" customFormat="1" ht="30" customHeight="1" x14ac:dyDescent="0.15">
      <c r="A50" s="30">
        <v>44</v>
      </c>
      <c r="B50" s="10" t="s">
        <v>74</v>
      </c>
      <c r="C50" s="10" t="s">
        <v>75</v>
      </c>
      <c r="D50" s="9" t="s">
        <v>35</v>
      </c>
      <c r="E50" s="26">
        <v>132</v>
      </c>
      <c r="F50" s="26">
        <v>0</v>
      </c>
      <c r="G50" s="46"/>
      <c r="H50" s="46"/>
      <c r="I50" s="23"/>
      <c r="J50" s="34">
        <v>3750</v>
      </c>
      <c r="K50" s="44">
        <v>2350</v>
      </c>
      <c r="L50" s="29">
        <f>I50+K50</f>
        <v>2350</v>
      </c>
      <c r="M50" s="26">
        <v>2908</v>
      </c>
      <c r="N50" s="11"/>
      <c r="O50" s="26">
        <v>0</v>
      </c>
      <c r="P50" s="11">
        <v>0</v>
      </c>
      <c r="Q50" s="26">
        <f>ROUND(M50*P50/100,0)*100</f>
        <v>0</v>
      </c>
      <c r="R50" s="10"/>
    </row>
    <row r="51" spans="1:18" s="12" customFormat="1" ht="30" customHeight="1" x14ac:dyDescent="0.15">
      <c r="A51" s="30">
        <v>45</v>
      </c>
      <c r="B51" s="10" t="s">
        <v>5</v>
      </c>
      <c r="C51" s="10" t="s">
        <v>45</v>
      </c>
      <c r="D51" s="9" t="s">
        <v>35</v>
      </c>
      <c r="E51" s="26">
        <v>3437</v>
      </c>
      <c r="F51" s="26">
        <v>653</v>
      </c>
      <c r="G51" s="18">
        <v>3216.7194749999999</v>
      </c>
      <c r="H51" s="19">
        <v>0.58819324679555507</v>
      </c>
      <c r="I51" s="23"/>
      <c r="J51" s="34"/>
      <c r="K51" s="44">
        <v>0</v>
      </c>
      <c r="L51" s="29">
        <f t="shared" si="3"/>
        <v>0</v>
      </c>
      <c r="M51" s="26">
        <v>4424</v>
      </c>
      <c r="N51" s="11">
        <v>0.2</v>
      </c>
      <c r="O51" s="26">
        <v>900</v>
      </c>
      <c r="P51" s="11"/>
      <c r="Q51" s="26">
        <f t="shared" si="4"/>
        <v>0</v>
      </c>
      <c r="R51" s="10"/>
    </row>
    <row r="52" spans="1:18" s="12" customFormat="1" ht="30" customHeight="1" x14ac:dyDescent="0.15">
      <c r="A52" s="30">
        <v>46</v>
      </c>
      <c r="B52" s="10" t="s">
        <v>5</v>
      </c>
      <c r="C52" s="10" t="s">
        <v>46</v>
      </c>
      <c r="D52" s="9" t="s">
        <v>35</v>
      </c>
      <c r="E52" s="26">
        <v>556</v>
      </c>
      <c r="F52" s="26">
        <v>1000</v>
      </c>
      <c r="G52" s="18">
        <v>3131.6869220000003</v>
      </c>
      <c r="H52" s="19">
        <v>0.64434759131858144</v>
      </c>
      <c r="I52" s="23"/>
      <c r="J52" s="34"/>
      <c r="K52" s="44"/>
      <c r="L52" s="29">
        <f t="shared" si="3"/>
        <v>0</v>
      </c>
      <c r="M52" s="26">
        <v>3192</v>
      </c>
      <c r="N52" s="11"/>
      <c r="O52" s="26">
        <v>0</v>
      </c>
      <c r="P52" s="11"/>
      <c r="Q52" s="26">
        <f t="shared" si="4"/>
        <v>0</v>
      </c>
      <c r="R52" s="10"/>
    </row>
    <row r="53" spans="1:18" s="12" customFormat="1" ht="30" customHeight="1" x14ac:dyDescent="0.15">
      <c r="A53" s="30">
        <v>47</v>
      </c>
      <c r="B53" s="10" t="s">
        <v>49</v>
      </c>
      <c r="C53" s="10" t="s">
        <v>50</v>
      </c>
      <c r="D53" s="9" t="s">
        <v>35</v>
      </c>
      <c r="E53" s="26">
        <v>571</v>
      </c>
      <c r="F53" s="26">
        <v>150</v>
      </c>
      <c r="G53" s="46"/>
      <c r="H53" s="46"/>
      <c r="I53" s="23">
        <v>300</v>
      </c>
      <c r="J53" s="34"/>
      <c r="K53" s="44"/>
      <c r="L53" s="29">
        <f t="shared" si="3"/>
        <v>300</v>
      </c>
      <c r="M53" s="26">
        <v>1353</v>
      </c>
      <c r="N53" s="11"/>
      <c r="O53" s="26">
        <v>0</v>
      </c>
      <c r="P53" s="11"/>
      <c r="Q53" s="26">
        <f t="shared" si="4"/>
        <v>0</v>
      </c>
      <c r="R53" s="10"/>
    </row>
    <row r="54" spans="1:18" s="12" customFormat="1" ht="30" customHeight="1" x14ac:dyDescent="0.15">
      <c r="A54" s="30">
        <v>48</v>
      </c>
      <c r="B54" s="10" t="s">
        <v>51</v>
      </c>
      <c r="C54" s="10" t="s">
        <v>52</v>
      </c>
      <c r="D54" s="9" t="s">
        <v>35</v>
      </c>
      <c r="E54" s="26">
        <v>989</v>
      </c>
      <c r="F54" s="26">
        <v>2000</v>
      </c>
      <c r="G54" s="29"/>
      <c r="H54" s="29"/>
      <c r="I54" s="23"/>
      <c r="J54" s="34"/>
      <c r="K54" s="44"/>
      <c r="L54" s="29">
        <f t="shared" si="3"/>
        <v>0</v>
      </c>
      <c r="M54" s="26">
        <v>1595</v>
      </c>
      <c r="N54" s="11"/>
      <c r="O54" s="26">
        <v>0</v>
      </c>
      <c r="P54" s="11"/>
      <c r="Q54" s="26">
        <f t="shared" si="4"/>
        <v>0</v>
      </c>
      <c r="R54" s="10"/>
    </row>
    <row r="55" spans="1:18" s="12" customFormat="1" ht="30" customHeight="1" x14ac:dyDescent="0.15">
      <c r="A55" s="30">
        <v>49</v>
      </c>
      <c r="B55" s="10" t="s">
        <v>54</v>
      </c>
      <c r="C55" s="10" t="s">
        <v>55</v>
      </c>
      <c r="D55" s="9" t="s">
        <v>35</v>
      </c>
      <c r="E55" s="26">
        <v>0</v>
      </c>
      <c r="F55" s="26">
        <v>5323</v>
      </c>
      <c r="G55" s="29"/>
      <c r="H55" s="29"/>
      <c r="I55" s="23"/>
      <c r="J55" s="34"/>
      <c r="K55" s="44"/>
      <c r="L55" s="29">
        <f t="shared" si="3"/>
        <v>0</v>
      </c>
      <c r="M55" s="26">
        <v>1513</v>
      </c>
      <c r="N55" s="11"/>
      <c r="O55" s="26">
        <v>0</v>
      </c>
      <c r="P55" s="11"/>
      <c r="Q55" s="26">
        <f t="shared" si="4"/>
        <v>0</v>
      </c>
      <c r="R55" s="10"/>
    </row>
    <row r="56" spans="1:18" s="12" customFormat="1" ht="30" customHeight="1" x14ac:dyDescent="0.15">
      <c r="A56" s="30">
        <v>50</v>
      </c>
      <c r="B56" s="10" t="s">
        <v>56</v>
      </c>
      <c r="C56" s="10" t="s">
        <v>57</v>
      </c>
      <c r="D56" s="9" t="s">
        <v>35</v>
      </c>
      <c r="E56" s="26">
        <v>398</v>
      </c>
      <c r="F56" s="26">
        <v>144</v>
      </c>
      <c r="G56" s="26"/>
      <c r="H56" s="26"/>
      <c r="I56" s="23"/>
      <c r="J56" s="34">
        <v>1000</v>
      </c>
      <c r="K56" s="44">
        <v>1000</v>
      </c>
      <c r="L56" s="29">
        <f t="shared" si="3"/>
        <v>1000</v>
      </c>
      <c r="M56" s="26">
        <v>3185</v>
      </c>
      <c r="N56" s="11"/>
      <c r="O56" s="26">
        <v>0</v>
      </c>
      <c r="P56" s="11"/>
      <c r="Q56" s="26">
        <f t="shared" si="4"/>
        <v>0</v>
      </c>
      <c r="R56" s="10"/>
    </row>
    <row r="57" spans="1:18" s="12" customFormat="1" ht="30" customHeight="1" x14ac:dyDescent="0.15">
      <c r="A57" s="30">
        <v>51</v>
      </c>
      <c r="B57" s="10" t="s">
        <v>58</v>
      </c>
      <c r="C57" s="10" t="s">
        <v>59</v>
      </c>
      <c r="D57" s="9" t="s">
        <v>35</v>
      </c>
      <c r="E57" s="26">
        <v>0</v>
      </c>
      <c r="F57" s="26">
        <v>0</v>
      </c>
      <c r="G57" s="26"/>
      <c r="H57" s="26"/>
      <c r="I57" s="23">
        <v>980</v>
      </c>
      <c r="J57" s="34">
        <v>21300</v>
      </c>
      <c r="K57" s="44">
        <v>1407</v>
      </c>
      <c r="L57" s="29">
        <f t="shared" si="3"/>
        <v>2387</v>
      </c>
      <c r="M57" s="26">
        <v>8944</v>
      </c>
      <c r="N57" s="11">
        <v>0.3</v>
      </c>
      <c r="O57" s="26">
        <v>2700</v>
      </c>
      <c r="P57" s="11"/>
      <c r="Q57" s="26">
        <f t="shared" si="4"/>
        <v>0</v>
      </c>
      <c r="R57" s="10"/>
    </row>
    <row r="58" spans="1:18" s="12" customFormat="1" ht="30" customHeight="1" x14ac:dyDescent="0.15">
      <c r="A58" s="30">
        <v>52</v>
      </c>
      <c r="B58" s="10" t="s">
        <v>60</v>
      </c>
      <c r="C58" s="10" t="s">
        <v>61</v>
      </c>
      <c r="D58" s="9" t="s">
        <v>35</v>
      </c>
      <c r="E58" s="26">
        <v>502</v>
      </c>
      <c r="F58" s="26">
        <v>0</v>
      </c>
      <c r="G58" s="26"/>
      <c r="H58" s="26"/>
      <c r="I58" s="23"/>
      <c r="J58" s="34">
        <v>9533</v>
      </c>
      <c r="K58" s="44">
        <v>664</v>
      </c>
      <c r="L58" s="29">
        <f t="shared" si="3"/>
        <v>664</v>
      </c>
      <c r="M58" s="26">
        <v>3666</v>
      </c>
      <c r="N58" s="11"/>
      <c r="O58" s="26">
        <v>0</v>
      </c>
      <c r="P58" s="11"/>
      <c r="Q58" s="26">
        <f t="shared" si="4"/>
        <v>0</v>
      </c>
      <c r="R58" s="10"/>
    </row>
    <row r="59" spans="1:18" s="12" customFormat="1" ht="30" customHeight="1" x14ac:dyDescent="0.15">
      <c r="A59" s="30">
        <v>53</v>
      </c>
      <c r="B59" s="10" t="s">
        <v>62</v>
      </c>
      <c r="C59" s="10" t="s">
        <v>63</v>
      </c>
      <c r="D59" s="9" t="s">
        <v>35</v>
      </c>
      <c r="E59" s="26">
        <v>2043</v>
      </c>
      <c r="F59" s="26">
        <v>1300</v>
      </c>
      <c r="G59" s="26"/>
      <c r="H59" s="26"/>
      <c r="I59" s="23">
        <v>1547</v>
      </c>
      <c r="J59" s="34">
        <v>4500</v>
      </c>
      <c r="K59" s="44">
        <v>200</v>
      </c>
      <c r="L59" s="29">
        <f t="shared" si="3"/>
        <v>1747</v>
      </c>
      <c r="M59" s="26">
        <v>2764</v>
      </c>
      <c r="N59" s="11"/>
      <c r="O59" s="26">
        <v>0</v>
      </c>
      <c r="P59" s="11"/>
      <c r="Q59" s="26">
        <f t="shared" si="4"/>
        <v>0</v>
      </c>
      <c r="R59" s="10"/>
    </row>
    <row r="60" spans="1:18" s="12" customFormat="1" ht="30" customHeight="1" x14ac:dyDescent="0.15">
      <c r="A60" s="30">
        <v>54</v>
      </c>
      <c r="B60" s="10" t="s">
        <v>66</v>
      </c>
      <c r="C60" s="10" t="s">
        <v>67</v>
      </c>
      <c r="D60" s="9" t="s">
        <v>35</v>
      </c>
      <c r="E60" s="26">
        <v>1242</v>
      </c>
      <c r="F60" s="26">
        <v>1000</v>
      </c>
      <c r="G60" s="26"/>
      <c r="H60" s="26"/>
      <c r="I60" s="23">
        <v>400</v>
      </c>
      <c r="J60" s="34">
        <v>4000</v>
      </c>
      <c r="K60" s="44"/>
      <c r="L60" s="29">
        <f t="shared" si="3"/>
        <v>400</v>
      </c>
      <c r="M60" s="26">
        <v>1743</v>
      </c>
      <c r="N60" s="11"/>
      <c r="O60" s="26">
        <v>0</v>
      </c>
      <c r="P60" s="11"/>
      <c r="Q60" s="26">
        <f t="shared" si="4"/>
        <v>0</v>
      </c>
      <c r="R60" s="10"/>
    </row>
    <row r="61" spans="1:18" s="12" customFormat="1" ht="30" customHeight="1" x14ac:dyDescent="0.15">
      <c r="A61" s="30">
        <v>55</v>
      </c>
      <c r="B61" s="10" t="s">
        <v>68</v>
      </c>
      <c r="C61" s="10" t="s">
        <v>69</v>
      </c>
      <c r="D61" s="9" t="s">
        <v>35</v>
      </c>
      <c r="E61" s="26">
        <v>2567</v>
      </c>
      <c r="F61" s="26">
        <v>1000</v>
      </c>
      <c r="G61" s="26"/>
      <c r="H61" s="26"/>
      <c r="I61" s="23"/>
      <c r="J61" s="34"/>
      <c r="K61" s="44"/>
      <c r="L61" s="29">
        <f t="shared" si="3"/>
        <v>0</v>
      </c>
      <c r="M61" s="26">
        <v>3065</v>
      </c>
      <c r="N61" s="11"/>
      <c r="O61" s="26">
        <v>0</v>
      </c>
      <c r="P61" s="11"/>
      <c r="Q61" s="26">
        <f t="shared" si="4"/>
        <v>0</v>
      </c>
      <c r="R61" s="10"/>
    </row>
    <row r="62" spans="1:18" s="12" customFormat="1" ht="30" customHeight="1" x14ac:dyDescent="0.15">
      <c r="A62" s="30">
        <v>56</v>
      </c>
      <c r="B62" s="10" t="s">
        <v>70</v>
      </c>
      <c r="C62" s="10" t="s">
        <v>71</v>
      </c>
      <c r="D62" s="9" t="s">
        <v>35</v>
      </c>
      <c r="E62" s="26">
        <v>3775</v>
      </c>
      <c r="F62" s="26">
        <v>8583</v>
      </c>
      <c r="G62" s="26"/>
      <c r="H62" s="26"/>
      <c r="I62" s="23"/>
      <c r="J62" s="34"/>
      <c r="K62" s="44"/>
      <c r="L62" s="29">
        <f t="shared" si="3"/>
        <v>0</v>
      </c>
      <c r="M62" s="26">
        <v>2951</v>
      </c>
      <c r="N62" s="11"/>
      <c r="O62" s="26">
        <v>0</v>
      </c>
      <c r="P62" s="11"/>
      <c r="Q62" s="26">
        <f t="shared" si="4"/>
        <v>0</v>
      </c>
      <c r="R62" s="10"/>
    </row>
    <row r="63" spans="1:18" s="12" customFormat="1" ht="30" customHeight="1" x14ac:dyDescent="0.15">
      <c r="A63" s="30">
        <v>57</v>
      </c>
      <c r="B63" s="10" t="s">
        <v>76</v>
      </c>
      <c r="C63" s="10" t="s">
        <v>77</v>
      </c>
      <c r="D63" s="9" t="s">
        <v>35</v>
      </c>
      <c r="E63" s="26">
        <v>0</v>
      </c>
      <c r="F63" s="26">
        <v>610</v>
      </c>
      <c r="G63" s="26"/>
      <c r="H63" s="26"/>
      <c r="I63" s="23"/>
      <c r="J63" s="34">
        <v>470</v>
      </c>
      <c r="K63" s="44">
        <v>100</v>
      </c>
      <c r="L63" s="29">
        <f t="shared" si="3"/>
        <v>100</v>
      </c>
      <c r="M63" s="26">
        <v>2299</v>
      </c>
      <c r="N63" s="11"/>
      <c r="O63" s="26">
        <v>0</v>
      </c>
      <c r="P63" s="11"/>
      <c r="Q63" s="26">
        <f t="shared" si="4"/>
        <v>0</v>
      </c>
      <c r="R63" s="10"/>
    </row>
    <row r="64" spans="1:18" s="12" customFormat="1" ht="30" customHeight="1" x14ac:dyDescent="0.15">
      <c r="A64" s="30">
        <v>58</v>
      </c>
      <c r="B64" s="10" t="s">
        <v>78</v>
      </c>
      <c r="C64" s="10" t="s">
        <v>79</v>
      </c>
      <c r="D64" s="9" t="s">
        <v>35</v>
      </c>
      <c r="E64" s="26">
        <v>1384</v>
      </c>
      <c r="F64" s="26">
        <v>2434</v>
      </c>
      <c r="G64" s="26"/>
      <c r="H64" s="26"/>
      <c r="I64" s="23"/>
      <c r="J64" s="34"/>
      <c r="K64" s="44"/>
      <c r="L64" s="29">
        <f t="shared" si="3"/>
        <v>0</v>
      </c>
      <c r="M64" s="26">
        <v>1164</v>
      </c>
      <c r="N64" s="11"/>
      <c r="O64" s="26">
        <v>0</v>
      </c>
      <c r="P64" s="11"/>
      <c r="Q64" s="26">
        <f t="shared" si="4"/>
        <v>0</v>
      </c>
      <c r="R64" s="10"/>
    </row>
    <row r="65" spans="1:18" s="12" customFormat="1" ht="30" customHeight="1" x14ac:dyDescent="0.15">
      <c r="A65" s="30">
        <v>59</v>
      </c>
      <c r="B65" s="10" t="s">
        <v>82</v>
      </c>
      <c r="C65" s="10" t="s">
        <v>83</v>
      </c>
      <c r="D65" s="9" t="s">
        <v>35</v>
      </c>
      <c r="E65" s="26">
        <v>0</v>
      </c>
      <c r="F65" s="26">
        <v>1132</v>
      </c>
      <c r="G65" s="26"/>
      <c r="H65" s="26"/>
      <c r="I65" s="23"/>
      <c r="J65" s="34"/>
      <c r="K65" s="44"/>
      <c r="L65" s="29">
        <f t="shared" si="3"/>
        <v>0</v>
      </c>
      <c r="M65" s="26">
        <v>1196</v>
      </c>
      <c r="N65" s="11"/>
      <c r="O65" s="26">
        <v>0</v>
      </c>
      <c r="P65" s="11"/>
      <c r="Q65" s="26">
        <f t="shared" si="4"/>
        <v>0</v>
      </c>
      <c r="R65" s="10"/>
    </row>
    <row r="66" spans="1:18" s="12" customFormat="1" ht="30" customHeight="1" x14ac:dyDescent="0.15">
      <c r="A66" s="30">
        <v>60</v>
      </c>
      <c r="B66" s="10" t="s">
        <v>51</v>
      </c>
      <c r="C66" s="10" t="s">
        <v>84</v>
      </c>
      <c r="D66" s="9" t="s">
        <v>35</v>
      </c>
      <c r="E66" s="26">
        <v>1089</v>
      </c>
      <c r="F66" s="26">
        <v>0</v>
      </c>
      <c r="G66" s="26"/>
      <c r="H66" s="26"/>
      <c r="I66" s="23">
        <v>83</v>
      </c>
      <c r="J66" s="34"/>
      <c r="K66" s="44"/>
      <c r="L66" s="29">
        <f t="shared" si="3"/>
        <v>83</v>
      </c>
      <c r="M66" s="26">
        <v>1097</v>
      </c>
      <c r="N66" s="11"/>
      <c r="O66" s="26">
        <v>0</v>
      </c>
      <c r="P66" s="11"/>
      <c r="Q66" s="26">
        <f t="shared" si="4"/>
        <v>0</v>
      </c>
      <c r="R66" s="10"/>
    </row>
  </sheetData>
  <sortState ref="A7:R66">
    <sortCondition descending="1" ref="P7:P66"/>
    <sortCondition ref="A7:A66"/>
  </sortState>
  <mergeCells count="12">
    <mergeCell ref="R4:R5"/>
    <mergeCell ref="A6:D6"/>
    <mergeCell ref="A1:B1"/>
    <mergeCell ref="A2:R2"/>
    <mergeCell ref="Q3:R3"/>
    <mergeCell ref="A4:A5"/>
    <mergeCell ref="B4:B5"/>
    <mergeCell ref="C4:C5"/>
    <mergeCell ref="D4:D5"/>
    <mergeCell ref="E4:H4"/>
    <mergeCell ref="I4:L4"/>
    <mergeCell ref="M4:Q4"/>
  </mergeCells>
  <phoneticPr fontId="1" type="noConversion"/>
  <pageMargins left="0.78740157480314965" right="0.70866141732283472" top="0.56000000000000005" bottom="0.57999999999999996" header="0.31496062992125984" footer="0.31496062992125984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高校基建第二批指标文</vt:lpstr>
      <vt:lpstr>高校基建第二批测算</vt:lpstr>
      <vt:lpstr>高校基建第二批指标文!Print_Area</vt:lpstr>
      <vt:lpstr>高校基建第二批测算!Print_Titles</vt:lpstr>
      <vt:lpstr>高校基建第二批指标文!Print_Titles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尹剑锋 10.104.98.57</cp:lastModifiedBy>
  <cp:lastPrinted>2018-11-29T08:53:10Z</cp:lastPrinted>
  <dcterms:created xsi:type="dcterms:W3CDTF">2018-11-27T01:26:26Z</dcterms:created>
  <dcterms:modified xsi:type="dcterms:W3CDTF">2018-11-29T09:27:40Z</dcterms:modified>
</cp:coreProperties>
</file>