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 tabRatio="961" activeTab="10"/>
  </bookViews>
  <sheets>
    <sheet name="汇总表" sheetId="10" r:id="rId1"/>
    <sheet name="成品油转移支付" sheetId="11" r:id="rId2"/>
    <sheet name="四好农村路" sheetId="9" r:id="rId3"/>
    <sheet name="碍航" sheetId="8" r:id="rId4"/>
    <sheet name="血防经费" sheetId="4" r:id="rId5"/>
    <sheet name="普通国省道" sheetId="13" r:id="rId6"/>
    <sheet name="干线危桥" sheetId="1" r:id="rId7"/>
    <sheet name="重要县乡道" sheetId="2" r:id="rId8"/>
    <sheet name="农村危桥" sheetId="12" r:id="rId9"/>
    <sheet name="农村安保" sheetId="5" r:id="rId10"/>
    <sheet name="小型项目" sheetId="6" r:id="rId11"/>
  </sheets>
  <externalReferences>
    <externalReference r:id="rId12"/>
  </externalReferences>
  <definedNames>
    <definedName name="_xlnm._FilterDatabase" localSheetId="6" hidden="1">干线危桥!$A$4:$D$71</definedName>
    <definedName name="_xlnm._FilterDatabase" localSheetId="9" hidden="1">农村安保!$A$4:$D$88</definedName>
    <definedName name="_xlnm._FilterDatabase" localSheetId="8" hidden="1">农村危桥!$A$4:$F$104</definedName>
    <definedName name="_xlnm._FilterDatabase" localSheetId="5" hidden="1">普通国省道!#REF!</definedName>
    <definedName name="_xlnm._FilterDatabase" localSheetId="2" hidden="1">四好农村路!$A$4:$G$16</definedName>
    <definedName name="_xlnm._FilterDatabase" localSheetId="10" hidden="1">小型项目!$A$4:$H$73</definedName>
    <definedName name="_xlnm._FilterDatabase" localSheetId="7" hidden="1">重要县乡道!$A$4:$D$68</definedName>
    <definedName name="_xlnm.Print_Titles" localSheetId="1">成品油转移支付!$4:$4</definedName>
    <definedName name="_xlnm.Print_Titles" localSheetId="6">干线危桥!$4:$4</definedName>
    <definedName name="_xlnm.Print_Titles" localSheetId="9">农村安保!$4:$4</definedName>
    <definedName name="_xlnm.Print_Titles" localSheetId="8">农村危桥!$4:$4</definedName>
    <definedName name="_xlnm.Print_Titles" localSheetId="5">普通国省道!#REF!</definedName>
    <definedName name="_xlnm.Print_Titles" localSheetId="10">小型项目!$4:$4</definedName>
    <definedName name="_xlnm.Print_Titles" localSheetId="7">重要县乡道!$4:$4</definedName>
  </definedNames>
  <calcPr calcId="145621"/>
</workbook>
</file>

<file path=xl/calcChain.xml><?xml version="1.0" encoding="utf-8"?>
<calcChain xmlns="http://schemas.openxmlformats.org/spreadsheetml/2006/main">
  <c r="C73" i="6" l="1"/>
  <c r="C72" i="6"/>
  <c r="C71" i="6"/>
  <c r="C70" i="6"/>
  <c r="E69" i="6"/>
  <c r="D69" i="6"/>
  <c r="C69" i="6"/>
  <c r="C68" i="6"/>
  <c r="C67" i="6"/>
  <c r="C66" i="6"/>
  <c r="E65" i="6"/>
  <c r="D65" i="6"/>
  <c r="C65" i="6"/>
  <c r="C64" i="6"/>
  <c r="C63" i="6"/>
  <c r="C62" i="6"/>
  <c r="C61" i="6"/>
  <c r="C60" i="6"/>
  <c r="E59" i="6"/>
  <c r="D59" i="6"/>
  <c r="C59" i="6"/>
  <c r="C58" i="6"/>
  <c r="C57" i="6"/>
  <c r="E56" i="6"/>
  <c r="D56" i="6"/>
  <c r="C56" i="6" s="1"/>
  <c r="C55" i="6"/>
  <c r="C54" i="6"/>
  <c r="C53" i="6"/>
  <c r="E52" i="6"/>
  <c r="D52" i="6"/>
  <c r="C52" i="6" s="1"/>
  <c r="C51" i="6"/>
  <c r="C50" i="6"/>
  <c r="C49" i="6"/>
  <c r="C48" i="6"/>
  <c r="E47" i="6"/>
  <c r="D47" i="6"/>
  <c r="C47" i="6"/>
  <c r="C46" i="6"/>
  <c r="E45" i="6"/>
  <c r="D45" i="6"/>
  <c r="C45" i="6"/>
  <c r="C44" i="6"/>
  <c r="C43" i="6"/>
  <c r="C42" i="6"/>
  <c r="C41" i="6"/>
  <c r="E40" i="6"/>
  <c r="D40" i="6"/>
  <c r="C40" i="6" s="1"/>
  <c r="C39" i="6"/>
  <c r="C38" i="6"/>
  <c r="C37" i="6"/>
  <c r="C36" i="6"/>
  <c r="C35" i="6"/>
  <c r="C34" i="6"/>
  <c r="C33" i="6"/>
  <c r="E32" i="6"/>
  <c r="D32" i="6"/>
  <c r="C32" i="6" s="1"/>
  <c r="C31" i="6"/>
  <c r="C30" i="6"/>
  <c r="C29" i="6"/>
  <c r="C28" i="6"/>
  <c r="C27" i="6"/>
  <c r="C26" i="6"/>
  <c r="E25" i="6"/>
  <c r="D25" i="6"/>
  <c r="C25" i="6"/>
  <c r="C24" i="6"/>
  <c r="C23" i="6"/>
  <c r="C22" i="6"/>
  <c r="C21" i="6"/>
  <c r="C20" i="6"/>
  <c r="E19" i="6"/>
  <c r="D19" i="6"/>
  <c r="C19" i="6"/>
  <c r="C18" i="6"/>
  <c r="C17" i="6"/>
  <c r="C16" i="6"/>
  <c r="C15" i="6"/>
  <c r="E14" i="6"/>
  <c r="D14" i="6"/>
  <c r="C14" i="6" s="1"/>
  <c r="C13" i="6"/>
  <c r="C12" i="6"/>
  <c r="C11" i="6"/>
  <c r="E10" i="6"/>
  <c r="D10" i="6"/>
  <c r="C10" i="6" s="1"/>
  <c r="C9" i="6"/>
  <c r="C8" i="6"/>
  <c r="C7" i="6"/>
  <c r="E6" i="6"/>
  <c r="D6" i="6"/>
  <c r="C6" i="6" s="1"/>
  <c r="E5" i="6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 s="1"/>
  <c r="C64" i="5"/>
  <c r="C63" i="5"/>
  <c r="C62" i="5"/>
  <c r="C61" i="5"/>
  <c r="C60" i="5"/>
  <c r="C59" i="5"/>
  <c r="C58" i="5"/>
  <c r="C57" i="5"/>
  <c r="C55" i="5"/>
  <c r="C54" i="5"/>
  <c r="C53" i="5"/>
  <c r="C52" i="5"/>
  <c r="C51" i="5"/>
  <c r="C50" i="5" s="1"/>
  <c r="C49" i="5"/>
  <c r="C48" i="5"/>
  <c r="C46" i="5"/>
  <c r="C45" i="5"/>
  <c r="C44" i="5"/>
  <c r="C43" i="5"/>
  <c r="C42" i="5"/>
  <c r="C41" i="5"/>
  <c r="C40" i="5"/>
  <c r="C38" i="5"/>
  <c r="C37" i="5"/>
  <c r="C36" i="5"/>
  <c r="C35" i="5"/>
  <c r="C34" i="5"/>
  <c r="C33" i="5"/>
  <c r="C31" i="5"/>
  <c r="C30" i="5"/>
  <c r="C29" i="5"/>
  <c r="C27" i="5"/>
  <c r="C25" i="5"/>
  <c r="C24" i="5"/>
  <c r="C23" i="5"/>
  <c r="C22" i="5"/>
  <c r="C21" i="5"/>
  <c r="C20" i="5"/>
  <c r="C19" i="5"/>
  <c r="C17" i="5" s="1"/>
  <c r="C18" i="5"/>
  <c r="C16" i="5"/>
  <c r="C15" i="5"/>
  <c r="C14" i="5"/>
  <c r="C13" i="5"/>
  <c r="C11" i="5"/>
  <c r="C9" i="5" s="1"/>
  <c r="C10" i="5"/>
  <c r="C8" i="5"/>
  <c r="C7" i="5"/>
  <c r="C104" i="12"/>
  <c r="C103" i="12"/>
  <c r="C102" i="12"/>
  <c r="C101" i="12"/>
  <c r="C100" i="12"/>
  <c r="C99" i="12"/>
  <c r="C98" i="12"/>
  <c r="C97" i="12"/>
  <c r="E96" i="12"/>
  <c r="D96" i="12"/>
  <c r="C96" i="12" s="1"/>
  <c r="C95" i="12"/>
  <c r="C94" i="12"/>
  <c r="C93" i="12"/>
  <c r="C92" i="12"/>
  <c r="C91" i="12"/>
  <c r="C90" i="12"/>
  <c r="C89" i="12"/>
  <c r="C88" i="12"/>
  <c r="C87" i="12"/>
  <c r="C86" i="12"/>
  <c r="E85" i="12"/>
  <c r="C85" i="12" s="1"/>
  <c r="D85" i="12"/>
  <c r="C84" i="12"/>
  <c r="C83" i="12"/>
  <c r="C82" i="12"/>
  <c r="C81" i="12"/>
  <c r="C80" i="12"/>
  <c r="E79" i="12"/>
  <c r="D79" i="12"/>
  <c r="C79" i="12"/>
  <c r="C78" i="12"/>
  <c r="C77" i="12"/>
  <c r="C76" i="12"/>
  <c r="C75" i="12"/>
  <c r="C74" i="12"/>
  <c r="C73" i="12"/>
  <c r="C72" i="12"/>
  <c r="C71" i="12"/>
  <c r="E70" i="12"/>
  <c r="D70" i="12"/>
  <c r="C70" i="12" s="1"/>
  <c r="C69" i="12"/>
  <c r="C68" i="12"/>
  <c r="C67" i="12"/>
  <c r="C66" i="12"/>
  <c r="C65" i="12"/>
  <c r="C64" i="12"/>
  <c r="C63" i="12"/>
  <c r="E62" i="12"/>
  <c r="D62" i="12"/>
  <c r="C62" i="12" s="1"/>
  <c r="C61" i="12"/>
  <c r="C60" i="12"/>
  <c r="C59" i="12"/>
  <c r="C58" i="12"/>
  <c r="E57" i="12"/>
  <c r="D57" i="12"/>
  <c r="C57" i="12"/>
  <c r="C56" i="12"/>
  <c r="C55" i="12"/>
  <c r="C54" i="12"/>
  <c r="E53" i="12"/>
  <c r="C53" i="12" s="1"/>
  <c r="D53" i="12"/>
  <c r="C52" i="12"/>
  <c r="C51" i="12"/>
  <c r="C50" i="12"/>
  <c r="C49" i="12"/>
  <c r="C48" i="12"/>
  <c r="C47" i="12"/>
  <c r="C46" i="12"/>
  <c r="C45" i="12"/>
  <c r="E44" i="12"/>
  <c r="D44" i="12"/>
  <c r="C44" i="12" s="1"/>
  <c r="C43" i="12"/>
  <c r="C42" i="12"/>
  <c r="C41" i="12"/>
  <c r="C40" i="12"/>
  <c r="C39" i="12"/>
  <c r="C38" i="12"/>
  <c r="E37" i="12"/>
  <c r="D37" i="12"/>
  <c r="C37" i="12"/>
  <c r="C36" i="12"/>
  <c r="C35" i="12"/>
  <c r="C34" i="12"/>
  <c r="C33" i="12"/>
  <c r="C32" i="12"/>
  <c r="C31" i="12"/>
  <c r="C30" i="12"/>
  <c r="C29" i="12"/>
  <c r="E28" i="12"/>
  <c r="D28" i="12"/>
  <c r="C28" i="12" s="1"/>
  <c r="C27" i="12"/>
  <c r="C26" i="12"/>
  <c r="C25" i="12"/>
  <c r="C24" i="12"/>
  <c r="C23" i="12"/>
  <c r="C22" i="12"/>
  <c r="C21" i="12"/>
  <c r="E20" i="12"/>
  <c r="D20" i="12"/>
  <c r="C20" i="12" s="1"/>
  <c r="C19" i="12"/>
  <c r="C18" i="12"/>
  <c r="C17" i="12"/>
  <c r="C16" i="12"/>
  <c r="E15" i="12"/>
  <c r="D15" i="12"/>
  <c r="C15" i="12"/>
  <c r="C14" i="12"/>
  <c r="C13" i="12"/>
  <c r="C12" i="12"/>
  <c r="C11" i="12"/>
  <c r="E10" i="12"/>
  <c r="D10" i="12"/>
  <c r="C10" i="12" s="1"/>
  <c r="C9" i="12"/>
  <c r="C8" i="12"/>
  <c r="C7" i="12"/>
  <c r="E6" i="12"/>
  <c r="D6" i="12"/>
  <c r="C6" i="12" s="1"/>
  <c r="E5" i="12"/>
  <c r="C65" i="2"/>
  <c r="C62" i="2"/>
  <c r="C56" i="2"/>
  <c r="C48" i="2"/>
  <c r="C43" i="2"/>
  <c r="C41" i="2"/>
  <c r="C33" i="2"/>
  <c r="C26" i="2"/>
  <c r="C18" i="2"/>
  <c r="C13" i="2"/>
  <c r="C9" i="2"/>
  <c r="C6" i="2"/>
  <c r="C5" i="2" s="1"/>
  <c r="C65" i="1"/>
  <c r="C56" i="1"/>
  <c r="C53" i="1"/>
  <c r="C48" i="1"/>
  <c r="C43" i="1"/>
  <c r="C39" i="1"/>
  <c r="C36" i="1"/>
  <c r="C29" i="1"/>
  <c r="C23" i="1"/>
  <c r="C18" i="1"/>
  <c r="C15" i="1"/>
  <c r="C11" i="1"/>
  <c r="C9" i="1"/>
  <c r="C6" i="1"/>
  <c r="C5" i="1"/>
  <c r="C29" i="13"/>
  <c r="C26" i="13"/>
  <c r="C22" i="13"/>
  <c r="C19" i="13"/>
  <c r="C16" i="13"/>
  <c r="C13" i="13"/>
  <c r="C11" i="13"/>
  <c r="C8" i="13"/>
  <c r="C6" i="13"/>
  <c r="C5" i="13"/>
  <c r="B5" i="8"/>
  <c r="C6" i="9"/>
  <c r="C5" i="9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E97" i="11"/>
  <c r="C97" i="11" s="1"/>
  <c r="D97" i="11"/>
  <c r="C96" i="11"/>
  <c r="C95" i="11"/>
  <c r="C94" i="11"/>
  <c r="C93" i="11"/>
  <c r="C92" i="11"/>
  <c r="E91" i="11"/>
  <c r="C91" i="11" s="1"/>
  <c r="D91" i="11"/>
  <c r="C90" i="11"/>
  <c r="C89" i="11"/>
  <c r="C88" i="11"/>
  <c r="C87" i="11"/>
  <c r="C86" i="11"/>
  <c r="C85" i="11"/>
  <c r="C84" i="11"/>
  <c r="C83" i="11"/>
  <c r="C82" i="11"/>
  <c r="C81" i="11"/>
  <c r="E80" i="11"/>
  <c r="D80" i="11"/>
  <c r="C80" i="11" s="1"/>
  <c r="C79" i="11"/>
  <c r="C78" i="11"/>
  <c r="C77" i="11"/>
  <c r="C76" i="11"/>
  <c r="C75" i="11"/>
  <c r="E74" i="11"/>
  <c r="C74" i="11"/>
  <c r="C73" i="11"/>
  <c r="C72" i="11"/>
  <c r="C71" i="11"/>
  <c r="E70" i="11"/>
  <c r="C70" i="11" s="1"/>
  <c r="D69" i="11"/>
  <c r="C68" i="11"/>
  <c r="C67" i="11"/>
  <c r="C66" i="11"/>
  <c r="C65" i="11"/>
  <c r="C64" i="11"/>
  <c r="E63" i="11"/>
  <c r="D63" i="11"/>
  <c r="C63" i="11"/>
  <c r="C62" i="11"/>
  <c r="C61" i="11"/>
  <c r="C60" i="11"/>
  <c r="E59" i="11"/>
  <c r="C59" i="11" s="1"/>
  <c r="D59" i="11"/>
  <c r="C58" i="11"/>
  <c r="C57" i="11"/>
  <c r="C56" i="11"/>
  <c r="C55" i="11"/>
  <c r="C54" i="11"/>
  <c r="C53" i="11"/>
  <c r="C52" i="11"/>
  <c r="C51" i="11"/>
  <c r="E50" i="11"/>
  <c r="D50" i="11"/>
  <c r="C50" i="11" s="1"/>
  <c r="C49" i="11"/>
  <c r="C48" i="11"/>
  <c r="C47" i="11"/>
  <c r="C46" i="11"/>
  <c r="C45" i="11"/>
  <c r="C44" i="11"/>
  <c r="C43" i="11"/>
  <c r="E42" i="11"/>
  <c r="D42" i="11"/>
  <c r="C42" i="11" s="1"/>
  <c r="C41" i="11"/>
  <c r="C40" i="11"/>
  <c r="C39" i="11"/>
  <c r="C38" i="11"/>
  <c r="C37" i="11"/>
  <c r="C36" i="11"/>
  <c r="C35" i="11"/>
  <c r="C34" i="11"/>
  <c r="C33" i="11"/>
  <c r="C32" i="11"/>
  <c r="E31" i="11"/>
  <c r="C31" i="11" s="1"/>
  <c r="D31" i="11"/>
  <c r="C30" i="11"/>
  <c r="C29" i="11"/>
  <c r="C28" i="11"/>
  <c r="C27" i="11"/>
  <c r="C26" i="11"/>
  <c r="C25" i="11"/>
  <c r="C24" i="11"/>
  <c r="C23" i="11"/>
  <c r="E22" i="11"/>
  <c r="D22" i="11"/>
  <c r="C22" i="11" s="1"/>
  <c r="C21" i="11"/>
  <c r="C20" i="11"/>
  <c r="C19" i="11"/>
  <c r="C18" i="11"/>
  <c r="E17" i="11"/>
  <c r="C17" i="11" s="1"/>
  <c r="D17" i="11"/>
  <c r="C16" i="11"/>
  <c r="C15" i="11"/>
  <c r="C14" i="11"/>
  <c r="C13" i="11"/>
  <c r="C12" i="11"/>
  <c r="C11" i="11"/>
  <c r="E10" i="11"/>
  <c r="D10" i="11"/>
  <c r="C10" i="11" s="1"/>
  <c r="C9" i="11"/>
  <c r="C8" i="11"/>
  <c r="C7" i="11"/>
  <c r="E6" i="11"/>
  <c r="D6" i="11"/>
  <c r="C6" i="11" s="1"/>
  <c r="B5" i="10"/>
  <c r="C32" i="5" l="1"/>
  <c r="C47" i="5"/>
  <c r="C56" i="5"/>
  <c r="C6" i="5"/>
  <c r="C12" i="5"/>
  <c r="C39" i="5"/>
  <c r="C26" i="5"/>
  <c r="E69" i="11"/>
  <c r="D5" i="11"/>
  <c r="D5" i="12"/>
  <c r="C5" i="12" s="1"/>
  <c r="D5" i="6"/>
  <c r="C5" i="6" s="1"/>
  <c r="C5" i="5" l="1"/>
  <c r="C69" i="11"/>
  <c r="E5" i="11"/>
  <c r="C5" i="11" s="1"/>
</calcChain>
</file>

<file path=xl/sharedStrings.xml><?xml version="1.0" encoding="utf-8"?>
<sst xmlns="http://schemas.openxmlformats.org/spreadsheetml/2006/main" count="762" uniqueCount="220">
  <si>
    <t>附件1</t>
  </si>
  <si>
    <t>单位：万元</t>
  </si>
  <si>
    <t>项目类别</t>
  </si>
  <si>
    <t>金额</t>
  </si>
  <si>
    <t>备注</t>
  </si>
  <si>
    <t>合计</t>
  </si>
  <si>
    <t>一、成品油税费改革转移支付资金</t>
  </si>
  <si>
    <t>详见附件2</t>
  </si>
  <si>
    <t>二、2018年度“四好农村路”省级示范县奖补资金</t>
  </si>
  <si>
    <t>详见附件3</t>
  </si>
  <si>
    <t>三、碍航补助</t>
  </si>
  <si>
    <t>详见附件4</t>
  </si>
  <si>
    <t>四、血防经费</t>
  </si>
  <si>
    <t>详见附件5</t>
  </si>
  <si>
    <t>五、普通国省道建设</t>
  </si>
  <si>
    <t>详见附件6</t>
  </si>
  <si>
    <t>六、国省道危桥改造</t>
  </si>
  <si>
    <t>详见附件7</t>
  </si>
  <si>
    <t>七、重要县乡道</t>
  </si>
  <si>
    <t>详见附件8</t>
  </si>
  <si>
    <t>八、农村公路危桥</t>
  </si>
  <si>
    <t>详见附件9</t>
  </si>
  <si>
    <t>九、农村公路安保工程</t>
  </si>
  <si>
    <t>详见附件10</t>
  </si>
  <si>
    <t>十、省直单位扶贫（联系）点及小型应急交通扶贫项目</t>
  </si>
  <si>
    <t>详见附件11</t>
  </si>
  <si>
    <t>附件2</t>
  </si>
  <si>
    <t>2020年成品油税费改革转移支付资金提前下达明细表</t>
  </si>
  <si>
    <t>市县名称</t>
  </si>
  <si>
    <t>小计</t>
  </si>
  <si>
    <t>替代性支出
转移支付</t>
  </si>
  <si>
    <t>拖摩费替代性转移支付基数</t>
  </si>
  <si>
    <t>长沙市</t>
  </si>
  <si>
    <t>长沙市小计</t>
  </si>
  <si>
    <t>市本级及所辖区</t>
  </si>
  <si>
    <t>浏阳市</t>
  </si>
  <si>
    <t>宁乡市</t>
  </si>
  <si>
    <t>株洲市</t>
  </si>
  <si>
    <t>株洲市小计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</si>
  <si>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</si>
  <si>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</si>
  <si>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</si>
  <si>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</si>
  <si>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</si>
  <si>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</si>
  <si>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</si>
  <si>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</si>
  <si>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</si>
  <si>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</si>
  <si>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</si>
  <si>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</si>
  <si>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</si>
  <si>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</si>
  <si>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</si>
  <si>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</si>
  <si>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</si>
  <si>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</si>
  <si>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</si>
  <si>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</si>
  <si>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</si>
  <si>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</si>
  <si>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</si>
  <si>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</si>
  <si>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</si>
  <si>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</si>
  <si>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</si>
  <si>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</si>
  <si>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</si>
  <si>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</si>
  <si>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</si>
  <si>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</si>
  <si>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</si>
  <si>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</si>
  <si>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</si>
  <si>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</si>
  <si>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</si>
  <si>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</si>
  <si>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</si>
  <si>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</si>
  <si>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</si>
  <si>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</si>
  <si>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</si>
  <si>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</si>
  <si>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</si>
  <si>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</si>
  <si>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</si>
  <si>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</si>
  <si>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慈利县</t>
  </si>
  <si>
    <t>桑植县</t>
  </si>
  <si>
    <t>益阳市</t>
  </si>
  <si>
    <t>益阳市小计</t>
  </si>
  <si>
    <t>沅江市</t>
  </si>
  <si>
    <t>南县</t>
  </si>
  <si>
    <t>桃江县</t>
  </si>
  <si>
    <t>安化县</t>
  </si>
  <si>
    <t>永州市</t>
  </si>
  <si>
    <t>永州市小计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</si>
  <si>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</si>
  <si>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</si>
  <si>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</si>
  <si>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</si>
  <si>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</si>
  <si>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</si>
  <si>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</si>
  <si>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</si>
  <si>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</si>
  <si>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</si>
  <si>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</si>
  <si>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</si>
  <si>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</si>
  <si>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</si>
  <si>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</si>
  <si>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</si>
  <si>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</si>
  <si>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</si>
  <si>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</si>
  <si>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</si>
  <si>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</si>
  <si>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</si>
  <si>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涟源市</t>
  </si>
  <si>
    <t>冷水江市</t>
  </si>
  <si>
    <t>双峰县</t>
  </si>
  <si>
    <t>新化县</t>
  </si>
  <si>
    <t>怀化市</t>
  </si>
  <si>
    <t>怀化市小计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</si>
  <si>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</si>
  <si>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</si>
  <si>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</si>
  <si>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</si>
  <si>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</si>
  <si>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</si>
  <si>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</si>
  <si>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</si>
  <si>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</si>
  <si>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</si>
  <si>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</si>
  <si>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</si>
  <si>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</si>
  <si>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</si>
  <si>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附件3</t>
  </si>
  <si>
    <t>2018年度“四好农村路”省级示范县奖补资金明细表</t>
  </si>
  <si>
    <t>市州</t>
  </si>
  <si>
    <t>县市</t>
  </si>
  <si>
    <t>补助资金</t>
  </si>
  <si>
    <t>永定区</t>
  </si>
  <si>
    <t>冷水滩区</t>
  </si>
  <si>
    <t>附件4</t>
  </si>
  <si>
    <t>2020年碍航补助资金明细表</t>
  </si>
  <si>
    <t>附件5</t>
  </si>
  <si>
    <t>2020年血防补助资金明细表</t>
  </si>
  <si>
    <t>益阳市资阳区血防经费40万元</t>
  </si>
  <si>
    <t>附件6</t>
  </si>
  <si>
    <t>2020年第二批普通国省道补助资金明细表</t>
  </si>
  <si>
    <t>项目名称</t>
  </si>
  <si>
    <t>宁乡市黄材至龙田公路</t>
  </si>
  <si>
    <t>白石至马家堰</t>
  </si>
  <si>
    <t>衡阳县界牌至西渡</t>
  </si>
  <si>
    <t>耒阳余庆至长坪</t>
  </si>
  <si>
    <t>益南高速大通湖互通至河坝公路升级改建工程</t>
  </si>
  <si>
    <t>沅江乐园至漉湖公路</t>
  </si>
  <si>
    <t>衡武高速舂陵江互通至桂阳县城连接线</t>
  </si>
  <si>
    <t>临武至叉江口</t>
  </si>
  <si>
    <t>资兴兴宁至芋头坪</t>
  </si>
  <si>
    <t>洪江区横岩至会同县堡子公路</t>
  </si>
  <si>
    <t>洪江区萝卜湾大桥至桂花园加油站</t>
  </si>
  <si>
    <t>冷水江郭家桥至新化石冲口</t>
  </si>
  <si>
    <t>附件7</t>
  </si>
  <si>
    <t>2019年第二批国省道危桥改造补助资金明细表</t>
  </si>
  <si>
    <t>县市区</t>
  </si>
  <si>
    <t>邵阳市本级及所辖区</t>
  </si>
  <si>
    <t>岳阳市本级及所辖区</t>
  </si>
  <si>
    <t>常德市本级及所辖区</t>
  </si>
  <si>
    <t>益阳市本级及所辖区</t>
  </si>
  <si>
    <t>永州市本级及所辖区</t>
  </si>
  <si>
    <t>郴州市本级及所辖区</t>
  </si>
  <si>
    <t>娄底市本级及所辖区</t>
  </si>
  <si>
    <t>怀化市本级及所辖区</t>
  </si>
  <si>
    <t>泸溪县</t>
  </si>
  <si>
    <t>凤凰县</t>
  </si>
  <si>
    <t>花垣县</t>
  </si>
  <si>
    <t>保靖县</t>
  </si>
  <si>
    <t>古丈县</t>
  </si>
  <si>
    <t>龙山县</t>
  </si>
  <si>
    <t>附件8</t>
  </si>
  <si>
    <t>重要县乡道补助资金明细表</t>
  </si>
  <si>
    <t>株洲市本级及所辖区</t>
  </si>
  <si>
    <t>渌口区</t>
  </si>
  <si>
    <t>湘潭市本级及所辖区</t>
  </si>
  <si>
    <t>衡阳市本级及所辖区</t>
  </si>
  <si>
    <t>张家界市本级及所辖区</t>
  </si>
  <si>
    <t>附件9</t>
  </si>
  <si>
    <t>2018年农村公路危桥改造补助资金明细表</t>
  </si>
  <si>
    <t>县乡道危桥补助金额</t>
  </si>
  <si>
    <t>村道危桥补助
金额</t>
  </si>
  <si>
    <t>长沙市本级及所辖区</t>
  </si>
  <si>
    <t>吉首市</t>
  </si>
  <si>
    <t>永顺县</t>
  </si>
  <si>
    <t>附件10</t>
  </si>
  <si>
    <t>2019年第三批农村公路安保工程补助资金明细表</t>
  </si>
  <si>
    <t>附件11</t>
  </si>
  <si>
    <t>2019年省直单位扶贫（联系）点及小型应急交通扶贫项目补助资金明细表</t>
  </si>
  <si>
    <t>第二批</t>
  </si>
  <si>
    <t>第三批</t>
  </si>
  <si>
    <t>收支分类科目</t>
    <phoneticPr fontId="18" type="noConversion"/>
  </si>
  <si>
    <t>“1100253交通运输共同财政事权转移支付收入”，“2140199其他公路水路运输支出”，“503机关资本性支出（一）”</t>
    <phoneticPr fontId="18" type="noConversion"/>
  </si>
  <si>
    <t>“1100253交通运输共同财政事权转移支付收入”，“2140104公路建设”，“503机关资本性支出（一）”</t>
    <phoneticPr fontId="18" type="noConversion"/>
  </si>
  <si>
    <t>“2140199其他公路水路运输支出”，“503机关资本性支出（一）”</t>
    <phoneticPr fontId="18" type="noConversion"/>
  </si>
  <si>
    <t>“2140199其他公路水路运输支出”，“503机关资本性支出（一）”</t>
    <phoneticPr fontId="18" type="noConversion"/>
  </si>
  <si>
    <t>“2140104公路建设”，“503机关资本性支出（一）”</t>
    <phoneticPr fontId="18" type="noConversion"/>
  </si>
  <si>
    <t>“2140199其他公路水路运输支出”，“509其他对个人和家庭的补助”</t>
    <phoneticPr fontId="18" type="noConversion"/>
  </si>
  <si>
    <t>邵东市</t>
    <phoneticPr fontId="18" type="noConversion"/>
  </si>
  <si>
    <t>金额</t>
    <phoneticPr fontId="18" type="noConversion"/>
  </si>
  <si>
    <t>S331醴陵市黄沙至周家冲</t>
  </si>
  <si>
    <t>S345茶陵和吕至攸县高和公路（茶陵段）</t>
  </si>
  <si>
    <t>S313鼎城双桥坪至蔡家岗</t>
  </si>
  <si>
    <t>S240常张高速河洑互通至桃源火车站公路改线</t>
  </si>
  <si>
    <t>金额</t>
    <phoneticPr fontId="18" type="noConversion"/>
  </si>
  <si>
    <t>邵东市</t>
    <phoneticPr fontId="18" type="noConversion"/>
  </si>
  <si>
    <t>第二批计划下达文号为湘交函〔2019〕397号；第三批下达文号为湘交函〔2019〕697号</t>
  </si>
  <si>
    <t>2020年第一批交通运输事业发展专项补助资金汇总表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</si>
</sst>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 x14ac:knownFonts="1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name val="Times New Roman"/>
      <family val="1"/>
    </font>
    <font>
      <sz val="12"/>
      <name val="Times New Roman"/>
      <family val="1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7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176" fontId="8" fillId="0" borderId="0" xfId="0" applyNumberFormat="1" applyFont="1" applyFill="1"/>
    <xf numFmtId="0" fontId="9" fillId="0" borderId="0" xfId="0" applyFont="1"/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" fillId="0" borderId="0" xfId="1" applyNumberFormat="1" applyFont="1" applyAlignment="1">
      <alignment horizontal="left" vertical="center" wrapText="1"/>
    </xf>
    <xf numFmtId="0" fontId="11" fillId="0" borderId="0" xfId="1" applyNumberFormat="1" applyFont="1" applyAlignment="1">
      <alignment horizontal="center" vertical="center" wrapText="1"/>
    </xf>
    <xf numFmtId="0" fontId="20" fillId="0" borderId="0" xfId="1" applyNumberFormat="1" applyFont="1" applyBorder="1" applyAlignment="1">
      <alignment horizontal="center" vertical="center" wrapText="1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5" xfId="1" applyNumberFormat="1" applyFont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Border="1" applyAlignment="1">
      <alignment horizontal="center" vertical="center" wrapText="1"/>
    </xf>
    <xf numFmtId="0" fontId="22" fillId="0" borderId="8" xfId="1" applyNumberFormat="1" applyFont="1" applyBorder="1" applyAlignment="1">
      <alignment horizontal="left" vertical="center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25" fillId="0" borderId="2" xfId="1" applyNumberFormat="1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0" borderId="0" xfId="0" applyFont="1"/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7" fillId="0" borderId="2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2" xfId="0" applyNumberFormat="1" applyFont="1" applyFill="1" applyBorder="1" applyAlignment="1">
      <alignment vertical="center" wrapText="1"/>
    </xf>
    <xf numFmtId="3" fontId="26" fillId="0" borderId="2" xfId="2" applyNumberFormat="1" applyFont="1" applyFill="1" applyBorder="1" applyAlignment="1">
      <alignment vertical="center" wrapText="1"/>
    </xf>
    <xf numFmtId="3" fontId="26" fillId="0" borderId="2" xfId="0" applyNumberFormat="1" applyFont="1" applyFill="1" applyBorder="1" applyAlignment="1">
      <alignment horizontal="left" vertical="center" wrapText="1"/>
    </xf>
    <xf numFmtId="3" fontId="26" fillId="0" borderId="2" xfId="0" applyNumberFormat="1" applyFont="1" applyFill="1" applyBorder="1" applyAlignment="1" applyProtection="1">
      <alignment vertical="center" wrapText="1"/>
      <protection locked="0"/>
    </xf>
    <xf numFmtId="3" fontId="26" fillId="0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76" fontId="21" fillId="0" borderId="0" xfId="0" applyNumberFormat="1" applyFont="1" applyFill="1" applyAlignment="1">
      <alignment horizontal="right" vertical="center"/>
    </xf>
    <xf numFmtId="176" fontId="29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176" fontId="26" fillId="0" borderId="2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3" fontId="26" fillId="0" borderId="2" xfId="2" applyNumberFormat="1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16" fillId="0" borderId="0" xfId="1" applyNumberFormat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right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_2010计划盘子" xfId="1"/>
    <cellStyle name="常规_西湖区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5552;&#21069;&#19979;&#36798;2020&#24180;&#31532;&#19968;&#25209;&#20132;&#36890;&#36816;&#36755;&#20107;&#19994;&#21457;&#23637;&#19987;&#39033;&#36164;&#37329;\2016-2019&#24180;&#39033;&#30446;&#36164;&#37329;&#35745;&#21010;&#19982;&#25320;&#20184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边界路断头路"/>
      <sheetName val="边界路断头路调减表"/>
      <sheetName val="渡改桥"/>
      <sheetName val="重要县乡道"/>
      <sheetName val="窄路加宽台账"/>
      <sheetName val="窄路加宽2020年提前批拨付方案"/>
      <sheetName val="窄路加宽台账 (2)"/>
      <sheetName val="窄路加宽2020年提前批拨付方案12.13"/>
      <sheetName val="干线危桥改造"/>
      <sheetName val="农村危桥改造"/>
      <sheetName val="干线公路安防"/>
      <sheetName val="农村公路安防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长沙市本级及所辖区</v>
          </cell>
          <cell r="C7">
            <v>203</v>
          </cell>
          <cell r="D7">
            <v>203</v>
          </cell>
          <cell r="E7">
            <v>225</v>
          </cell>
          <cell r="F7">
            <v>72</v>
          </cell>
          <cell r="G7">
            <v>57</v>
          </cell>
          <cell r="H7">
            <v>203</v>
          </cell>
          <cell r="I7">
            <v>38</v>
          </cell>
          <cell r="J7">
            <v>0</v>
          </cell>
          <cell r="K7">
            <v>-145</v>
          </cell>
          <cell r="L7">
            <v>226</v>
          </cell>
          <cell r="M7">
            <v>226</v>
          </cell>
          <cell r="N7">
            <v>226</v>
          </cell>
          <cell r="O7">
            <v>146</v>
          </cell>
          <cell r="Q7">
            <v>29</v>
          </cell>
          <cell r="R7">
            <v>51</v>
          </cell>
          <cell r="S7">
            <v>275</v>
          </cell>
          <cell r="T7">
            <v>202</v>
          </cell>
          <cell r="U7">
            <v>275</v>
          </cell>
          <cell r="V7">
            <v>196</v>
          </cell>
          <cell r="W7">
            <v>6</v>
          </cell>
          <cell r="Y7">
            <v>73</v>
          </cell>
          <cell r="Z7">
            <v>613</v>
          </cell>
          <cell r="AA7">
            <v>613.51499999999999</v>
          </cell>
          <cell r="AC7">
            <v>456</v>
          </cell>
          <cell r="AE7">
            <v>456</v>
          </cell>
          <cell r="AF7">
            <v>157</v>
          </cell>
          <cell r="AH7">
            <v>157</v>
          </cell>
        </row>
        <row r="8">
          <cell r="B8" t="str">
            <v>长沙县</v>
          </cell>
          <cell r="C8">
            <v>22</v>
          </cell>
          <cell r="D8">
            <v>22</v>
          </cell>
          <cell r="E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U8">
            <v>0</v>
          </cell>
          <cell r="Z8">
            <v>0</v>
          </cell>
          <cell r="AC8">
            <v>0</v>
          </cell>
          <cell r="AF8">
            <v>0</v>
          </cell>
          <cell r="AH8">
            <v>0</v>
          </cell>
        </row>
        <row r="9">
          <cell r="B9" t="str">
            <v>浏阳市</v>
          </cell>
          <cell r="C9">
            <v>1285</v>
          </cell>
          <cell r="D9">
            <v>1285</v>
          </cell>
          <cell r="E9">
            <v>1285</v>
          </cell>
          <cell r="F9">
            <v>136</v>
          </cell>
          <cell r="G9">
            <v>470</v>
          </cell>
          <cell r="H9">
            <v>68</v>
          </cell>
          <cell r="I9">
            <v>241</v>
          </cell>
          <cell r="J9">
            <v>370</v>
          </cell>
          <cell r="L9">
            <v>1908</v>
          </cell>
          <cell r="M9">
            <v>1908</v>
          </cell>
          <cell r="N9">
            <v>1908</v>
          </cell>
          <cell r="O9">
            <v>1312</v>
          </cell>
          <cell r="P9">
            <v>283</v>
          </cell>
          <cell r="Q9">
            <v>80</v>
          </cell>
          <cell r="R9">
            <v>233</v>
          </cell>
          <cell r="S9">
            <v>2574</v>
          </cell>
          <cell r="T9">
            <v>2234</v>
          </cell>
          <cell r="U9">
            <v>2574</v>
          </cell>
          <cell r="V9">
            <v>859</v>
          </cell>
          <cell r="W9">
            <v>1375</v>
          </cell>
          <cell r="Y9">
            <v>340</v>
          </cell>
          <cell r="Z9">
            <v>919</v>
          </cell>
          <cell r="AA9">
            <v>670.89300000000003</v>
          </cell>
          <cell r="AB9">
            <v>247.69499999999999</v>
          </cell>
          <cell r="AC9">
            <v>747</v>
          </cell>
          <cell r="AD9">
            <v>248</v>
          </cell>
          <cell r="AE9">
            <v>499</v>
          </cell>
          <cell r="AF9">
            <v>172</v>
          </cell>
          <cell r="AH9">
            <v>172</v>
          </cell>
        </row>
        <row r="10">
          <cell r="B10" t="str">
            <v>宁乡市</v>
          </cell>
          <cell r="C10">
            <v>294</v>
          </cell>
          <cell r="D10">
            <v>294</v>
          </cell>
          <cell r="E10">
            <v>294</v>
          </cell>
          <cell r="F10">
            <v>17</v>
          </cell>
          <cell r="G10">
            <v>69</v>
          </cell>
          <cell r="H10">
            <v>10</v>
          </cell>
          <cell r="I10">
            <v>34</v>
          </cell>
          <cell r="J10">
            <v>164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176</v>
          </cell>
          <cell r="T10">
            <v>128</v>
          </cell>
          <cell r="U10">
            <v>176</v>
          </cell>
          <cell r="V10">
            <v>128</v>
          </cell>
          <cell r="Y10">
            <v>48</v>
          </cell>
          <cell r="Z10">
            <v>0</v>
          </cell>
          <cell r="AC10">
            <v>0</v>
          </cell>
          <cell r="AF10">
            <v>0</v>
          </cell>
          <cell r="AH10">
            <v>0</v>
          </cell>
        </row>
        <row r="11">
          <cell r="B11" t="str">
            <v>小计</v>
          </cell>
          <cell r="C11">
            <v>2360</v>
          </cell>
          <cell r="D11">
            <v>2360</v>
          </cell>
          <cell r="E11">
            <v>2360</v>
          </cell>
          <cell r="F11">
            <v>593</v>
          </cell>
          <cell r="G11">
            <v>469</v>
          </cell>
          <cell r="H11">
            <v>475</v>
          </cell>
          <cell r="I11">
            <v>368</v>
          </cell>
          <cell r="J11">
            <v>494</v>
          </cell>
          <cell r="K11">
            <v>-39</v>
          </cell>
          <cell r="L11">
            <v>6422</v>
          </cell>
          <cell r="M11">
            <v>6422</v>
          </cell>
          <cell r="N11">
            <v>6422</v>
          </cell>
          <cell r="O11">
            <v>2943</v>
          </cell>
          <cell r="P11">
            <v>2207</v>
          </cell>
          <cell r="Q11">
            <v>266</v>
          </cell>
          <cell r="R11">
            <v>1006</v>
          </cell>
          <cell r="S11">
            <v>8718</v>
          </cell>
          <cell r="T11">
            <v>7805</v>
          </cell>
          <cell r="U11">
            <v>8718</v>
          </cell>
          <cell r="V11">
            <v>2327</v>
          </cell>
          <cell r="W11">
            <v>5478</v>
          </cell>
          <cell r="X11">
            <v>0</v>
          </cell>
          <cell r="Y11">
            <v>913</v>
          </cell>
          <cell r="Z11">
            <v>2580</v>
          </cell>
          <cell r="AC11">
            <v>2189</v>
          </cell>
          <cell r="AD11">
            <v>1056</v>
          </cell>
          <cell r="AE11">
            <v>1133</v>
          </cell>
          <cell r="AF11">
            <v>391</v>
          </cell>
          <cell r="AH11">
            <v>391</v>
          </cell>
        </row>
        <row r="12">
          <cell r="B12" t="str">
            <v>株洲市本级及所辖区</v>
          </cell>
          <cell r="C12">
            <v>93</v>
          </cell>
          <cell r="D12">
            <v>93</v>
          </cell>
          <cell r="E12">
            <v>93</v>
          </cell>
          <cell r="F12">
            <v>2</v>
          </cell>
          <cell r="G12">
            <v>49</v>
          </cell>
          <cell r="I12">
            <v>19</v>
          </cell>
          <cell r="J12">
            <v>23</v>
          </cell>
          <cell r="L12">
            <v>204</v>
          </cell>
          <cell r="M12">
            <v>204</v>
          </cell>
          <cell r="N12">
            <v>204</v>
          </cell>
          <cell r="O12">
            <v>128</v>
          </cell>
          <cell r="Q12">
            <v>25</v>
          </cell>
          <cell r="R12">
            <v>51</v>
          </cell>
          <cell r="S12">
            <v>195</v>
          </cell>
          <cell r="T12">
            <v>161</v>
          </cell>
          <cell r="U12">
            <v>195</v>
          </cell>
          <cell r="V12">
            <v>86</v>
          </cell>
          <cell r="W12">
            <v>75</v>
          </cell>
          <cell r="Y12">
            <v>34</v>
          </cell>
          <cell r="Z12">
            <v>0</v>
          </cell>
          <cell r="AC12">
            <v>0</v>
          </cell>
          <cell r="AF12">
            <v>0</v>
          </cell>
          <cell r="AH12">
            <v>0</v>
          </cell>
        </row>
        <row r="13">
          <cell r="B13" t="str">
            <v>渌口区</v>
          </cell>
          <cell r="C13">
            <v>578</v>
          </cell>
          <cell r="D13">
            <v>578</v>
          </cell>
          <cell r="E13">
            <v>578</v>
          </cell>
          <cell r="F13">
            <v>163</v>
          </cell>
          <cell r="G13">
            <v>70</v>
          </cell>
          <cell r="H13">
            <v>177</v>
          </cell>
          <cell r="I13">
            <v>75</v>
          </cell>
          <cell r="J13">
            <v>93</v>
          </cell>
          <cell r="L13">
            <v>625</v>
          </cell>
          <cell r="M13">
            <v>625</v>
          </cell>
          <cell r="N13">
            <v>625</v>
          </cell>
          <cell r="O13">
            <v>391</v>
          </cell>
          <cell r="Q13">
            <v>81</v>
          </cell>
          <cell r="R13">
            <v>153</v>
          </cell>
          <cell r="S13">
            <v>2466</v>
          </cell>
          <cell r="T13">
            <v>2020</v>
          </cell>
          <cell r="U13">
            <v>2466</v>
          </cell>
          <cell r="V13">
            <v>1115</v>
          </cell>
          <cell r="W13">
            <v>905</v>
          </cell>
          <cell r="Y13">
            <v>446</v>
          </cell>
          <cell r="Z13">
            <v>0</v>
          </cell>
          <cell r="AC13">
            <v>0</v>
          </cell>
          <cell r="AF13">
            <v>0</v>
          </cell>
          <cell r="AH13">
            <v>0</v>
          </cell>
        </row>
        <row r="14">
          <cell r="B14" t="str">
            <v>攸县</v>
          </cell>
          <cell r="C14">
            <v>720</v>
          </cell>
          <cell r="D14">
            <v>720</v>
          </cell>
          <cell r="E14">
            <v>720</v>
          </cell>
          <cell r="F14">
            <v>250</v>
          </cell>
          <cell r="G14">
            <v>47</v>
          </cell>
          <cell r="H14">
            <v>197</v>
          </cell>
          <cell r="I14">
            <v>101</v>
          </cell>
          <cell r="J14">
            <v>125</v>
          </cell>
          <cell r="L14">
            <v>905</v>
          </cell>
          <cell r="M14">
            <v>905</v>
          </cell>
          <cell r="N14">
            <v>905</v>
          </cell>
          <cell r="O14">
            <v>560</v>
          </cell>
          <cell r="Q14">
            <v>112</v>
          </cell>
          <cell r="R14">
            <v>233</v>
          </cell>
          <cell r="S14">
            <v>1593</v>
          </cell>
          <cell r="T14">
            <v>1365</v>
          </cell>
          <cell r="U14">
            <v>1593</v>
          </cell>
          <cell r="V14">
            <v>570</v>
          </cell>
          <cell r="W14">
            <v>795</v>
          </cell>
          <cell r="Y14">
            <v>228</v>
          </cell>
          <cell r="Z14">
            <v>1200</v>
          </cell>
          <cell r="AA14">
            <v>1200.0350000000001</v>
          </cell>
          <cell r="AC14">
            <v>892</v>
          </cell>
          <cell r="AE14">
            <v>892</v>
          </cell>
          <cell r="AF14">
            <v>308</v>
          </cell>
          <cell r="AH14">
            <v>308</v>
          </cell>
        </row>
        <row r="15">
          <cell r="B15" t="str">
            <v>醴陵市</v>
          </cell>
          <cell r="C15">
            <v>628</v>
          </cell>
          <cell r="D15">
            <v>628</v>
          </cell>
          <cell r="E15">
            <v>628</v>
          </cell>
          <cell r="F15">
            <v>124</v>
          </cell>
          <cell r="G15">
            <v>183</v>
          </cell>
          <cell r="H15">
            <v>72</v>
          </cell>
          <cell r="I15">
            <v>111</v>
          </cell>
          <cell r="J15">
            <v>138</v>
          </cell>
          <cell r="L15">
            <v>1241</v>
          </cell>
          <cell r="M15">
            <v>1241</v>
          </cell>
          <cell r="N15">
            <v>1241</v>
          </cell>
          <cell r="O15">
            <v>760</v>
          </cell>
          <cell r="P15">
            <v>75</v>
          </cell>
          <cell r="Q15">
            <v>36</v>
          </cell>
          <cell r="R15">
            <v>370</v>
          </cell>
          <cell r="S15">
            <v>1174</v>
          </cell>
          <cell r="T15">
            <v>1011</v>
          </cell>
          <cell r="U15">
            <v>1174</v>
          </cell>
          <cell r="V15">
            <v>409</v>
          </cell>
          <cell r="W15">
            <v>602</v>
          </cell>
          <cell r="Y15">
            <v>163</v>
          </cell>
          <cell r="Z15">
            <v>1360</v>
          </cell>
          <cell r="AA15">
            <v>323.72899999999998</v>
          </cell>
          <cell r="AB15">
            <v>1036.1610000000001</v>
          </cell>
          <cell r="AC15">
            <v>1277</v>
          </cell>
          <cell r="AD15">
            <v>1036</v>
          </cell>
          <cell r="AE15">
            <v>241</v>
          </cell>
          <cell r="AF15">
            <v>83</v>
          </cell>
          <cell r="AH15">
            <v>83</v>
          </cell>
        </row>
        <row r="16">
          <cell r="B16" t="str">
            <v>茶陵县</v>
          </cell>
          <cell r="C16">
            <v>235</v>
          </cell>
          <cell r="D16">
            <v>235</v>
          </cell>
          <cell r="E16">
            <v>235</v>
          </cell>
          <cell r="G16">
            <v>120</v>
          </cell>
          <cell r="H16">
            <v>29</v>
          </cell>
          <cell r="I16">
            <v>0</v>
          </cell>
          <cell r="J16">
            <v>115</v>
          </cell>
          <cell r="K16">
            <v>-29</v>
          </cell>
          <cell r="L16">
            <v>2392</v>
          </cell>
          <cell r="M16">
            <v>2392</v>
          </cell>
          <cell r="N16">
            <v>2392</v>
          </cell>
          <cell r="O16">
            <v>852</v>
          </cell>
          <cell r="P16">
            <v>1304</v>
          </cell>
          <cell r="Q16">
            <v>12</v>
          </cell>
          <cell r="R16">
            <v>224</v>
          </cell>
          <cell r="S16">
            <v>3199</v>
          </cell>
          <cell r="T16">
            <v>3177</v>
          </cell>
          <cell r="U16">
            <v>3199</v>
          </cell>
          <cell r="V16">
            <v>76</v>
          </cell>
          <cell r="W16">
            <v>3101</v>
          </cell>
          <cell r="Y16">
            <v>22</v>
          </cell>
          <cell r="Z16">
            <v>20</v>
          </cell>
          <cell r="AB16">
            <v>19.629000000000001</v>
          </cell>
          <cell r="AC16">
            <v>20</v>
          </cell>
          <cell r="AD16">
            <v>20</v>
          </cell>
          <cell r="AF16">
            <v>0</v>
          </cell>
          <cell r="AH16">
            <v>0</v>
          </cell>
        </row>
        <row r="17">
          <cell r="B17" t="str">
            <v>炎陵县</v>
          </cell>
          <cell r="C17">
            <v>106</v>
          </cell>
          <cell r="D17">
            <v>106</v>
          </cell>
          <cell r="E17">
            <v>106</v>
          </cell>
          <cell r="F17">
            <v>54</v>
          </cell>
          <cell r="I17">
            <v>62</v>
          </cell>
          <cell r="J17">
            <v>0</v>
          </cell>
          <cell r="K17">
            <v>-10</v>
          </cell>
          <cell r="L17">
            <v>1055</v>
          </cell>
          <cell r="M17">
            <v>1055</v>
          </cell>
          <cell r="N17">
            <v>1055</v>
          </cell>
          <cell r="O17">
            <v>252</v>
          </cell>
          <cell r="P17">
            <v>828</v>
          </cell>
          <cell r="R17">
            <v>-25</v>
          </cell>
          <cell r="S17">
            <v>91</v>
          </cell>
          <cell r="T17">
            <v>71</v>
          </cell>
          <cell r="U17">
            <v>91</v>
          </cell>
          <cell r="V17">
            <v>71</v>
          </cell>
          <cell r="Y17">
            <v>20</v>
          </cell>
          <cell r="Z17">
            <v>0</v>
          </cell>
          <cell r="AC17">
            <v>0</v>
          </cell>
          <cell r="AF17">
            <v>0</v>
          </cell>
          <cell r="AH17">
            <v>0</v>
          </cell>
        </row>
        <row r="18">
          <cell r="B18" t="str">
            <v>小计</v>
          </cell>
          <cell r="C18">
            <v>1480</v>
          </cell>
          <cell r="D18">
            <v>1480</v>
          </cell>
          <cell r="E18">
            <v>1480</v>
          </cell>
          <cell r="F18">
            <v>188</v>
          </cell>
          <cell r="G18">
            <v>421</v>
          </cell>
          <cell r="H18">
            <v>298</v>
          </cell>
          <cell r="I18">
            <v>255</v>
          </cell>
          <cell r="J18">
            <v>318</v>
          </cell>
          <cell r="K18">
            <v>0</v>
          </cell>
          <cell r="L18">
            <v>2017</v>
          </cell>
          <cell r="M18">
            <v>2017</v>
          </cell>
          <cell r="N18">
            <v>2017</v>
          </cell>
          <cell r="O18">
            <v>1466</v>
          </cell>
          <cell r="P18">
            <v>220</v>
          </cell>
          <cell r="Q18">
            <v>97</v>
          </cell>
          <cell r="R18">
            <v>234</v>
          </cell>
          <cell r="S18">
            <v>2012</v>
          </cell>
          <cell r="T18">
            <v>1625</v>
          </cell>
          <cell r="U18">
            <v>2012</v>
          </cell>
          <cell r="V18">
            <v>996</v>
          </cell>
          <cell r="W18">
            <v>629</v>
          </cell>
          <cell r="X18">
            <v>0</v>
          </cell>
          <cell r="Y18">
            <v>387</v>
          </cell>
          <cell r="Z18">
            <v>4191</v>
          </cell>
          <cell r="AC18">
            <v>3448</v>
          </cell>
          <cell r="AD18">
            <v>1296</v>
          </cell>
          <cell r="AE18">
            <v>2152</v>
          </cell>
          <cell r="AF18">
            <v>743</v>
          </cell>
          <cell r="AH18">
            <v>743</v>
          </cell>
        </row>
        <row r="19">
          <cell r="B19" t="str">
            <v>湘潭市本级及所辖区</v>
          </cell>
          <cell r="C19">
            <v>102</v>
          </cell>
          <cell r="D19">
            <v>102</v>
          </cell>
          <cell r="E19">
            <v>102</v>
          </cell>
          <cell r="G19">
            <v>42</v>
          </cell>
          <cell r="H19">
            <v>21</v>
          </cell>
          <cell r="I19">
            <v>17</v>
          </cell>
          <cell r="J19">
            <v>22</v>
          </cell>
          <cell r="L19">
            <v>267</v>
          </cell>
          <cell r="M19">
            <v>267</v>
          </cell>
          <cell r="N19">
            <v>267</v>
          </cell>
          <cell r="O19">
            <v>187</v>
          </cell>
          <cell r="P19">
            <v>33</v>
          </cell>
          <cell r="Q19">
            <v>11</v>
          </cell>
          <cell r="R19">
            <v>36</v>
          </cell>
          <cell r="S19">
            <v>243</v>
          </cell>
          <cell r="T19">
            <v>214</v>
          </cell>
          <cell r="U19">
            <v>243</v>
          </cell>
          <cell r="V19">
            <v>99</v>
          </cell>
          <cell r="W19">
            <v>115</v>
          </cell>
          <cell r="Y19">
            <v>29</v>
          </cell>
          <cell r="Z19">
            <v>135</v>
          </cell>
          <cell r="AA19">
            <v>135.126</v>
          </cell>
          <cell r="AC19">
            <v>100</v>
          </cell>
          <cell r="AE19">
            <v>100</v>
          </cell>
          <cell r="AF19">
            <v>35</v>
          </cell>
          <cell r="AH19">
            <v>35</v>
          </cell>
        </row>
        <row r="20">
          <cell r="B20" t="str">
            <v>湘潭县</v>
          </cell>
          <cell r="C20">
            <v>686</v>
          </cell>
          <cell r="D20">
            <v>686</v>
          </cell>
          <cell r="E20">
            <v>686</v>
          </cell>
          <cell r="F20">
            <v>151</v>
          </cell>
          <cell r="G20">
            <v>142</v>
          </cell>
          <cell r="H20">
            <v>140</v>
          </cell>
          <cell r="I20">
            <v>113</v>
          </cell>
          <cell r="J20">
            <v>140</v>
          </cell>
          <cell r="L20">
            <v>871</v>
          </cell>
          <cell r="M20">
            <v>871</v>
          </cell>
          <cell r="N20">
            <v>871</v>
          </cell>
          <cell r="O20">
            <v>686</v>
          </cell>
          <cell r="P20">
            <v>150</v>
          </cell>
          <cell r="R20">
            <v>35</v>
          </cell>
          <cell r="S20">
            <v>864</v>
          </cell>
          <cell r="T20">
            <v>752</v>
          </cell>
          <cell r="U20">
            <v>864</v>
          </cell>
          <cell r="V20">
            <v>282</v>
          </cell>
          <cell r="W20">
            <v>470</v>
          </cell>
          <cell r="Y20">
            <v>112</v>
          </cell>
          <cell r="Z20">
            <v>3105</v>
          </cell>
          <cell r="AA20">
            <v>2101.5540000000001</v>
          </cell>
          <cell r="AB20">
            <v>1003.898</v>
          </cell>
          <cell r="AC20">
            <v>2566</v>
          </cell>
          <cell r="AD20">
            <v>1004</v>
          </cell>
          <cell r="AE20">
            <v>1562</v>
          </cell>
          <cell r="AF20">
            <v>539</v>
          </cell>
          <cell r="AH20">
            <v>539</v>
          </cell>
        </row>
        <row r="21">
          <cell r="B21" t="str">
            <v>湘乡市</v>
          </cell>
          <cell r="C21">
            <v>630</v>
          </cell>
          <cell r="D21">
            <v>630</v>
          </cell>
          <cell r="E21">
            <v>630</v>
          </cell>
          <cell r="F21">
            <v>37</v>
          </cell>
          <cell r="G21">
            <v>204</v>
          </cell>
          <cell r="H21">
            <v>137</v>
          </cell>
          <cell r="I21">
            <v>112</v>
          </cell>
          <cell r="J21">
            <v>140</v>
          </cell>
          <cell r="L21">
            <v>739</v>
          </cell>
          <cell r="M21">
            <v>739</v>
          </cell>
          <cell r="N21">
            <v>739</v>
          </cell>
          <cell r="O21">
            <v>500</v>
          </cell>
          <cell r="P21">
            <v>36</v>
          </cell>
          <cell r="Q21">
            <v>69</v>
          </cell>
          <cell r="R21">
            <v>134</v>
          </cell>
          <cell r="S21">
            <v>767</v>
          </cell>
          <cell r="T21">
            <v>548</v>
          </cell>
          <cell r="U21">
            <v>767</v>
          </cell>
          <cell r="V21">
            <v>548</v>
          </cell>
          <cell r="Y21">
            <v>219</v>
          </cell>
          <cell r="Z21">
            <v>685</v>
          </cell>
          <cell r="AA21">
            <v>392.96600000000001</v>
          </cell>
          <cell r="AB21">
            <v>292.149</v>
          </cell>
          <cell r="AC21">
            <v>584</v>
          </cell>
          <cell r="AD21">
            <v>292</v>
          </cell>
          <cell r="AE21">
            <v>292</v>
          </cell>
          <cell r="AF21">
            <v>101</v>
          </cell>
          <cell r="AH21">
            <v>101</v>
          </cell>
        </row>
        <row r="22">
          <cell r="B22" t="str">
            <v>韶山市</v>
          </cell>
          <cell r="C22">
            <v>62</v>
          </cell>
          <cell r="D22">
            <v>62</v>
          </cell>
          <cell r="E22">
            <v>62</v>
          </cell>
          <cell r="G22">
            <v>33</v>
          </cell>
          <cell r="I22">
            <v>13</v>
          </cell>
          <cell r="J22">
            <v>16</v>
          </cell>
          <cell r="L22">
            <v>140</v>
          </cell>
          <cell r="M22">
            <v>140</v>
          </cell>
          <cell r="N22">
            <v>140</v>
          </cell>
          <cell r="O22">
            <v>93</v>
          </cell>
          <cell r="P22">
            <v>1</v>
          </cell>
          <cell r="Q22">
            <v>17</v>
          </cell>
          <cell r="R22">
            <v>29</v>
          </cell>
          <cell r="S22">
            <v>138</v>
          </cell>
          <cell r="T22">
            <v>111</v>
          </cell>
          <cell r="U22">
            <v>138</v>
          </cell>
          <cell r="V22">
            <v>67</v>
          </cell>
          <cell r="W22">
            <v>44</v>
          </cell>
          <cell r="Y22">
            <v>27</v>
          </cell>
          <cell r="Z22">
            <v>266</v>
          </cell>
          <cell r="AA22">
            <v>265.68099999999998</v>
          </cell>
          <cell r="AC22">
            <v>198</v>
          </cell>
          <cell r="AE22">
            <v>198</v>
          </cell>
          <cell r="AF22">
            <v>68</v>
          </cell>
          <cell r="AH22">
            <v>68</v>
          </cell>
        </row>
        <row r="23">
          <cell r="B23" t="str">
            <v>小计</v>
          </cell>
          <cell r="C23">
            <v>5615</v>
          </cell>
          <cell r="D23">
            <v>5615</v>
          </cell>
          <cell r="E23">
            <v>5615</v>
          </cell>
          <cell r="F23">
            <v>856</v>
          </cell>
          <cell r="G23">
            <v>1951</v>
          </cell>
          <cell r="H23">
            <v>387</v>
          </cell>
          <cell r="I23">
            <v>1080</v>
          </cell>
          <cell r="J23">
            <v>1341</v>
          </cell>
          <cell r="K23">
            <v>0</v>
          </cell>
          <cell r="L23">
            <v>5779</v>
          </cell>
          <cell r="M23">
            <v>5779</v>
          </cell>
          <cell r="N23">
            <v>5779</v>
          </cell>
          <cell r="O23">
            <v>3773</v>
          </cell>
          <cell r="P23">
            <v>0</v>
          </cell>
          <cell r="Q23">
            <v>491</v>
          </cell>
          <cell r="R23">
            <v>1515</v>
          </cell>
          <cell r="S23">
            <v>4871</v>
          </cell>
          <cell r="T23">
            <v>3842</v>
          </cell>
          <cell r="U23">
            <v>4871</v>
          </cell>
          <cell r="V23">
            <v>2138</v>
          </cell>
          <cell r="W23">
            <v>1704</v>
          </cell>
          <cell r="X23">
            <v>0</v>
          </cell>
          <cell r="Y23">
            <v>1029</v>
          </cell>
          <cell r="Z23">
            <v>7417</v>
          </cell>
          <cell r="AC23">
            <v>5711</v>
          </cell>
          <cell r="AD23">
            <v>769</v>
          </cell>
          <cell r="AE23">
            <v>4942</v>
          </cell>
          <cell r="AF23">
            <v>1706</v>
          </cell>
          <cell r="AH23">
            <v>1706</v>
          </cell>
        </row>
        <row r="24">
          <cell r="B24" t="str">
            <v>衡阳市本级及所辖区</v>
          </cell>
          <cell r="C24">
            <v>101</v>
          </cell>
          <cell r="D24">
            <v>101</v>
          </cell>
          <cell r="E24">
            <v>101</v>
          </cell>
          <cell r="F24">
            <v>6</v>
          </cell>
          <cell r="G24">
            <v>48</v>
          </cell>
          <cell r="I24">
            <v>21</v>
          </cell>
          <cell r="J24">
            <v>26</v>
          </cell>
          <cell r="L24">
            <v>203</v>
          </cell>
          <cell r="M24">
            <v>203</v>
          </cell>
          <cell r="N24">
            <v>203</v>
          </cell>
          <cell r="O24">
            <v>125</v>
          </cell>
          <cell r="Q24">
            <v>23</v>
          </cell>
          <cell r="R24">
            <v>55</v>
          </cell>
          <cell r="S24">
            <v>175</v>
          </cell>
          <cell r="T24">
            <v>162</v>
          </cell>
          <cell r="U24">
            <v>175</v>
          </cell>
          <cell r="V24">
            <v>32</v>
          </cell>
          <cell r="W24">
            <v>130</v>
          </cell>
          <cell r="Y24">
            <v>13</v>
          </cell>
          <cell r="Z24">
            <v>252</v>
          </cell>
          <cell r="AA24">
            <v>180.81</v>
          </cell>
          <cell r="AB24">
            <v>71.218000000000004</v>
          </cell>
          <cell r="AC24">
            <v>205</v>
          </cell>
          <cell r="AD24">
            <v>71</v>
          </cell>
          <cell r="AE24">
            <v>134</v>
          </cell>
          <cell r="AF24">
            <v>47</v>
          </cell>
          <cell r="AH24">
            <v>47</v>
          </cell>
        </row>
        <row r="25">
          <cell r="B25" t="str">
            <v>衡山县</v>
          </cell>
          <cell r="C25">
            <v>256</v>
          </cell>
          <cell r="D25">
            <v>256</v>
          </cell>
          <cell r="E25">
            <v>256</v>
          </cell>
          <cell r="F25">
            <v>64</v>
          </cell>
          <cell r="G25">
            <v>87</v>
          </cell>
          <cell r="I25">
            <v>47</v>
          </cell>
          <cell r="J25">
            <v>58</v>
          </cell>
          <cell r="L25">
            <v>447</v>
          </cell>
          <cell r="M25">
            <v>447</v>
          </cell>
          <cell r="N25">
            <v>447</v>
          </cell>
          <cell r="O25">
            <v>284</v>
          </cell>
          <cell r="Q25">
            <v>53</v>
          </cell>
          <cell r="R25">
            <v>110</v>
          </cell>
          <cell r="S25">
            <v>157</v>
          </cell>
          <cell r="T25">
            <v>142</v>
          </cell>
          <cell r="U25">
            <v>157</v>
          </cell>
          <cell r="V25">
            <v>57</v>
          </cell>
          <cell r="W25">
            <v>85</v>
          </cell>
          <cell r="Y25">
            <v>15</v>
          </cell>
          <cell r="Z25">
            <v>222</v>
          </cell>
          <cell r="AA25">
            <v>101.045</v>
          </cell>
          <cell r="AB25">
            <v>121.1</v>
          </cell>
          <cell r="AC25">
            <v>196</v>
          </cell>
          <cell r="AD25">
            <v>121</v>
          </cell>
          <cell r="AE25">
            <v>75</v>
          </cell>
          <cell r="AF25">
            <v>26</v>
          </cell>
          <cell r="AH25">
            <v>26</v>
          </cell>
        </row>
        <row r="26">
          <cell r="B26" t="str">
            <v>衡东县</v>
          </cell>
          <cell r="C26">
            <v>808</v>
          </cell>
          <cell r="D26">
            <v>808</v>
          </cell>
          <cell r="E26">
            <v>808</v>
          </cell>
          <cell r="F26">
            <v>111</v>
          </cell>
          <cell r="G26">
            <v>326</v>
          </cell>
          <cell r="H26">
            <v>28</v>
          </cell>
          <cell r="I26">
            <v>153</v>
          </cell>
          <cell r="J26">
            <v>190</v>
          </cell>
          <cell r="L26">
            <v>545</v>
          </cell>
          <cell r="M26">
            <v>545</v>
          </cell>
          <cell r="N26">
            <v>545</v>
          </cell>
          <cell r="O26">
            <v>348</v>
          </cell>
          <cell r="Q26">
            <v>60</v>
          </cell>
          <cell r="R26">
            <v>137</v>
          </cell>
          <cell r="S26">
            <v>218</v>
          </cell>
          <cell r="T26">
            <v>218</v>
          </cell>
          <cell r="U26">
            <v>218</v>
          </cell>
          <cell r="V26">
            <v>0</v>
          </cell>
          <cell r="W26">
            <v>218</v>
          </cell>
          <cell r="Y26">
            <v>0</v>
          </cell>
          <cell r="Z26">
            <v>270</v>
          </cell>
          <cell r="AA26">
            <v>184.8</v>
          </cell>
          <cell r="AB26">
            <v>85.4</v>
          </cell>
          <cell r="AC26">
            <v>222</v>
          </cell>
          <cell r="AD26">
            <v>85</v>
          </cell>
          <cell r="AE26">
            <v>137</v>
          </cell>
          <cell r="AF26">
            <v>48</v>
          </cell>
          <cell r="AH26">
            <v>48</v>
          </cell>
        </row>
        <row r="27">
          <cell r="B27" t="str">
            <v>耒阳市</v>
          </cell>
          <cell r="C27">
            <v>305</v>
          </cell>
          <cell r="D27">
            <v>305</v>
          </cell>
          <cell r="E27">
            <v>305</v>
          </cell>
          <cell r="F27">
            <v>45</v>
          </cell>
          <cell r="G27">
            <v>74</v>
          </cell>
          <cell r="H27">
            <v>69</v>
          </cell>
          <cell r="I27">
            <v>52</v>
          </cell>
          <cell r="J27">
            <v>65</v>
          </cell>
          <cell r="L27">
            <v>396</v>
          </cell>
          <cell r="M27">
            <v>396</v>
          </cell>
          <cell r="N27">
            <v>396</v>
          </cell>
          <cell r="O27">
            <v>320</v>
          </cell>
          <cell r="Q27">
            <v>25</v>
          </cell>
          <cell r="R27">
            <v>51</v>
          </cell>
          <cell r="S27">
            <v>88</v>
          </cell>
          <cell r="T27">
            <v>63</v>
          </cell>
          <cell r="U27">
            <v>88</v>
          </cell>
          <cell r="V27">
            <v>63</v>
          </cell>
          <cell r="Y27">
            <v>25</v>
          </cell>
          <cell r="Z27">
            <v>251</v>
          </cell>
          <cell r="AA27">
            <v>122.248</v>
          </cell>
          <cell r="AB27">
            <v>129.304</v>
          </cell>
          <cell r="AC27">
            <v>220</v>
          </cell>
          <cell r="AD27">
            <v>129</v>
          </cell>
          <cell r="AE27">
            <v>91</v>
          </cell>
          <cell r="AF27">
            <v>31</v>
          </cell>
          <cell r="AH27">
            <v>31</v>
          </cell>
        </row>
        <row r="28">
          <cell r="B28" t="str">
            <v>祁东县</v>
          </cell>
          <cell r="C28">
            <v>1286</v>
          </cell>
          <cell r="D28">
            <v>1286</v>
          </cell>
          <cell r="E28">
            <v>1286</v>
          </cell>
          <cell r="F28">
            <v>294</v>
          </cell>
          <cell r="G28">
            <v>409</v>
          </cell>
          <cell r="I28">
            <v>260</v>
          </cell>
          <cell r="J28">
            <v>323</v>
          </cell>
          <cell r="L28">
            <v>2157</v>
          </cell>
          <cell r="M28">
            <v>2157</v>
          </cell>
          <cell r="N28">
            <v>2157</v>
          </cell>
          <cell r="O28">
            <v>1377</v>
          </cell>
          <cell r="Q28">
            <v>250</v>
          </cell>
          <cell r="R28">
            <v>530</v>
          </cell>
          <cell r="S28">
            <v>2311</v>
          </cell>
          <cell r="T28">
            <v>1769</v>
          </cell>
          <cell r="U28">
            <v>2311</v>
          </cell>
          <cell r="V28">
            <v>903</v>
          </cell>
          <cell r="W28">
            <v>866</v>
          </cell>
          <cell r="Y28">
            <v>542</v>
          </cell>
          <cell r="Z28">
            <v>1571</v>
          </cell>
          <cell r="AA28">
            <v>1570.56</v>
          </cell>
          <cell r="AC28">
            <v>1168</v>
          </cell>
          <cell r="AE28">
            <v>1168</v>
          </cell>
          <cell r="AF28">
            <v>403</v>
          </cell>
          <cell r="AH28">
            <v>403</v>
          </cell>
        </row>
        <row r="29">
          <cell r="B29" t="str">
            <v>衡阳县</v>
          </cell>
          <cell r="C29">
            <v>1154</v>
          </cell>
          <cell r="D29">
            <v>1154</v>
          </cell>
          <cell r="E29">
            <v>1154</v>
          </cell>
          <cell r="F29">
            <v>140</v>
          </cell>
          <cell r="G29">
            <v>433</v>
          </cell>
          <cell r="H29">
            <v>72</v>
          </cell>
          <cell r="I29">
            <v>227</v>
          </cell>
          <cell r="J29">
            <v>282</v>
          </cell>
          <cell r="L29">
            <v>1066</v>
          </cell>
          <cell r="M29">
            <v>1066</v>
          </cell>
          <cell r="N29">
            <v>1066</v>
          </cell>
          <cell r="O29">
            <v>714</v>
          </cell>
          <cell r="R29">
            <v>352</v>
          </cell>
          <cell r="S29">
            <v>1301</v>
          </cell>
          <cell r="T29">
            <v>1020</v>
          </cell>
          <cell r="U29">
            <v>1301</v>
          </cell>
          <cell r="V29">
            <v>704</v>
          </cell>
          <cell r="W29">
            <v>316</v>
          </cell>
          <cell r="Y29">
            <v>281</v>
          </cell>
          <cell r="Z29">
            <v>1103</v>
          </cell>
          <cell r="AA29">
            <v>952.64400000000001</v>
          </cell>
          <cell r="AB29">
            <v>150.03800000000001</v>
          </cell>
          <cell r="AC29">
            <v>859</v>
          </cell>
          <cell r="AD29">
            <v>150</v>
          </cell>
          <cell r="AE29">
            <v>709</v>
          </cell>
          <cell r="AF29">
            <v>244</v>
          </cell>
          <cell r="AH29">
            <v>244</v>
          </cell>
        </row>
        <row r="30">
          <cell r="B30" t="str">
            <v>常宁市</v>
          </cell>
          <cell r="C30">
            <v>616</v>
          </cell>
          <cell r="D30">
            <v>616</v>
          </cell>
          <cell r="E30">
            <v>616</v>
          </cell>
          <cell r="F30">
            <v>75</v>
          </cell>
          <cell r="G30">
            <v>181</v>
          </cell>
          <cell r="H30">
            <v>109</v>
          </cell>
          <cell r="I30">
            <v>112</v>
          </cell>
          <cell r="J30">
            <v>139</v>
          </cell>
          <cell r="L30">
            <v>606</v>
          </cell>
          <cell r="M30">
            <v>606</v>
          </cell>
          <cell r="N30">
            <v>606</v>
          </cell>
          <cell r="O30">
            <v>375</v>
          </cell>
          <cell r="Q30">
            <v>68</v>
          </cell>
          <cell r="R30">
            <v>163</v>
          </cell>
          <cell r="S30">
            <v>203</v>
          </cell>
          <cell r="T30">
            <v>148</v>
          </cell>
          <cell r="U30">
            <v>203</v>
          </cell>
          <cell r="V30">
            <v>136</v>
          </cell>
          <cell r="W30">
            <v>12</v>
          </cell>
          <cell r="Y30">
            <v>55</v>
          </cell>
          <cell r="Z30">
            <v>1657</v>
          </cell>
          <cell r="AA30">
            <v>1468.7539999999999</v>
          </cell>
          <cell r="AB30">
            <v>187.614</v>
          </cell>
          <cell r="AC30">
            <v>1280</v>
          </cell>
          <cell r="AD30">
            <v>188</v>
          </cell>
          <cell r="AE30">
            <v>1092</v>
          </cell>
          <cell r="AF30">
            <v>377</v>
          </cell>
          <cell r="AH30">
            <v>377</v>
          </cell>
        </row>
        <row r="31">
          <cell r="B31" t="str">
            <v>衡南县</v>
          </cell>
          <cell r="C31">
            <v>1089</v>
          </cell>
          <cell r="D31">
            <v>1089</v>
          </cell>
          <cell r="E31">
            <v>1089</v>
          </cell>
          <cell r="F31">
            <v>121</v>
          </cell>
          <cell r="G31">
            <v>393</v>
          </cell>
          <cell r="H31">
            <v>109</v>
          </cell>
          <cell r="I31">
            <v>208</v>
          </cell>
          <cell r="J31">
            <v>258</v>
          </cell>
          <cell r="L31">
            <v>359</v>
          </cell>
          <cell r="M31">
            <v>359</v>
          </cell>
          <cell r="N31">
            <v>359</v>
          </cell>
          <cell r="O31">
            <v>230</v>
          </cell>
          <cell r="Q31">
            <v>12</v>
          </cell>
          <cell r="R31">
            <v>117</v>
          </cell>
          <cell r="S31">
            <v>418</v>
          </cell>
          <cell r="T31">
            <v>320</v>
          </cell>
          <cell r="U31">
            <v>418</v>
          </cell>
          <cell r="V31">
            <v>243</v>
          </cell>
          <cell r="W31">
            <v>77</v>
          </cell>
          <cell r="Y31">
            <v>98</v>
          </cell>
          <cell r="Z31">
            <v>2091</v>
          </cell>
          <cell r="AA31">
            <v>2066.386</v>
          </cell>
          <cell r="AB31">
            <v>25.494</v>
          </cell>
          <cell r="AC31">
            <v>1561</v>
          </cell>
          <cell r="AD31">
            <v>25</v>
          </cell>
          <cell r="AE31">
            <v>1536</v>
          </cell>
          <cell r="AF31">
            <v>530</v>
          </cell>
          <cell r="AH31">
            <v>530</v>
          </cell>
        </row>
        <row r="32">
          <cell r="B32" t="str">
            <v>小计</v>
          </cell>
          <cell r="C32">
            <v>7229</v>
          </cell>
          <cell r="D32">
            <v>7229</v>
          </cell>
          <cell r="E32">
            <v>7229</v>
          </cell>
          <cell r="F32">
            <v>1080</v>
          </cell>
          <cell r="G32">
            <v>2452</v>
          </cell>
          <cell r="H32">
            <v>797</v>
          </cell>
          <cell r="I32">
            <v>1294</v>
          </cell>
          <cell r="J32">
            <v>1606</v>
          </cell>
          <cell r="K32">
            <v>0</v>
          </cell>
          <cell r="L32">
            <v>10728</v>
          </cell>
          <cell r="M32">
            <v>10728</v>
          </cell>
          <cell r="N32">
            <v>10728</v>
          </cell>
          <cell r="O32">
            <v>5222</v>
          </cell>
          <cell r="P32">
            <v>3652</v>
          </cell>
          <cell r="Q32">
            <v>468</v>
          </cell>
          <cell r="R32">
            <v>1386</v>
          </cell>
          <cell r="S32">
            <v>7322</v>
          </cell>
          <cell r="T32">
            <v>6201</v>
          </cell>
          <cell r="U32">
            <v>7322</v>
          </cell>
          <cell r="V32">
            <v>3341</v>
          </cell>
          <cell r="W32">
            <v>2860</v>
          </cell>
          <cell r="X32">
            <v>0</v>
          </cell>
          <cell r="Y32">
            <v>1121</v>
          </cell>
          <cell r="Z32">
            <v>6902</v>
          </cell>
          <cell r="AC32">
            <v>5673</v>
          </cell>
          <cell r="AD32">
            <v>2108</v>
          </cell>
          <cell r="AE32">
            <v>3565</v>
          </cell>
          <cell r="AF32">
            <v>1229</v>
          </cell>
          <cell r="AG32">
            <v>583</v>
          </cell>
          <cell r="AH32">
            <v>646</v>
          </cell>
        </row>
        <row r="33">
          <cell r="B33" t="str">
            <v>邵阳市本级及所辖区</v>
          </cell>
          <cell r="C33">
            <v>260</v>
          </cell>
          <cell r="D33">
            <v>260</v>
          </cell>
          <cell r="E33">
            <v>260</v>
          </cell>
          <cell r="F33">
            <v>17</v>
          </cell>
          <cell r="G33">
            <v>77</v>
          </cell>
          <cell r="H33">
            <v>52</v>
          </cell>
          <cell r="I33">
            <v>51</v>
          </cell>
          <cell r="J33">
            <v>63</v>
          </cell>
          <cell r="L33">
            <v>11</v>
          </cell>
          <cell r="M33">
            <v>11</v>
          </cell>
          <cell r="N33">
            <v>11</v>
          </cell>
          <cell r="O33">
            <v>19</v>
          </cell>
          <cell r="R33">
            <v>-8</v>
          </cell>
          <cell r="S33">
            <v>78</v>
          </cell>
          <cell r="T33">
            <v>49</v>
          </cell>
          <cell r="U33">
            <v>78</v>
          </cell>
          <cell r="V33">
            <v>49</v>
          </cell>
          <cell r="Y33">
            <v>29</v>
          </cell>
          <cell r="Z33">
            <v>69</v>
          </cell>
          <cell r="AA33">
            <v>59.432000000000002</v>
          </cell>
          <cell r="AB33">
            <v>9.6</v>
          </cell>
          <cell r="AC33">
            <v>54</v>
          </cell>
          <cell r="AD33">
            <v>10</v>
          </cell>
          <cell r="AE33">
            <v>44</v>
          </cell>
          <cell r="AF33">
            <v>15</v>
          </cell>
          <cell r="AH33">
            <v>15</v>
          </cell>
        </row>
        <row r="34">
          <cell r="B34" t="str">
            <v>洞口县</v>
          </cell>
          <cell r="C34">
            <v>748</v>
          </cell>
          <cell r="D34">
            <v>748</v>
          </cell>
          <cell r="E34">
            <v>748</v>
          </cell>
          <cell r="F34">
            <v>56</v>
          </cell>
          <cell r="G34">
            <v>216</v>
          </cell>
          <cell r="H34">
            <v>237</v>
          </cell>
          <cell r="I34">
            <v>107</v>
          </cell>
          <cell r="J34">
            <v>132</v>
          </cell>
          <cell r="L34">
            <v>2205</v>
          </cell>
          <cell r="M34">
            <v>2205</v>
          </cell>
          <cell r="N34">
            <v>2205</v>
          </cell>
          <cell r="O34">
            <v>1018</v>
          </cell>
          <cell r="P34">
            <v>990</v>
          </cell>
          <cell r="Q34">
            <v>12</v>
          </cell>
          <cell r="R34">
            <v>185</v>
          </cell>
          <cell r="S34">
            <v>1451</v>
          </cell>
          <cell r="T34">
            <v>1262</v>
          </cell>
          <cell r="U34">
            <v>1451</v>
          </cell>
          <cell r="V34">
            <v>660</v>
          </cell>
          <cell r="W34">
            <v>602</v>
          </cell>
          <cell r="Y34">
            <v>189</v>
          </cell>
          <cell r="Z34">
            <v>1440</v>
          </cell>
          <cell r="AA34">
            <v>669.72299999999996</v>
          </cell>
          <cell r="AB34">
            <v>770.67</v>
          </cell>
          <cell r="AC34">
            <v>1269</v>
          </cell>
          <cell r="AD34">
            <v>771</v>
          </cell>
          <cell r="AE34">
            <v>498</v>
          </cell>
          <cell r="AF34">
            <v>171</v>
          </cell>
          <cell r="AG34">
            <v>171</v>
          </cell>
          <cell r="AH34">
            <v>0</v>
          </cell>
        </row>
        <row r="35">
          <cell r="B35" t="str">
            <v>新邵县</v>
          </cell>
          <cell r="C35">
            <v>936</v>
          </cell>
          <cell r="D35">
            <v>936</v>
          </cell>
          <cell r="E35">
            <v>936</v>
          </cell>
          <cell r="F35">
            <v>114</v>
          </cell>
          <cell r="G35">
            <v>401</v>
          </cell>
          <cell r="I35">
            <v>188</v>
          </cell>
          <cell r="J35">
            <v>233</v>
          </cell>
          <cell r="L35">
            <v>1047</v>
          </cell>
          <cell r="M35">
            <v>1047</v>
          </cell>
          <cell r="N35">
            <v>1047</v>
          </cell>
          <cell r="O35">
            <v>408</v>
          </cell>
          <cell r="P35">
            <v>627</v>
          </cell>
          <cell r="R35">
            <v>12</v>
          </cell>
          <cell r="S35">
            <v>735</v>
          </cell>
          <cell r="T35">
            <v>663</v>
          </cell>
          <cell r="U35">
            <v>735</v>
          </cell>
          <cell r="V35">
            <v>251</v>
          </cell>
          <cell r="W35">
            <v>412</v>
          </cell>
          <cell r="Y35">
            <v>72</v>
          </cell>
          <cell r="Z35">
            <v>786</v>
          </cell>
          <cell r="AA35">
            <v>786.28499999999997</v>
          </cell>
          <cell r="AC35">
            <v>584</v>
          </cell>
          <cell r="AE35">
            <v>584</v>
          </cell>
          <cell r="AF35">
            <v>202</v>
          </cell>
          <cell r="AH35">
            <v>202</v>
          </cell>
        </row>
        <row r="36">
          <cell r="B36" t="str">
            <v>新宁县</v>
          </cell>
          <cell r="C36">
            <v>705</v>
          </cell>
          <cell r="D36">
            <v>705</v>
          </cell>
          <cell r="E36">
            <v>705</v>
          </cell>
          <cell r="G36">
            <v>360</v>
          </cell>
          <cell r="I36">
            <v>154</v>
          </cell>
          <cell r="J36">
            <v>191</v>
          </cell>
          <cell r="L36">
            <v>730</v>
          </cell>
          <cell r="M36">
            <v>730</v>
          </cell>
          <cell r="N36">
            <v>730</v>
          </cell>
          <cell r="O36">
            <v>433</v>
          </cell>
          <cell r="P36">
            <v>180</v>
          </cell>
          <cell r="Q36">
            <v>25</v>
          </cell>
          <cell r="R36">
            <v>92</v>
          </cell>
          <cell r="S36">
            <v>763</v>
          </cell>
          <cell r="T36">
            <v>763</v>
          </cell>
          <cell r="U36">
            <v>763</v>
          </cell>
          <cell r="W36">
            <v>763</v>
          </cell>
          <cell r="Y36">
            <v>0</v>
          </cell>
          <cell r="Z36">
            <v>527</v>
          </cell>
          <cell r="AB36">
            <v>526.59</v>
          </cell>
          <cell r="AC36">
            <v>527</v>
          </cell>
          <cell r="AD36">
            <v>527</v>
          </cell>
          <cell r="AF36">
            <v>0</v>
          </cell>
          <cell r="AH36">
            <v>0</v>
          </cell>
        </row>
        <row r="37">
          <cell r="B37" t="str">
            <v>隆回县</v>
          </cell>
          <cell r="C37">
            <v>752</v>
          </cell>
          <cell r="D37">
            <v>752</v>
          </cell>
          <cell r="E37">
            <v>752</v>
          </cell>
          <cell r="F37">
            <v>145</v>
          </cell>
          <cell r="G37">
            <v>285</v>
          </cell>
          <cell r="I37">
            <v>143</v>
          </cell>
          <cell r="J37">
            <v>179</v>
          </cell>
          <cell r="L37">
            <v>1018</v>
          </cell>
          <cell r="M37">
            <v>1018</v>
          </cell>
          <cell r="N37">
            <v>1018</v>
          </cell>
          <cell r="O37">
            <v>385</v>
          </cell>
          <cell r="P37">
            <v>576</v>
          </cell>
          <cell r="R37">
            <v>57</v>
          </cell>
          <cell r="S37">
            <v>334</v>
          </cell>
          <cell r="T37">
            <v>267</v>
          </cell>
          <cell r="U37">
            <v>334</v>
          </cell>
          <cell r="V37">
            <v>235</v>
          </cell>
          <cell r="W37">
            <v>32</v>
          </cell>
          <cell r="Y37">
            <v>67</v>
          </cell>
          <cell r="Z37">
            <v>719</v>
          </cell>
          <cell r="AA37">
            <v>387.81</v>
          </cell>
          <cell r="AB37">
            <v>331.34399999999999</v>
          </cell>
          <cell r="AC37">
            <v>619</v>
          </cell>
          <cell r="AD37">
            <v>331</v>
          </cell>
          <cell r="AE37">
            <v>288</v>
          </cell>
          <cell r="AF37">
            <v>100</v>
          </cell>
          <cell r="AG37">
            <v>100</v>
          </cell>
          <cell r="AH37">
            <v>0</v>
          </cell>
        </row>
        <row r="38">
          <cell r="B38" t="str">
            <v>绥宁县</v>
          </cell>
          <cell r="C38">
            <v>821</v>
          </cell>
          <cell r="D38">
            <v>821</v>
          </cell>
          <cell r="E38">
            <v>821</v>
          </cell>
          <cell r="F38">
            <v>203</v>
          </cell>
          <cell r="G38">
            <v>216</v>
          </cell>
          <cell r="H38">
            <v>101</v>
          </cell>
          <cell r="I38">
            <v>134</v>
          </cell>
          <cell r="J38">
            <v>167</v>
          </cell>
          <cell r="L38">
            <v>1567</v>
          </cell>
          <cell r="M38">
            <v>1567</v>
          </cell>
          <cell r="N38">
            <v>1567</v>
          </cell>
          <cell r="O38">
            <v>739</v>
          </cell>
          <cell r="P38">
            <v>607</v>
          </cell>
          <cell r="Q38">
            <v>31</v>
          </cell>
          <cell r="R38">
            <v>190</v>
          </cell>
          <cell r="S38">
            <v>1683</v>
          </cell>
          <cell r="T38">
            <v>1397</v>
          </cell>
          <cell r="U38">
            <v>1683</v>
          </cell>
          <cell r="V38">
            <v>1005</v>
          </cell>
          <cell r="W38">
            <v>392</v>
          </cell>
          <cell r="Y38">
            <v>286</v>
          </cell>
          <cell r="Z38">
            <v>698</v>
          </cell>
          <cell r="AA38">
            <v>525.53700000000003</v>
          </cell>
          <cell r="AB38">
            <v>172.8</v>
          </cell>
          <cell r="AC38">
            <v>564</v>
          </cell>
          <cell r="AD38">
            <v>173</v>
          </cell>
          <cell r="AE38">
            <v>391</v>
          </cell>
          <cell r="AF38">
            <v>134</v>
          </cell>
          <cell r="AH38">
            <v>134</v>
          </cell>
        </row>
        <row r="39">
          <cell r="B39" t="str">
            <v>邵东县</v>
          </cell>
          <cell r="C39">
            <v>697</v>
          </cell>
          <cell r="D39">
            <v>697</v>
          </cell>
          <cell r="E39">
            <v>697</v>
          </cell>
          <cell r="F39">
            <v>12</v>
          </cell>
          <cell r="G39">
            <v>191</v>
          </cell>
          <cell r="H39">
            <v>197</v>
          </cell>
          <cell r="I39">
            <v>133</v>
          </cell>
          <cell r="J39">
            <v>164</v>
          </cell>
          <cell r="L39">
            <v>880</v>
          </cell>
          <cell r="M39">
            <v>880</v>
          </cell>
          <cell r="N39">
            <v>880</v>
          </cell>
          <cell r="O39">
            <v>509</v>
          </cell>
          <cell r="P39">
            <v>168</v>
          </cell>
          <cell r="Q39">
            <v>59</v>
          </cell>
          <cell r="R39">
            <v>144</v>
          </cell>
          <cell r="S39">
            <v>1008</v>
          </cell>
          <cell r="T39">
            <v>712</v>
          </cell>
          <cell r="U39">
            <v>1008</v>
          </cell>
          <cell r="V39">
            <v>495</v>
          </cell>
          <cell r="W39">
            <v>217</v>
          </cell>
          <cell r="Y39">
            <v>296</v>
          </cell>
          <cell r="Z39">
            <v>1061</v>
          </cell>
          <cell r="AA39">
            <v>1061.4865</v>
          </cell>
          <cell r="AC39">
            <v>789</v>
          </cell>
          <cell r="AE39">
            <v>789</v>
          </cell>
          <cell r="AF39">
            <v>272</v>
          </cell>
          <cell r="AH39">
            <v>272</v>
          </cell>
        </row>
        <row r="40">
          <cell r="B40" t="str">
            <v>邵阳县</v>
          </cell>
          <cell r="C40">
            <v>792</v>
          </cell>
          <cell r="D40">
            <v>792</v>
          </cell>
          <cell r="E40">
            <v>792</v>
          </cell>
          <cell r="F40">
            <v>162</v>
          </cell>
          <cell r="G40">
            <v>272</v>
          </cell>
          <cell r="H40">
            <v>37</v>
          </cell>
          <cell r="I40">
            <v>143</v>
          </cell>
          <cell r="J40">
            <v>178</v>
          </cell>
          <cell r="L40">
            <v>1296</v>
          </cell>
          <cell r="M40">
            <v>1296</v>
          </cell>
          <cell r="N40">
            <v>1296</v>
          </cell>
          <cell r="O40">
            <v>662</v>
          </cell>
          <cell r="P40">
            <v>72</v>
          </cell>
          <cell r="Q40">
            <v>201</v>
          </cell>
          <cell r="R40">
            <v>361</v>
          </cell>
          <cell r="S40">
            <v>124</v>
          </cell>
          <cell r="T40">
            <v>96</v>
          </cell>
          <cell r="U40">
            <v>124</v>
          </cell>
          <cell r="V40">
            <v>96</v>
          </cell>
          <cell r="Y40">
            <v>28</v>
          </cell>
          <cell r="Z40">
            <v>172</v>
          </cell>
          <cell r="AA40">
            <v>171.63900000000001</v>
          </cell>
          <cell r="AC40">
            <v>128</v>
          </cell>
          <cell r="AE40">
            <v>128</v>
          </cell>
          <cell r="AF40">
            <v>44</v>
          </cell>
          <cell r="AG40">
            <v>44</v>
          </cell>
          <cell r="AH40">
            <v>0</v>
          </cell>
        </row>
        <row r="41">
          <cell r="B41" t="str">
            <v>武冈市</v>
          </cell>
          <cell r="C41">
            <v>659</v>
          </cell>
          <cell r="D41">
            <v>659</v>
          </cell>
          <cell r="E41">
            <v>659</v>
          </cell>
          <cell r="F41">
            <v>121</v>
          </cell>
          <cell r="G41">
            <v>146</v>
          </cell>
          <cell r="H41">
            <v>173</v>
          </cell>
          <cell r="I41">
            <v>98</v>
          </cell>
          <cell r="J41">
            <v>121</v>
          </cell>
          <cell r="L41">
            <v>472</v>
          </cell>
          <cell r="M41">
            <v>472</v>
          </cell>
          <cell r="N41">
            <v>472</v>
          </cell>
          <cell r="O41">
            <v>263</v>
          </cell>
          <cell r="P41">
            <v>71</v>
          </cell>
          <cell r="Q41">
            <v>44</v>
          </cell>
          <cell r="R41">
            <v>94</v>
          </cell>
          <cell r="S41">
            <v>262</v>
          </cell>
          <cell r="T41">
            <v>219</v>
          </cell>
          <cell r="U41">
            <v>262</v>
          </cell>
          <cell r="V41">
            <v>150</v>
          </cell>
          <cell r="W41">
            <v>69</v>
          </cell>
          <cell r="Y41">
            <v>43</v>
          </cell>
          <cell r="Z41">
            <v>208</v>
          </cell>
          <cell r="AA41">
            <v>89.171999999999997</v>
          </cell>
          <cell r="AB41">
            <v>118.539</v>
          </cell>
          <cell r="AC41">
            <v>185</v>
          </cell>
          <cell r="AD41">
            <v>119</v>
          </cell>
          <cell r="AE41">
            <v>66</v>
          </cell>
          <cell r="AF41">
            <v>23</v>
          </cell>
          <cell r="AH41">
            <v>23</v>
          </cell>
        </row>
        <row r="42">
          <cell r="B42" t="str">
            <v>城步县</v>
          </cell>
          <cell r="C42">
            <v>859</v>
          </cell>
          <cell r="D42">
            <v>859</v>
          </cell>
          <cell r="E42">
            <v>859</v>
          </cell>
          <cell r="F42">
            <v>250</v>
          </cell>
          <cell r="G42">
            <v>288</v>
          </cell>
          <cell r="I42">
            <v>143</v>
          </cell>
          <cell r="J42">
            <v>178</v>
          </cell>
          <cell r="L42">
            <v>1502</v>
          </cell>
          <cell r="M42">
            <v>1502</v>
          </cell>
          <cell r="N42">
            <v>1502</v>
          </cell>
          <cell r="O42">
            <v>786</v>
          </cell>
          <cell r="P42">
            <v>361</v>
          </cell>
          <cell r="Q42">
            <v>96</v>
          </cell>
          <cell r="R42">
            <v>259</v>
          </cell>
          <cell r="S42">
            <v>884</v>
          </cell>
          <cell r="T42">
            <v>773</v>
          </cell>
          <cell r="U42">
            <v>884</v>
          </cell>
          <cell r="V42">
            <v>400</v>
          </cell>
          <cell r="W42">
            <v>373</v>
          </cell>
          <cell r="Y42">
            <v>111</v>
          </cell>
          <cell r="Z42">
            <v>1222</v>
          </cell>
          <cell r="AA42">
            <v>1045.098</v>
          </cell>
          <cell r="AB42">
            <v>176.68799999999999</v>
          </cell>
          <cell r="AC42">
            <v>954</v>
          </cell>
          <cell r="AD42">
            <v>177</v>
          </cell>
          <cell r="AE42">
            <v>777</v>
          </cell>
          <cell r="AF42">
            <v>268</v>
          </cell>
          <cell r="AG42">
            <v>268</v>
          </cell>
          <cell r="AH42">
            <v>0</v>
          </cell>
        </row>
        <row r="43">
          <cell r="B43" t="str">
            <v>小计</v>
          </cell>
          <cell r="C43">
            <v>5898</v>
          </cell>
          <cell r="D43">
            <v>5898</v>
          </cell>
          <cell r="E43">
            <v>5898</v>
          </cell>
          <cell r="F43">
            <v>1293</v>
          </cell>
          <cell r="G43">
            <v>1652</v>
          </cell>
          <cell r="H43">
            <v>664</v>
          </cell>
          <cell r="I43">
            <v>1020</v>
          </cell>
          <cell r="J43">
            <v>1269</v>
          </cell>
          <cell r="K43">
            <v>0</v>
          </cell>
          <cell r="L43">
            <v>13104</v>
          </cell>
          <cell r="M43">
            <v>13104</v>
          </cell>
          <cell r="N43">
            <v>13104</v>
          </cell>
          <cell r="O43">
            <v>6152</v>
          </cell>
          <cell r="P43">
            <v>3629</v>
          </cell>
          <cell r="Q43">
            <v>907</v>
          </cell>
          <cell r="R43">
            <v>2416</v>
          </cell>
          <cell r="S43">
            <v>9629</v>
          </cell>
          <cell r="T43">
            <v>7453</v>
          </cell>
          <cell r="U43">
            <v>9629</v>
          </cell>
          <cell r="V43">
            <v>5661</v>
          </cell>
          <cell r="W43">
            <v>1792</v>
          </cell>
          <cell r="X43">
            <v>0</v>
          </cell>
          <cell r="Y43">
            <v>2176</v>
          </cell>
          <cell r="Z43">
            <v>11019</v>
          </cell>
          <cell r="AC43">
            <v>8639</v>
          </cell>
          <cell r="AD43">
            <v>1742</v>
          </cell>
          <cell r="AE43">
            <v>6897</v>
          </cell>
          <cell r="AF43">
            <v>2380</v>
          </cell>
          <cell r="AG43">
            <v>0</v>
          </cell>
          <cell r="AH43">
            <v>2380</v>
          </cell>
        </row>
        <row r="44">
          <cell r="B44" t="str">
            <v>岳阳市本级及所辖区</v>
          </cell>
          <cell r="C44">
            <v>747</v>
          </cell>
          <cell r="D44">
            <v>747</v>
          </cell>
          <cell r="E44">
            <v>747</v>
          </cell>
          <cell r="F44">
            <v>119</v>
          </cell>
          <cell r="G44">
            <v>265</v>
          </cell>
          <cell r="H44">
            <v>47</v>
          </cell>
          <cell r="I44">
            <v>141</v>
          </cell>
          <cell r="J44">
            <v>175</v>
          </cell>
          <cell r="L44">
            <v>1104</v>
          </cell>
          <cell r="M44">
            <v>1172</v>
          </cell>
          <cell r="N44">
            <v>1104</v>
          </cell>
          <cell r="O44">
            <v>848</v>
          </cell>
          <cell r="Q44">
            <v>110</v>
          </cell>
          <cell r="R44">
            <v>146</v>
          </cell>
          <cell r="S44">
            <v>994</v>
          </cell>
          <cell r="T44">
            <v>767</v>
          </cell>
          <cell r="U44">
            <v>994</v>
          </cell>
          <cell r="V44">
            <v>566</v>
          </cell>
          <cell r="W44">
            <v>201</v>
          </cell>
          <cell r="Y44">
            <v>227</v>
          </cell>
          <cell r="Z44">
            <v>1047</v>
          </cell>
          <cell r="AA44">
            <v>1030.9680000000001</v>
          </cell>
          <cell r="AB44">
            <v>16.239999999999998</v>
          </cell>
          <cell r="AC44">
            <v>1050</v>
          </cell>
          <cell r="AD44">
            <v>284</v>
          </cell>
          <cell r="AE44">
            <v>766</v>
          </cell>
          <cell r="AF44">
            <v>-3</v>
          </cell>
          <cell r="AH44">
            <v>-3</v>
          </cell>
        </row>
        <row r="45">
          <cell r="B45" t="str">
            <v>华容县</v>
          </cell>
          <cell r="C45">
            <v>389</v>
          </cell>
          <cell r="D45">
            <v>389</v>
          </cell>
          <cell r="E45">
            <v>389</v>
          </cell>
          <cell r="F45">
            <v>179</v>
          </cell>
          <cell r="G45">
            <v>71</v>
          </cell>
          <cell r="I45">
            <v>62</v>
          </cell>
          <cell r="J45">
            <v>77</v>
          </cell>
          <cell r="L45">
            <v>672</v>
          </cell>
          <cell r="M45">
            <v>672</v>
          </cell>
          <cell r="N45">
            <v>672</v>
          </cell>
          <cell r="O45">
            <v>384</v>
          </cell>
          <cell r="Q45">
            <v>101</v>
          </cell>
          <cell r="R45">
            <v>187</v>
          </cell>
          <cell r="S45">
            <v>1458</v>
          </cell>
          <cell r="T45">
            <v>1063</v>
          </cell>
          <cell r="U45">
            <v>1458</v>
          </cell>
          <cell r="V45">
            <v>987</v>
          </cell>
          <cell r="W45">
            <v>76</v>
          </cell>
          <cell r="Y45">
            <v>395</v>
          </cell>
          <cell r="Z45">
            <v>172</v>
          </cell>
          <cell r="AB45">
            <v>171.87100000000001</v>
          </cell>
          <cell r="AC45">
            <v>172</v>
          </cell>
          <cell r="AD45">
            <v>172</v>
          </cell>
          <cell r="AF45">
            <v>0</v>
          </cell>
          <cell r="AH45">
            <v>0</v>
          </cell>
        </row>
        <row r="46">
          <cell r="B46" t="str">
            <v>平江县</v>
          </cell>
          <cell r="C46">
            <v>1974</v>
          </cell>
          <cell r="D46">
            <v>1974</v>
          </cell>
          <cell r="E46">
            <v>1974</v>
          </cell>
          <cell r="F46">
            <v>428</v>
          </cell>
          <cell r="G46">
            <v>524</v>
          </cell>
          <cell r="H46">
            <v>305</v>
          </cell>
          <cell r="I46">
            <v>320</v>
          </cell>
          <cell r="J46">
            <v>397</v>
          </cell>
          <cell r="L46">
            <v>6355</v>
          </cell>
          <cell r="M46">
            <v>6355</v>
          </cell>
          <cell r="N46">
            <v>6355</v>
          </cell>
          <cell r="O46">
            <v>2138</v>
          </cell>
          <cell r="P46">
            <v>3629</v>
          </cell>
          <cell r="R46">
            <v>588</v>
          </cell>
          <cell r="S46">
            <v>968</v>
          </cell>
          <cell r="T46">
            <v>753</v>
          </cell>
          <cell r="U46">
            <v>968</v>
          </cell>
          <cell r="V46">
            <v>753</v>
          </cell>
          <cell r="Y46">
            <v>215</v>
          </cell>
          <cell r="Z46">
            <v>1130</v>
          </cell>
          <cell r="AA46">
            <v>1130.184</v>
          </cell>
          <cell r="AC46">
            <v>840</v>
          </cell>
          <cell r="AE46">
            <v>840</v>
          </cell>
          <cell r="AF46">
            <v>290</v>
          </cell>
          <cell r="AH46">
            <v>290</v>
          </cell>
        </row>
        <row r="47">
          <cell r="B47" t="str">
            <v>湘阴县</v>
          </cell>
          <cell r="C47">
            <v>809</v>
          </cell>
          <cell r="D47">
            <v>809</v>
          </cell>
          <cell r="E47">
            <v>809</v>
          </cell>
          <cell r="G47">
            <v>407</v>
          </cell>
          <cell r="I47">
            <v>179</v>
          </cell>
          <cell r="J47">
            <v>223</v>
          </cell>
          <cell r="L47">
            <v>1105</v>
          </cell>
          <cell r="M47">
            <v>1105</v>
          </cell>
          <cell r="N47">
            <v>1105</v>
          </cell>
          <cell r="O47">
            <v>628</v>
          </cell>
          <cell r="Q47">
            <v>165</v>
          </cell>
          <cell r="R47">
            <v>312</v>
          </cell>
          <cell r="S47">
            <v>2379</v>
          </cell>
          <cell r="T47">
            <v>1699</v>
          </cell>
          <cell r="U47">
            <v>2379</v>
          </cell>
          <cell r="V47">
            <v>1699</v>
          </cell>
          <cell r="Y47">
            <v>680</v>
          </cell>
          <cell r="Z47">
            <v>2472</v>
          </cell>
          <cell r="AA47">
            <v>2472.2224000000001</v>
          </cell>
          <cell r="AC47">
            <v>1838</v>
          </cell>
          <cell r="AE47">
            <v>1838</v>
          </cell>
          <cell r="AF47">
            <v>634</v>
          </cell>
          <cell r="AH47">
            <v>634</v>
          </cell>
        </row>
        <row r="48">
          <cell r="B48" t="str">
            <v>临湘市</v>
          </cell>
          <cell r="C48">
            <v>786</v>
          </cell>
          <cell r="D48">
            <v>786</v>
          </cell>
          <cell r="E48">
            <v>786</v>
          </cell>
          <cell r="F48">
            <v>343</v>
          </cell>
          <cell r="H48">
            <v>221</v>
          </cell>
          <cell r="I48">
            <v>99</v>
          </cell>
          <cell r="J48">
            <v>123</v>
          </cell>
          <cell r="L48">
            <v>1422</v>
          </cell>
          <cell r="M48">
            <v>1405</v>
          </cell>
          <cell r="N48">
            <v>1422</v>
          </cell>
          <cell r="O48">
            <v>791</v>
          </cell>
          <cell r="Q48">
            <v>208</v>
          </cell>
          <cell r="R48">
            <v>423</v>
          </cell>
          <cell r="S48">
            <v>1203</v>
          </cell>
          <cell r="T48">
            <v>1038</v>
          </cell>
          <cell r="U48">
            <v>1203</v>
          </cell>
          <cell r="V48">
            <v>412</v>
          </cell>
          <cell r="W48">
            <v>626</v>
          </cell>
          <cell r="Y48">
            <v>165</v>
          </cell>
          <cell r="Z48">
            <v>1341</v>
          </cell>
          <cell r="AA48">
            <v>1340.9829999999999</v>
          </cell>
          <cell r="AC48">
            <v>997</v>
          </cell>
          <cell r="AE48">
            <v>997</v>
          </cell>
          <cell r="AF48">
            <v>344</v>
          </cell>
          <cell r="AH48">
            <v>344</v>
          </cell>
        </row>
        <row r="49">
          <cell r="B49" t="str">
            <v>汨罗市</v>
          </cell>
          <cell r="C49">
            <v>814</v>
          </cell>
          <cell r="D49">
            <v>814</v>
          </cell>
          <cell r="E49">
            <v>814</v>
          </cell>
          <cell r="F49">
            <v>63</v>
          </cell>
          <cell r="G49">
            <v>369</v>
          </cell>
          <cell r="I49">
            <v>170</v>
          </cell>
          <cell r="J49">
            <v>212</v>
          </cell>
          <cell r="L49">
            <v>1143</v>
          </cell>
          <cell r="M49">
            <v>1092</v>
          </cell>
          <cell r="N49">
            <v>1143</v>
          </cell>
          <cell r="O49">
            <v>594</v>
          </cell>
          <cell r="Q49">
            <v>158</v>
          </cell>
          <cell r="R49">
            <v>391</v>
          </cell>
          <cell r="S49">
            <v>1013</v>
          </cell>
          <cell r="T49">
            <v>828</v>
          </cell>
          <cell r="U49">
            <v>1013</v>
          </cell>
          <cell r="V49">
            <v>467</v>
          </cell>
          <cell r="W49">
            <v>361</v>
          </cell>
          <cell r="Y49">
            <v>185</v>
          </cell>
          <cell r="Z49">
            <v>2275</v>
          </cell>
          <cell r="AA49">
            <v>1228.8499999999999</v>
          </cell>
          <cell r="AB49">
            <v>1046.2270000000001</v>
          </cell>
          <cell r="AC49">
            <v>1744</v>
          </cell>
          <cell r="AD49">
            <v>830</v>
          </cell>
          <cell r="AE49">
            <v>914</v>
          </cell>
          <cell r="AF49">
            <v>531</v>
          </cell>
          <cell r="AH49">
            <v>531</v>
          </cell>
        </row>
        <row r="50">
          <cell r="B50" t="str">
            <v>岳阳县</v>
          </cell>
          <cell r="C50">
            <v>379</v>
          </cell>
          <cell r="D50">
            <v>379</v>
          </cell>
          <cell r="E50">
            <v>379</v>
          </cell>
          <cell r="F50">
            <v>161</v>
          </cell>
          <cell r="G50">
            <v>16</v>
          </cell>
          <cell r="H50">
            <v>91</v>
          </cell>
          <cell r="I50">
            <v>49</v>
          </cell>
          <cell r="J50">
            <v>62</v>
          </cell>
          <cell r="L50">
            <v>1303</v>
          </cell>
          <cell r="M50">
            <v>1303</v>
          </cell>
          <cell r="N50">
            <v>1303</v>
          </cell>
          <cell r="O50">
            <v>769</v>
          </cell>
          <cell r="Q50">
            <v>165</v>
          </cell>
          <cell r="R50">
            <v>369</v>
          </cell>
          <cell r="S50">
            <v>1614</v>
          </cell>
          <cell r="T50">
            <v>1305</v>
          </cell>
          <cell r="U50">
            <v>1614</v>
          </cell>
          <cell r="V50">
            <v>777</v>
          </cell>
          <cell r="W50">
            <v>528</v>
          </cell>
          <cell r="Y50">
            <v>309</v>
          </cell>
          <cell r="Z50">
            <v>2582</v>
          </cell>
          <cell r="AA50">
            <v>2074.2062000000001</v>
          </cell>
          <cell r="AB50">
            <v>507.52100000000002</v>
          </cell>
          <cell r="AC50">
            <v>1998</v>
          </cell>
          <cell r="AD50">
            <v>456</v>
          </cell>
          <cell r="AE50">
            <v>1542</v>
          </cell>
          <cell r="AF50">
            <v>584</v>
          </cell>
          <cell r="AH50">
            <v>584</v>
          </cell>
        </row>
        <row r="51">
          <cell r="B51" t="str">
            <v>小计</v>
          </cell>
          <cell r="C51">
            <v>6398</v>
          </cell>
          <cell r="D51">
            <v>6398</v>
          </cell>
          <cell r="E51">
            <v>6398</v>
          </cell>
          <cell r="F51">
            <v>1459</v>
          </cell>
          <cell r="G51">
            <v>1426</v>
          </cell>
          <cell r="H51">
            <v>1190</v>
          </cell>
          <cell r="I51">
            <v>1034</v>
          </cell>
          <cell r="J51">
            <v>1289</v>
          </cell>
          <cell r="K51">
            <v>0</v>
          </cell>
          <cell r="L51">
            <v>12408</v>
          </cell>
          <cell r="M51">
            <v>12408</v>
          </cell>
          <cell r="N51">
            <v>12408</v>
          </cell>
          <cell r="O51">
            <v>5319</v>
          </cell>
          <cell r="P51">
            <v>4221</v>
          </cell>
          <cell r="Q51">
            <v>785</v>
          </cell>
          <cell r="R51">
            <v>2083</v>
          </cell>
          <cell r="S51">
            <v>7873</v>
          </cell>
          <cell r="T51">
            <v>5852</v>
          </cell>
          <cell r="U51">
            <v>7873</v>
          </cell>
          <cell r="V51">
            <v>4975</v>
          </cell>
          <cell r="W51">
            <v>877</v>
          </cell>
          <cell r="X51">
            <v>56</v>
          </cell>
          <cell r="Y51">
            <v>1965</v>
          </cell>
          <cell r="Z51">
            <v>6527</v>
          </cell>
          <cell r="AC51">
            <v>5167</v>
          </cell>
          <cell r="AD51">
            <v>1226</v>
          </cell>
          <cell r="AE51">
            <v>3941</v>
          </cell>
          <cell r="AF51">
            <v>1360</v>
          </cell>
          <cell r="AG51">
            <v>0</v>
          </cell>
          <cell r="AH51">
            <v>1360</v>
          </cell>
        </row>
        <row r="52">
          <cell r="B52" t="str">
            <v>常德市本级及所辖区</v>
          </cell>
          <cell r="C52">
            <v>1062</v>
          </cell>
          <cell r="D52">
            <v>1062</v>
          </cell>
          <cell r="E52">
            <v>1062</v>
          </cell>
          <cell r="F52">
            <v>362</v>
          </cell>
          <cell r="G52">
            <v>232</v>
          </cell>
          <cell r="H52">
            <v>133</v>
          </cell>
          <cell r="I52">
            <v>175</v>
          </cell>
          <cell r="J52">
            <v>160</v>
          </cell>
          <cell r="L52">
            <v>768</v>
          </cell>
          <cell r="M52">
            <v>768</v>
          </cell>
          <cell r="N52">
            <v>768</v>
          </cell>
          <cell r="O52">
            <v>468</v>
          </cell>
          <cell r="Q52">
            <v>104</v>
          </cell>
          <cell r="R52">
            <v>196</v>
          </cell>
          <cell r="S52">
            <v>535</v>
          </cell>
          <cell r="T52">
            <v>449</v>
          </cell>
          <cell r="U52">
            <v>535</v>
          </cell>
          <cell r="V52">
            <v>213</v>
          </cell>
          <cell r="W52">
            <v>236</v>
          </cell>
          <cell r="Y52">
            <v>86</v>
          </cell>
          <cell r="Z52">
            <v>121</v>
          </cell>
          <cell r="AA52">
            <v>97.3</v>
          </cell>
          <cell r="AB52">
            <v>23.8</v>
          </cell>
          <cell r="AC52">
            <v>96</v>
          </cell>
          <cell r="AD52">
            <v>24</v>
          </cell>
          <cell r="AE52">
            <v>72</v>
          </cell>
          <cell r="AF52">
            <v>25</v>
          </cell>
          <cell r="AH52">
            <v>25</v>
          </cell>
        </row>
        <row r="53">
          <cell r="B53" t="str">
            <v>澧县</v>
          </cell>
          <cell r="C53">
            <v>685</v>
          </cell>
          <cell r="D53">
            <v>685</v>
          </cell>
          <cell r="E53">
            <v>685</v>
          </cell>
          <cell r="G53">
            <v>305</v>
          </cell>
          <cell r="I53">
            <v>142</v>
          </cell>
          <cell r="J53">
            <v>238</v>
          </cell>
          <cell r="L53">
            <v>707</v>
          </cell>
          <cell r="M53">
            <v>707</v>
          </cell>
          <cell r="N53">
            <v>707</v>
          </cell>
          <cell r="O53">
            <v>390</v>
          </cell>
          <cell r="Q53">
            <v>109</v>
          </cell>
          <cell r="R53">
            <v>208</v>
          </cell>
          <cell r="S53">
            <v>779</v>
          </cell>
          <cell r="T53">
            <v>576</v>
          </cell>
          <cell r="U53">
            <v>779</v>
          </cell>
          <cell r="V53">
            <v>507</v>
          </cell>
          <cell r="W53">
            <v>69</v>
          </cell>
          <cell r="X53">
            <v>56</v>
          </cell>
          <cell r="Y53">
            <v>147</v>
          </cell>
          <cell r="Z53">
            <v>1769</v>
          </cell>
          <cell r="AA53">
            <v>1092.5740000000001</v>
          </cell>
          <cell r="AB53">
            <v>676.26300000000003</v>
          </cell>
          <cell r="AC53">
            <v>1488</v>
          </cell>
          <cell r="AD53">
            <v>676</v>
          </cell>
          <cell r="AE53">
            <v>812</v>
          </cell>
          <cell r="AF53">
            <v>281</v>
          </cell>
          <cell r="AH53">
            <v>281</v>
          </cell>
        </row>
        <row r="54">
          <cell r="B54" t="str">
            <v>桃源县</v>
          </cell>
          <cell r="C54">
            <v>994</v>
          </cell>
          <cell r="D54">
            <v>994</v>
          </cell>
          <cell r="E54">
            <v>994</v>
          </cell>
          <cell r="F54">
            <v>31</v>
          </cell>
          <cell r="G54">
            <v>422</v>
          </cell>
          <cell r="H54">
            <v>69</v>
          </cell>
          <cell r="I54">
            <v>211</v>
          </cell>
          <cell r="J54">
            <v>261</v>
          </cell>
          <cell r="L54">
            <v>2179</v>
          </cell>
          <cell r="M54">
            <v>2179</v>
          </cell>
          <cell r="N54">
            <v>2179</v>
          </cell>
          <cell r="O54">
            <v>1395</v>
          </cell>
          <cell r="Q54">
            <v>264</v>
          </cell>
          <cell r="R54">
            <v>520</v>
          </cell>
          <cell r="S54">
            <v>2276</v>
          </cell>
          <cell r="T54">
            <v>1576</v>
          </cell>
          <cell r="U54">
            <v>2276</v>
          </cell>
          <cell r="V54">
            <v>1165</v>
          </cell>
          <cell r="W54">
            <v>411</v>
          </cell>
          <cell r="Y54">
            <v>700</v>
          </cell>
          <cell r="Z54">
            <v>1754</v>
          </cell>
          <cell r="AA54">
            <v>1589.84</v>
          </cell>
          <cell r="AB54">
            <v>163.536</v>
          </cell>
          <cell r="AC54">
            <v>1346</v>
          </cell>
          <cell r="AD54">
            <v>164</v>
          </cell>
          <cell r="AE54">
            <v>1182</v>
          </cell>
          <cell r="AF54">
            <v>408</v>
          </cell>
          <cell r="AH54">
            <v>408</v>
          </cell>
        </row>
        <row r="55">
          <cell r="B55" t="str">
            <v>安乡县</v>
          </cell>
          <cell r="C55">
            <v>607</v>
          </cell>
          <cell r="D55">
            <v>607</v>
          </cell>
          <cell r="E55">
            <v>607</v>
          </cell>
          <cell r="F55">
            <v>119</v>
          </cell>
          <cell r="G55">
            <v>102</v>
          </cell>
          <cell r="H55">
            <v>170</v>
          </cell>
          <cell r="I55">
            <v>96</v>
          </cell>
          <cell r="J55">
            <v>120</v>
          </cell>
          <cell r="L55">
            <v>504</v>
          </cell>
          <cell r="M55">
            <v>504</v>
          </cell>
          <cell r="N55">
            <v>504</v>
          </cell>
          <cell r="O55">
            <v>346</v>
          </cell>
          <cell r="Q55">
            <v>56</v>
          </cell>
          <cell r="R55">
            <v>102</v>
          </cell>
          <cell r="S55">
            <v>744</v>
          </cell>
          <cell r="T55">
            <v>550</v>
          </cell>
          <cell r="U55">
            <v>744</v>
          </cell>
          <cell r="V55">
            <v>519</v>
          </cell>
          <cell r="W55">
            <v>31</v>
          </cell>
          <cell r="Y55">
            <v>194</v>
          </cell>
          <cell r="Z55">
            <v>702</v>
          </cell>
          <cell r="AA55">
            <v>649.327</v>
          </cell>
          <cell r="AB55">
            <v>52.5</v>
          </cell>
          <cell r="AC55">
            <v>536</v>
          </cell>
          <cell r="AD55">
            <v>53</v>
          </cell>
          <cell r="AE55">
            <v>483</v>
          </cell>
          <cell r="AF55">
            <v>166</v>
          </cell>
          <cell r="AH55">
            <v>166</v>
          </cell>
        </row>
        <row r="56">
          <cell r="B56" t="str">
            <v>汉寿县</v>
          </cell>
          <cell r="C56">
            <v>737</v>
          </cell>
          <cell r="D56">
            <v>737</v>
          </cell>
          <cell r="E56">
            <v>737</v>
          </cell>
          <cell r="F56">
            <v>228</v>
          </cell>
          <cell r="G56">
            <v>204</v>
          </cell>
          <cell r="H56">
            <v>11</v>
          </cell>
          <cell r="I56">
            <v>131</v>
          </cell>
          <cell r="J56">
            <v>163</v>
          </cell>
          <cell r="L56">
            <v>296</v>
          </cell>
          <cell r="M56">
            <v>296</v>
          </cell>
          <cell r="N56">
            <v>296</v>
          </cell>
          <cell r="O56">
            <v>264</v>
          </cell>
          <cell r="Q56">
            <v>7</v>
          </cell>
          <cell r="R56">
            <v>25</v>
          </cell>
          <cell r="S56">
            <v>512</v>
          </cell>
          <cell r="T56">
            <v>384</v>
          </cell>
          <cell r="U56">
            <v>512</v>
          </cell>
          <cell r="V56">
            <v>322</v>
          </cell>
          <cell r="W56">
            <v>62</v>
          </cell>
          <cell r="Y56">
            <v>128</v>
          </cell>
          <cell r="Z56">
            <v>516</v>
          </cell>
          <cell r="AA56">
            <v>516.15200000000004</v>
          </cell>
          <cell r="AC56">
            <v>384</v>
          </cell>
          <cell r="AE56">
            <v>384</v>
          </cell>
          <cell r="AF56">
            <v>132</v>
          </cell>
          <cell r="AH56">
            <v>132</v>
          </cell>
        </row>
        <row r="57">
          <cell r="B57" t="str">
            <v>临澧县</v>
          </cell>
          <cell r="C57">
            <v>609</v>
          </cell>
          <cell r="D57">
            <v>609</v>
          </cell>
          <cell r="E57">
            <v>609</v>
          </cell>
          <cell r="F57">
            <v>186</v>
          </cell>
          <cell r="G57">
            <v>88</v>
          </cell>
          <cell r="H57">
            <v>126</v>
          </cell>
          <cell r="I57">
            <v>93</v>
          </cell>
          <cell r="J57">
            <v>116</v>
          </cell>
          <cell r="L57">
            <v>454</v>
          </cell>
          <cell r="M57">
            <v>454</v>
          </cell>
          <cell r="N57">
            <v>454</v>
          </cell>
          <cell r="O57">
            <v>295</v>
          </cell>
          <cell r="Q57">
            <v>53</v>
          </cell>
          <cell r="R57">
            <v>106</v>
          </cell>
          <cell r="S57">
            <v>850</v>
          </cell>
          <cell r="T57">
            <v>620</v>
          </cell>
          <cell r="U57">
            <v>850</v>
          </cell>
          <cell r="V57">
            <v>575</v>
          </cell>
          <cell r="W57">
            <v>45</v>
          </cell>
          <cell r="Y57">
            <v>230</v>
          </cell>
          <cell r="Z57">
            <v>1625</v>
          </cell>
          <cell r="AA57">
            <v>1315.9929999999999</v>
          </cell>
          <cell r="AB57">
            <v>308.85399999999998</v>
          </cell>
          <cell r="AC57">
            <v>1287</v>
          </cell>
          <cell r="AD57">
            <v>309</v>
          </cell>
          <cell r="AE57">
            <v>978</v>
          </cell>
          <cell r="AF57">
            <v>338</v>
          </cell>
          <cell r="AH57">
            <v>338</v>
          </cell>
        </row>
        <row r="58">
          <cell r="B58" t="str">
            <v>津市市</v>
          </cell>
          <cell r="C58">
            <v>12</v>
          </cell>
          <cell r="D58">
            <v>12</v>
          </cell>
          <cell r="E58">
            <v>12</v>
          </cell>
          <cell r="G58">
            <v>7</v>
          </cell>
          <cell r="I58">
            <v>2</v>
          </cell>
          <cell r="J58">
            <v>3</v>
          </cell>
          <cell r="L58">
            <v>39</v>
          </cell>
          <cell r="M58">
            <v>39</v>
          </cell>
          <cell r="N58">
            <v>39</v>
          </cell>
          <cell r="O58">
            <v>24</v>
          </cell>
          <cell r="Q58">
            <v>5</v>
          </cell>
          <cell r="R58">
            <v>10</v>
          </cell>
          <cell r="S58">
            <v>53</v>
          </cell>
          <cell r="T58">
            <v>45</v>
          </cell>
          <cell r="U58">
            <v>53</v>
          </cell>
          <cell r="V58">
            <v>22</v>
          </cell>
          <cell r="W58">
            <v>23</v>
          </cell>
          <cell r="Y58">
            <v>8</v>
          </cell>
          <cell r="Z58">
            <v>0</v>
          </cell>
          <cell r="AC58">
            <v>0</v>
          </cell>
          <cell r="AF58">
            <v>0</v>
          </cell>
          <cell r="AH58">
            <v>0</v>
          </cell>
        </row>
        <row r="59">
          <cell r="B59" t="str">
            <v>石门县</v>
          </cell>
          <cell r="C59">
            <v>1692</v>
          </cell>
          <cell r="D59">
            <v>1692</v>
          </cell>
          <cell r="E59">
            <v>1692</v>
          </cell>
          <cell r="F59">
            <v>533</v>
          </cell>
          <cell r="G59">
            <v>66</v>
          </cell>
          <cell r="H59">
            <v>681</v>
          </cell>
          <cell r="I59">
            <v>184</v>
          </cell>
          <cell r="J59">
            <v>228</v>
          </cell>
          <cell r="L59">
            <v>7461</v>
          </cell>
          <cell r="M59">
            <v>7461</v>
          </cell>
          <cell r="N59">
            <v>7461</v>
          </cell>
          <cell r="O59">
            <v>2137</v>
          </cell>
          <cell r="P59">
            <v>4221</v>
          </cell>
          <cell r="Q59">
            <v>187</v>
          </cell>
          <cell r="R59">
            <v>916</v>
          </cell>
          <cell r="S59">
            <v>2124</v>
          </cell>
          <cell r="T59">
            <v>1652</v>
          </cell>
          <cell r="U59">
            <v>2124</v>
          </cell>
          <cell r="V59">
            <v>1652</v>
          </cell>
          <cell r="Y59">
            <v>472</v>
          </cell>
          <cell r="Z59">
            <v>40</v>
          </cell>
          <cell r="AA59">
            <v>40.409500000000001</v>
          </cell>
          <cell r="AC59">
            <v>30</v>
          </cell>
          <cell r="AE59">
            <v>30</v>
          </cell>
          <cell r="AF59">
            <v>10</v>
          </cell>
          <cell r="AH59">
            <v>10</v>
          </cell>
        </row>
        <row r="60">
          <cell r="B60" t="str">
            <v>小计</v>
          </cell>
          <cell r="C60">
            <v>3975</v>
          </cell>
          <cell r="D60">
            <v>3975</v>
          </cell>
          <cell r="E60">
            <v>3975</v>
          </cell>
          <cell r="F60">
            <v>213</v>
          </cell>
          <cell r="G60">
            <v>1442</v>
          </cell>
          <cell r="H60">
            <v>613</v>
          </cell>
          <cell r="I60">
            <v>762</v>
          </cell>
          <cell r="J60">
            <v>1008</v>
          </cell>
          <cell r="K60">
            <v>-63</v>
          </cell>
          <cell r="L60">
            <v>4227</v>
          </cell>
          <cell r="M60">
            <v>4227</v>
          </cell>
          <cell r="N60">
            <v>4227</v>
          </cell>
          <cell r="O60">
            <v>2047</v>
          </cell>
          <cell r="P60">
            <v>739</v>
          </cell>
          <cell r="Q60">
            <v>455</v>
          </cell>
          <cell r="R60">
            <v>986</v>
          </cell>
          <cell r="S60">
            <v>4986</v>
          </cell>
          <cell r="T60">
            <v>4127</v>
          </cell>
          <cell r="U60">
            <v>4986</v>
          </cell>
          <cell r="V60">
            <v>2326</v>
          </cell>
          <cell r="W60">
            <v>1801</v>
          </cell>
          <cell r="X60">
            <v>0</v>
          </cell>
          <cell r="Y60">
            <v>859</v>
          </cell>
          <cell r="Z60">
            <v>8029</v>
          </cell>
          <cell r="AC60">
            <v>6739</v>
          </cell>
          <cell r="AD60">
            <v>3002</v>
          </cell>
          <cell r="AE60">
            <v>3737</v>
          </cell>
          <cell r="AF60">
            <v>1290</v>
          </cell>
          <cell r="AG60">
            <v>238</v>
          </cell>
          <cell r="AH60">
            <v>1052</v>
          </cell>
        </row>
        <row r="61">
          <cell r="B61" t="str">
            <v>张家界市本级及所辖区</v>
          </cell>
          <cell r="C61">
            <v>952</v>
          </cell>
          <cell r="D61">
            <v>952</v>
          </cell>
          <cell r="E61">
            <v>952</v>
          </cell>
          <cell r="F61">
            <v>110</v>
          </cell>
          <cell r="G61">
            <v>383</v>
          </cell>
          <cell r="I61">
            <v>205</v>
          </cell>
          <cell r="J61">
            <v>254</v>
          </cell>
          <cell r="L61">
            <v>900</v>
          </cell>
          <cell r="M61">
            <v>900</v>
          </cell>
          <cell r="N61">
            <v>900</v>
          </cell>
          <cell r="O61">
            <v>467</v>
          </cell>
          <cell r="Q61">
            <v>142</v>
          </cell>
          <cell r="R61">
            <v>291</v>
          </cell>
          <cell r="S61">
            <v>1324</v>
          </cell>
          <cell r="T61">
            <v>1014</v>
          </cell>
          <cell r="U61">
            <v>1324</v>
          </cell>
          <cell r="V61">
            <v>388</v>
          </cell>
          <cell r="W61">
            <v>626</v>
          </cell>
          <cell r="Y61">
            <v>310</v>
          </cell>
          <cell r="Z61">
            <v>1800</v>
          </cell>
          <cell r="AA61">
            <v>1081.8900000000001</v>
          </cell>
          <cell r="AB61">
            <v>718.49699999999996</v>
          </cell>
          <cell r="AC61">
            <v>1522</v>
          </cell>
          <cell r="AD61">
            <v>718</v>
          </cell>
          <cell r="AE61">
            <v>804</v>
          </cell>
          <cell r="AF61">
            <v>278</v>
          </cell>
          <cell r="AH61">
            <v>278</v>
          </cell>
        </row>
        <row r="62">
          <cell r="B62" t="str">
            <v>慈利县</v>
          </cell>
          <cell r="C62">
            <v>1553</v>
          </cell>
          <cell r="D62">
            <v>1553</v>
          </cell>
          <cell r="E62">
            <v>1553</v>
          </cell>
          <cell r="F62">
            <v>88</v>
          </cell>
          <cell r="G62">
            <v>406</v>
          </cell>
          <cell r="H62">
            <v>489</v>
          </cell>
          <cell r="I62">
            <v>254</v>
          </cell>
          <cell r="J62">
            <v>754</v>
          </cell>
          <cell r="K62">
            <v>-438</v>
          </cell>
          <cell r="L62">
            <v>2381</v>
          </cell>
          <cell r="M62">
            <v>2381</v>
          </cell>
          <cell r="N62">
            <v>2381</v>
          </cell>
          <cell r="O62">
            <v>1136</v>
          </cell>
          <cell r="P62">
            <v>502</v>
          </cell>
          <cell r="Q62">
            <v>234</v>
          </cell>
          <cell r="R62">
            <v>509</v>
          </cell>
          <cell r="S62">
            <v>3256</v>
          </cell>
          <cell r="T62">
            <v>2797</v>
          </cell>
          <cell r="U62">
            <v>3256</v>
          </cell>
          <cell r="V62">
            <v>1622</v>
          </cell>
          <cell r="W62">
            <v>1175</v>
          </cell>
          <cell r="Y62">
            <v>459</v>
          </cell>
          <cell r="Z62">
            <v>4187</v>
          </cell>
          <cell r="AA62">
            <v>3017.97</v>
          </cell>
          <cell r="AB62">
            <v>1169.0999999999999</v>
          </cell>
          <cell r="AC62">
            <v>3413</v>
          </cell>
          <cell r="AD62">
            <v>1169</v>
          </cell>
          <cell r="AE62">
            <v>2244</v>
          </cell>
          <cell r="AF62">
            <v>774</v>
          </cell>
          <cell r="AH62">
            <v>774</v>
          </cell>
        </row>
        <row r="63">
          <cell r="B63" t="str">
            <v>桑植县</v>
          </cell>
          <cell r="C63">
            <v>1470</v>
          </cell>
          <cell r="D63">
            <v>1470</v>
          </cell>
          <cell r="E63">
            <v>1470</v>
          </cell>
          <cell r="F63">
            <v>15</v>
          </cell>
          <cell r="G63">
            <v>653</v>
          </cell>
          <cell r="H63">
            <v>124</v>
          </cell>
          <cell r="I63">
            <v>303</v>
          </cell>
          <cell r="K63">
            <v>375</v>
          </cell>
          <cell r="L63">
            <v>946</v>
          </cell>
          <cell r="M63">
            <v>946</v>
          </cell>
          <cell r="N63">
            <v>946</v>
          </cell>
          <cell r="O63">
            <v>444</v>
          </cell>
          <cell r="P63">
            <v>237</v>
          </cell>
          <cell r="Q63">
            <v>79</v>
          </cell>
          <cell r="R63">
            <v>186</v>
          </cell>
          <cell r="S63">
            <v>406</v>
          </cell>
          <cell r="T63">
            <v>316</v>
          </cell>
          <cell r="U63">
            <v>406</v>
          </cell>
          <cell r="V63">
            <v>316</v>
          </cell>
          <cell r="Y63">
            <v>90</v>
          </cell>
          <cell r="Z63">
            <v>2042</v>
          </cell>
          <cell r="AA63">
            <v>926.68290000000002</v>
          </cell>
          <cell r="AB63">
            <v>1114.8209999999999</v>
          </cell>
          <cell r="AC63">
            <v>1804</v>
          </cell>
          <cell r="AD63">
            <v>1115</v>
          </cell>
          <cell r="AE63">
            <v>689</v>
          </cell>
          <cell r="AF63">
            <v>238</v>
          </cell>
          <cell r="AG63">
            <v>238</v>
          </cell>
          <cell r="AH63">
            <v>0</v>
          </cell>
        </row>
        <row r="64">
          <cell r="B64" t="str">
            <v>小计</v>
          </cell>
          <cell r="C64">
            <v>4831</v>
          </cell>
          <cell r="D64">
            <v>4831</v>
          </cell>
          <cell r="E64">
            <v>4831</v>
          </cell>
          <cell r="F64">
            <v>621</v>
          </cell>
          <cell r="G64">
            <v>1441</v>
          </cell>
          <cell r="H64">
            <v>901</v>
          </cell>
          <cell r="I64">
            <v>832</v>
          </cell>
          <cell r="J64">
            <v>1036</v>
          </cell>
          <cell r="K64">
            <v>0</v>
          </cell>
          <cell r="L64">
            <v>5868</v>
          </cell>
          <cell r="M64">
            <v>5868</v>
          </cell>
          <cell r="N64">
            <v>5868</v>
          </cell>
          <cell r="O64">
            <v>3611</v>
          </cell>
          <cell r="P64">
            <v>936</v>
          </cell>
          <cell r="Q64">
            <v>400</v>
          </cell>
          <cell r="R64">
            <v>921</v>
          </cell>
          <cell r="S64">
            <v>6009</v>
          </cell>
          <cell r="T64">
            <v>4624</v>
          </cell>
          <cell r="U64">
            <v>6009</v>
          </cell>
          <cell r="V64">
            <v>3901</v>
          </cell>
          <cell r="W64">
            <v>723</v>
          </cell>
          <cell r="X64">
            <v>0</v>
          </cell>
          <cell r="Y64">
            <v>1385</v>
          </cell>
          <cell r="Z64">
            <v>8100</v>
          </cell>
          <cell r="AC64">
            <v>6476</v>
          </cell>
          <cell r="AD64">
            <v>1770</v>
          </cell>
          <cell r="AE64">
            <v>4706</v>
          </cell>
          <cell r="AF64">
            <v>1624</v>
          </cell>
          <cell r="AH64">
            <v>1624</v>
          </cell>
        </row>
        <row r="65">
          <cell r="B65" t="str">
            <v>益阳市本级及所辖区</v>
          </cell>
          <cell r="C65">
            <v>997</v>
          </cell>
          <cell r="D65">
            <v>1158</v>
          </cell>
          <cell r="E65">
            <v>997</v>
          </cell>
          <cell r="F65">
            <v>256</v>
          </cell>
          <cell r="G65">
            <v>286</v>
          </cell>
          <cell r="H65">
            <v>188</v>
          </cell>
          <cell r="I65">
            <v>190</v>
          </cell>
          <cell r="J65">
            <v>77</v>
          </cell>
          <cell r="L65">
            <v>951</v>
          </cell>
          <cell r="M65">
            <v>951</v>
          </cell>
          <cell r="N65">
            <v>951</v>
          </cell>
          <cell r="O65">
            <v>782</v>
          </cell>
          <cell r="Q65">
            <v>59</v>
          </cell>
          <cell r="R65">
            <v>110</v>
          </cell>
          <cell r="S65">
            <v>1557</v>
          </cell>
          <cell r="T65">
            <v>1127</v>
          </cell>
          <cell r="U65">
            <v>1557</v>
          </cell>
          <cell r="V65">
            <v>1076</v>
          </cell>
          <cell r="W65">
            <v>51</v>
          </cell>
          <cell r="Y65">
            <v>430</v>
          </cell>
          <cell r="Z65">
            <v>1257</v>
          </cell>
          <cell r="AA65">
            <v>1108.0999999999999</v>
          </cell>
          <cell r="AB65">
            <v>149.1</v>
          </cell>
          <cell r="AC65">
            <v>1134</v>
          </cell>
          <cell r="AD65">
            <v>149</v>
          </cell>
          <cell r="AE65">
            <v>985</v>
          </cell>
          <cell r="AF65">
            <v>123</v>
          </cell>
          <cell r="AH65">
            <v>123</v>
          </cell>
        </row>
        <row r="66">
          <cell r="B66" t="str">
            <v>南县</v>
          </cell>
          <cell r="C66">
            <v>521</v>
          </cell>
          <cell r="D66">
            <v>394</v>
          </cell>
          <cell r="E66">
            <v>521</v>
          </cell>
          <cell r="F66">
            <v>58</v>
          </cell>
          <cell r="G66">
            <v>98</v>
          </cell>
          <cell r="H66">
            <v>89</v>
          </cell>
          <cell r="I66">
            <v>67</v>
          </cell>
          <cell r="J66">
            <v>209</v>
          </cell>
          <cell r="L66">
            <v>670</v>
          </cell>
          <cell r="M66">
            <v>670</v>
          </cell>
          <cell r="N66">
            <v>670</v>
          </cell>
          <cell r="O66">
            <v>424</v>
          </cell>
          <cell r="Q66">
            <v>90</v>
          </cell>
          <cell r="R66">
            <v>156</v>
          </cell>
          <cell r="S66">
            <v>1119</v>
          </cell>
          <cell r="T66">
            <v>820</v>
          </cell>
          <cell r="U66">
            <v>1119</v>
          </cell>
          <cell r="V66">
            <v>746</v>
          </cell>
          <cell r="W66">
            <v>74</v>
          </cell>
          <cell r="Y66">
            <v>299</v>
          </cell>
          <cell r="Z66">
            <v>376</v>
          </cell>
          <cell r="AA66">
            <v>376.08199999999999</v>
          </cell>
          <cell r="AC66">
            <v>153</v>
          </cell>
          <cell r="AE66">
            <v>153</v>
          </cell>
          <cell r="AF66">
            <v>223</v>
          </cell>
          <cell r="AH66">
            <v>223</v>
          </cell>
        </row>
        <row r="67">
          <cell r="B67" t="str">
            <v>沅江市</v>
          </cell>
          <cell r="C67">
            <v>315</v>
          </cell>
          <cell r="D67">
            <v>315</v>
          </cell>
          <cell r="E67">
            <v>315</v>
          </cell>
          <cell r="F67">
            <v>6</v>
          </cell>
          <cell r="G67">
            <v>106</v>
          </cell>
          <cell r="H67">
            <v>71</v>
          </cell>
          <cell r="I67">
            <v>59</v>
          </cell>
          <cell r="J67">
            <v>73</v>
          </cell>
          <cell r="L67">
            <v>716</v>
          </cell>
          <cell r="M67">
            <v>716</v>
          </cell>
          <cell r="N67">
            <v>716</v>
          </cell>
          <cell r="O67">
            <v>438</v>
          </cell>
          <cell r="Q67">
            <v>96</v>
          </cell>
          <cell r="R67">
            <v>182</v>
          </cell>
          <cell r="S67">
            <v>437</v>
          </cell>
          <cell r="T67">
            <v>355</v>
          </cell>
          <cell r="U67">
            <v>437</v>
          </cell>
          <cell r="V67">
            <v>206</v>
          </cell>
          <cell r="W67">
            <v>149</v>
          </cell>
          <cell r="Y67">
            <v>82</v>
          </cell>
          <cell r="Z67">
            <v>427</v>
          </cell>
          <cell r="AA67">
            <v>147.506</v>
          </cell>
          <cell r="AB67">
            <v>278.50900000000001</v>
          </cell>
          <cell r="AC67">
            <v>389</v>
          </cell>
          <cell r="AD67">
            <v>279</v>
          </cell>
          <cell r="AE67">
            <v>110</v>
          </cell>
          <cell r="AF67">
            <v>38</v>
          </cell>
          <cell r="AH67">
            <v>38</v>
          </cell>
        </row>
        <row r="68">
          <cell r="B68" t="str">
            <v>桃江县</v>
          </cell>
          <cell r="C68">
            <v>541</v>
          </cell>
          <cell r="D68">
            <v>507</v>
          </cell>
          <cell r="E68">
            <v>541</v>
          </cell>
          <cell r="F68">
            <v>44</v>
          </cell>
          <cell r="G68">
            <v>179</v>
          </cell>
          <cell r="H68">
            <v>72</v>
          </cell>
          <cell r="I68">
            <v>95</v>
          </cell>
          <cell r="J68">
            <v>151</v>
          </cell>
          <cell r="L68">
            <v>782</v>
          </cell>
          <cell r="M68">
            <v>782</v>
          </cell>
          <cell r="N68">
            <v>782</v>
          </cell>
          <cell r="O68">
            <v>486</v>
          </cell>
          <cell r="Q68">
            <v>102</v>
          </cell>
          <cell r="R68">
            <v>194</v>
          </cell>
          <cell r="S68">
            <v>484</v>
          </cell>
          <cell r="T68">
            <v>346</v>
          </cell>
          <cell r="U68">
            <v>484</v>
          </cell>
          <cell r="V68">
            <v>346</v>
          </cell>
          <cell r="Y68">
            <v>138</v>
          </cell>
          <cell r="Z68">
            <v>566</v>
          </cell>
          <cell r="AA68">
            <v>495.44600000000003</v>
          </cell>
          <cell r="AB68">
            <v>70.28</v>
          </cell>
          <cell r="AC68">
            <v>404</v>
          </cell>
          <cell r="AD68">
            <v>70</v>
          </cell>
          <cell r="AE68">
            <v>334</v>
          </cell>
          <cell r="AF68">
            <v>162</v>
          </cell>
          <cell r="AH68">
            <v>162</v>
          </cell>
        </row>
        <row r="69">
          <cell r="B69" t="str">
            <v>安化县</v>
          </cell>
          <cell r="C69">
            <v>2457</v>
          </cell>
          <cell r="D69">
            <v>2457</v>
          </cell>
          <cell r="E69">
            <v>2457</v>
          </cell>
          <cell r="F69">
            <v>257</v>
          </cell>
          <cell r="G69">
            <v>772</v>
          </cell>
          <cell r="H69">
            <v>481</v>
          </cell>
          <cell r="I69">
            <v>421</v>
          </cell>
          <cell r="J69">
            <v>526</v>
          </cell>
          <cell r="L69">
            <v>2749</v>
          </cell>
          <cell r="M69">
            <v>2749</v>
          </cell>
          <cell r="N69">
            <v>2749</v>
          </cell>
          <cell r="O69">
            <v>1481</v>
          </cell>
          <cell r="P69">
            <v>936</v>
          </cell>
          <cell r="Q69">
            <v>53</v>
          </cell>
          <cell r="R69">
            <v>279</v>
          </cell>
          <cell r="S69">
            <v>2412</v>
          </cell>
          <cell r="T69">
            <v>1976</v>
          </cell>
          <cell r="U69">
            <v>2412</v>
          </cell>
          <cell r="V69">
            <v>1527</v>
          </cell>
          <cell r="W69">
            <v>449</v>
          </cell>
          <cell r="Y69">
            <v>436</v>
          </cell>
          <cell r="Z69">
            <v>5474</v>
          </cell>
          <cell r="AA69">
            <v>4202.3159999999998</v>
          </cell>
          <cell r="AB69">
            <v>1272.2650000000001</v>
          </cell>
          <cell r="AC69">
            <v>4396</v>
          </cell>
          <cell r="AD69">
            <v>1272</v>
          </cell>
          <cell r="AE69">
            <v>3124</v>
          </cell>
          <cell r="AF69">
            <v>1078</v>
          </cell>
          <cell r="AH69">
            <v>1078</v>
          </cell>
        </row>
        <row r="70">
          <cell r="B70" t="str">
            <v>小计</v>
          </cell>
          <cell r="C70">
            <v>7125</v>
          </cell>
          <cell r="D70">
            <v>7125</v>
          </cell>
          <cell r="E70">
            <v>7125</v>
          </cell>
          <cell r="F70">
            <v>2571</v>
          </cell>
          <cell r="G70">
            <v>348</v>
          </cell>
          <cell r="H70">
            <v>2575</v>
          </cell>
          <cell r="I70">
            <v>728</v>
          </cell>
          <cell r="J70">
            <v>903</v>
          </cell>
          <cell r="K70">
            <v>0</v>
          </cell>
          <cell r="L70">
            <v>7231</v>
          </cell>
          <cell r="M70">
            <v>7231</v>
          </cell>
          <cell r="N70">
            <v>7231</v>
          </cell>
          <cell r="O70">
            <v>4535</v>
          </cell>
          <cell r="P70">
            <v>433</v>
          </cell>
          <cell r="Q70">
            <v>713</v>
          </cell>
          <cell r="R70">
            <v>1550</v>
          </cell>
          <cell r="S70">
            <v>10431</v>
          </cell>
          <cell r="T70">
            <v>8596</v>
          </cell>
          <cell r="U70">
            <v>10431</v>
          </cell>
          <cell r="V70">
            <v>5298</v>
          </cell>
          <cell r="W70">
            <v>3298</v>
          </cell>
          <cell r="X70">
            <v>0</v>
          </cell>
          <cell r="Y70">
            <v>1835</v>
          </cell>
          <cell r="Z70">
            <v>11304</v>
          </cell>
          <cell r="AC70">
            <v>9225</v>
          </cell>
          <cell r="AD70">
            <v>3195</v>
          </cell>
          <cell r="AE70">
            <v>6030</v>
          </cell>
          <cell r="AF70">
            <v>2079</v>
          </cell>
          <cell r="AH70">
            <v>2079</v>
          </cell>
        </row>
        <row r="71">
          <cell r="B71" t="str">
            <v>郴州市本级及所辖区</v>
          </cell>
          <cell r="C71">
            <v>511</v>
          </cell>
          <cell r="D71">
            <v>511</v>
          </cell>
          <cell r="E71">
            <v>511</v>
          </cell>
          <cell r="F71">
            <v>291</v>
          </cell>
          <cell r="G71">
            <v>9</v>
          </cell>
          <cell r="H71">
            <v>113</v>
          </cell>
          <cell r="I71">
            <v>44</v>
          </cell>
          <cell r="J71">
            <v>54</v>
          </cell>
          <cell r="L71">
            <v>695</v>
          </cell>
          <cell r="M71">
            <v>695</v>
          </cell>
          <cell r="N71">
            <v>695</v>
          </cell>
          <cell r="O71">
            <v>402</v>
          </cell>
          <cell r="Q71">
            <v>100</v>
          </cell>
          <cell r="R71">
            <v>193</v>
          </cell>
          <cell r="S71">
            <v>598</v>
          </cell>
          <cell r="T71">
            <v>484</v>
          </cell>
          <cell r="U71">
            <v>598</v>
          </cell>
          <cell r="V71">
            <v>287</v>
          </cell>
          <cell r="W71">
            <v>197</v>
          </cell>
          <cell r="Y71">
            <v>114</v>
          </cell>
          <cell r="Z71">
            <v>616</v>
          </cell>
          <cell r="AA71">
            <v>441.79</v>
          </cell>
          <cell r="AB71">
            <v>173.89400000000001</v>
          </cell>
          <cell r="AC71">
            <v>502</v>
          </cell>
          <cell r="AD71">
            <v>174</v>
          </cell>
          <cell r="AE71">
            <v>328</v>
          </cell>
          <cell r="AF71">
            <v>114</v>
          </cell>
          <cell r="AH71">
            <v>114</v>
          </cell>
        </row>
        <row r="72">
          <cell r="B72" t="str">
            <v>嘉禾县</v>
          </cell>
          <cell r="C72">
            <v>848</v>
          </cell>
          <cell r="D72">
            <v>848</v>
          </cell>
          <cell r="E72">
            <v>848</v>
          </cell>
          <cell r="F72">
            <v>343</v>
          </cell>
          <cell r="H72">
            <v>266</v>
          </cell>
          <cell r="I72">
            <v>107</v>
          </cell>
          <cell r="J72">
            <v>132</v>
          </cell>
          <cell r="L72">
            <v>409</v>
          </cell>
          <cell r="M72">
            <v>409</v>
          </cell>
          <cell r="N72">
            <v>409</v>
          </cell>
          <cell r="O72">
            <v>268</v>
          </cell>
          <cell r="Q72">
            <v>44</v>
          </cell>
          <cell r="R72">
            <v>97</v>
          </cell>
          <cell r="S72">
            <v>574</v>
          </cell>
          <cell r="T72">
            <v>460</v>
          </cell>
          <cell r="U72">
            <v>574</v>
          </cell>
          <cell r="V72">
            <v>284</v>
          </cell>
          <cell r="W72">
            <v>176</v>
          </cell>
          <cell r="Y72">
            <v>114</v>
          </cell>
          <cell r="Z72">
            <v>844</v>
          </cell>
          <cell r="AA72">
            <v>594.13199999999995</v>
          </cell>
          <cell r="AB72">
            <v>249.714</v>
          </cell>
          <cell r="AC72">
            <v>692</v>
          </cell>
          <cell r="AD72">
            <v>250</v>
          </cell>
          <cell r="AE72">
            <v>442</v>
          </cell>
          <cell r="AF72">
            <v>152</v>
          </cell>
          <cell r="AH72">
            <v>152</v>
          </cell>
        </row>
        <row r="73">
          <cell r="B73" t="str">
            <v>资兴市</v>
          </cell>
          <cell r="C73">
            <v>766</v>
          </cell>
          <cell r="D73">
            <v>766</v>
          </cell>
          <cell r="E73">
            <v>766</v>
          </cell>
          <cell r="F73">
            <v>3</v>
          </cell>
          <cell r="G73">
            <v>265</v>
          </cell>
          <cell r="H73">
            <v>188</v>
          </cell>
          <cell r="I73">
            <v>138</v>
          </cell>
          <cell r="J73">
            <v>172</v>
          </cell>
          <cell r="L73">
            <v>763</v>
          </cell>
          <cell r="M73">
            <v>763</v>
          </cell>
          <cell r="N73">
            <v>763</v>
          </cell>
          <cell r="O73">
            <v>478</v>
          </cell>
          <cell r="Q73">
            <v>96</v>
          </cell>
          <cell r="R73">
            <v>189</v>
          </cell>
          <cell r="S73">
            <v>1500</v>
          </cell>
          <cell r="T73">
            <v>1228</v>
          </cell>
          <cell r="U73">
            <v>1500</v>
          </cell>
          <cell r="V73">
            <v>680</v>
          </cell>
          <cell r="W73">
            <v>548</v>
          </cell>
          <cell r="Y73">
            <v>272</v>
          </cell>
          <cell r="Z73">
            <v>1883</v>
          </cell>
          <cell r="AA73">
            <v>1441.874</v>
          </cell>
          <cell r="AB73">
            <v>441.12599999999998</v>
          </cell>
          <cell r="AC73">
            <v>1513</v>
          </cell>
          <cell r="AD73">
            <v>441</v>
          </cell>
          <cell r="AE73">
            <v>1072</v>
          </cell>
          <cell r="AF73">
            <v>370</v>
          </cell>
          <cell r="AH73">
            <v>370</v>
          </cell>
        </row>
        <row r="74">
          <cell r="B74" t="str">
            <v>永兴县</v>
          </cell>
          <cell r="C74">
            <v>941</v>
          </cell>
          <cell r="D74">
            <v>941</v>
          </cell>
          <cell r="E74">
            <v>941</v>
          </cell>
          <cell r="F74">
            <v>369</v>
          </cell>
          <cell r="H74">
            <v>440</v>
          </cell>
          <cell r="I74">
            <v>59</v>
          </cell>
          <cell r="J74">
            <v>73</v>
          </cell>
          <cell r="L74">
            <v>868</v>
          </cell>
          <cell r="M74">
            <v>868</v>
          </cell>
          <cell r="N74">
            <v>868</v>
          </cell>
          <cell r="O74">
            <v>514</v>
          </cell>
          <cell r="Q74">
            <v>112</v>
          </cell>
          <cell r="R74">
            <v>242</v>
          </cell>
          <cell r="S74">
            <v>1341</v>
          </cell>
          <cell r="T74">
            <v>1118</v>
          </cell>
          <cell r="U74">
            <v>1341</v>
          </cell>
          <cell r="V74">
            <v>557</v>
          </cell>
          <cell r="W74">
            <v>561</v>
          </cell>
          <cell r="Y74">
            <v>223</v>
          </cell>
          <cell r="Z74">
            <v>716</v>
          </cell>
          <cell r="AA74">
            <v>716.27</v>
          </cell>
          <cell r="AC74">
            <v>533</v>
          </cell>
          <cell r="AE74">
            <v>533</v>
          </cell>
          <cell r="AF74">
            <v>183</v>
          </cell>
          <cell r="AH74">
            <v>183</v>
          </cell>
        </row>
        <row r="75">
          <cell r="B75" t="str">
            <v>临武县</v>
          </cell>
          <cell r="C75">
            <v>139</v>
          </cell>
          <cell r="D75">
            <v>139</v>
          </cell>
          <cell r="E75">
            <v>139</v>
          </cell>
          <cell r="F75">
            <v>34</v>
          </cell>
          <cell r="G75">
            <v>4</v>
          </cell>
          <cell r="H75">
            <v>60</v>
          </cell>
          <cell r="I75">
            <v>18</v>
          </cell>
          <cell r="J75">
            <v>23</v>
          </cell>
          <cell r="L75">
            <v>225</v>
          </cell>
          <cell r="M75">
            <v>225</v>
          </cell>
          <cell r="N75">
            <v>225</v>
          </cell>
          <cell r="O75">
            <v>131</v>
          </cell>
          <cell r="Q75">
            <v>31</v>
          </cell>
          <cell r="R75">
            <v>63</v>
          </cell>
          <cell r="S75">
            <v>109</v>
          </cell>
          <cell r="T75">
            <v>92</v>
          </cell>
          <cell r="U75">
            <v>109</v>
          </cell>
          <cell r="V75">
            <v>43</v>
          </cell>
          <cell r="W75">
            <v>49</v>
          </cell>
          <cell r="Y75">
            <v>17</v>
          </cell>
          <cell r="Z75">
            <v>283</v>
          </cell>
          <cell r="AA75">
            <v>212.92599999999999</v>
          </cell>
          <cell r="AB75">
            <v>69.58</v>
          </cell>
          <cell r="AC75">
            <v>228</v>
          </cell>
          <cell r="AD75">
            <v>70</v>
          </cell>
          <cell r="AE75">
            <v>158</v>
          </cell>
          <cell r="AF75">
            <v>55</v>
          </cell>
          <cell r="AH75">
            <v>55</v>
          </cell>
        </row>
        <row r="76">
          <cell r="B76" t="str">
            <v>宜章县</v>
          </cell>
          <cell r="C76">
            <v>216</v>
          </cell>
          <cell r="D76">
            <v>216</v>
          </cell>
          <cell r="E76">
            <v>216</v>
          </cell>
          <cell r="F76">
            <v>119</v>
          </cell>
          <cell r="H76">
            <v>49</v>
          </cell>
          <cell r="I76">
            <v>21</v>
          </cell>
          <cell r="J76">
            <v>27</v>
          </cell>
          <cell r="L76">
            <v>632</v>
          </cell>
          <cell r="M76">
            <v>632</v>
          </cell>
          <cell r="N76">
            <v>632</v>
          </cell>
          <cell r="O76">
            <v>390</v>
          </cell>
          <cell r="P76">
            <v>92</v>
          </cell>
          <cell r="Q76">
            <v>45</v>
          </cell>
          <cell r="R76">
            <v>105</v>
          </cell>
          <cell r="S76">
            <v>1752</v>
          </cell>
          <cell r="T76">
            <v>1477</v>
          </cell>
          <cell r="U76">
            <v>1752</v>
          </cell>
          <cell r="V76">
            <v>960</v>
          </cell>
          <cell r="W76">
            <v>517</v>
          </cell>
          <cell r="Y76">
            <v>275</v>
          </cell>
          <cell r="Z76">
            <v>920</v>
          </cell>
          <cell r="AA76">
            <v>813.66300000000001</v>
          </cell>
          <cell r="AB76">
            <v>105.91200000000001</v>
          </cell>
          <cell r="AC76">
            <v>711</v>
          </cell>
          <cell r="AD76">
            <v>106</v>
          </cell>
          <cell r="AE76">
            <v>605</v>
          </cell>
          <cell r="AF76">
            <v>209</v>
          </cell>
          <cell r="AH76">
            <v>209</v>
          </cell>
        </row>
        <row r="77">
          <cell r="B77" t="str">
            <v>桂东县</v>
          </cell>
          <cell r="C77">
            <v>271</v>
          </cell>
          <cell r="D77">
            <v>271</v>
          </cell>
          <cell r="E77">
            <v>271</v>
          </cell>
          <cell r="F77">
            <v>155</v>
          </cell>
          <cell r="H77">
            <v>56</v>
          </cell>
          <cell r="I77">
            <v>27</v>
          </cell>
          <cell r="J77">
            <v>33</v>
          </cell>
          <cell r="L77">
            <v>207</v>
          </cell>
          <cell r="M77">
            <v>207</v>
          </cell>
          <cell r="N77">
            <v>207</v>
          </cell>
          <cell r="O77">
            <v>119</v>
          </cell>
          <cell r="Q77">
            <v>33</v>
          </cell>
          <cell r="R77">
            <v>55</v>
          </cell>
          <cell r="S77">
            <v>168</v>
          </cell>
          <cell r="T77">
            <v>168</v>
          </cell>
          <cell r="U77">
            <v>168</v>
          </cell>
          <cell r="W77">
            <v>168</v>
          </cell>
          <cell r="Y77">
            <v>0</v>
          </cell>
          <cell r="Z77">
            <v>185</v>
          </cell>
          <cell r="AA77">
            <v>94.32</v>
          </cell>
          <cell r="AB77">
            <v>91.385000000000005</v>
          </cell>
          <cell r="AC77">
            <v>161</v>
          </cell>
          <cell r="AD77">
            <v>91</v>
          </cell>
          <cell r="AE77">
            <v>70</v>
          </cell>
          <cell r="AF77">
            <v>24</v>
          </cell>
          <cell r="AH77">
            <v>24</v>
          </cell>
        </row>
        <row r="78">
          <cell r="B78" t="str">
            <v>桂阳县</v>
          </cell>
          <cell r="C78">
            <v>1187</v>
          </cell>
          <cell r="D78">
            <v>1187</v>
          </cell>
          <cell r="E78">
            <v>1187</v>
          </cell>
          <cell r="F78">
            <v>46</v>
          </cell>
          <cell r="G78">
            <v>70</v>
          </cell>
          <cell r="H78">
            <v>854</v>
          </cell>
          <cell r="I78">
            <v>97</v>
          </cell>
          <cell r="J78">
            <v>120</v>
          </cell>
          <cell r="L78">
            <v>1026</v>
          </cell>
          <cell r="M78">
            <v>1026</v>
          </cell>
          <cell r="N78">
            <v>1026</v>
          </cell>
          <cell r="O78">
            <v>698</v>
          </cell>
          <cell r="Q78">
            <v>96</v>
          </cell>
          <cell r="R78">
            <v>232</v>
          </cell>
          <cell r="S78">
            <v>2062</v>
          </cell>
          <cell r="T78">
            <v>1632</v>
          </cell>
          <cell r="U78">
            <v>2062</v>
          </cell>
          <cell r="V78">
            <v>1119</v>
          </cell>
          <cell r="W78">
            <v>513</v>
          </cell>
          <cell r="Y78">
            <v>430</v>
          </cell>
          <cell r="Z78">
            <v>2212</v>
          </cell>
          <cell r="AA78">
            <v>1286.056</v>
          </cell>
          <cell r="AB78">
            <v>925.85919999999999</v>
          </cell>
          <cell r="AC78">
            <v>1883</v>
          </cell>
          <cell r="AD78">
            <v>926</v>
          </cell>
          <cell r="AE78">
            <v>957</v>
          </cell>
          <cell r="AF78">
            <v>329</v>
          </cell>
          <cell r="AH78">
            <v>329</v>
          </cell>
        </row>
        <row r="79">
          <cell r="B79" t="str">
            <v>汝城县</v>
          </cell>
          <cell r="C79">
            <v>1401</v>
          </cell>
          <cell r="D79">
            <v>1401</v>
          </cell>
          <cell r="E79">
            <v>1401</v>
          </cell>
          <cell r="F79">
            <v>585</v>
          </cell>
          <cell r="H79">
            <v>519</v>
          </cell>
          <cell r="I79">
            <v>133</v>
          </cell>
          <cell r="J79">
            <v>164</v>
          </cell>
          <cell r="L79">
            <v>1081</v>
          </cell>
          <cell r="M79">
            <v>1081</v>
          </cell>
          <cell r="N79">
            <v>1081</v>
          </cell>
          <cell r="O79">
            <v>669</v>
          </cell>
          <cell r="P79">
            <v>193</v>
          </cell>
          <cell r="Q79">
            <v>58</v>
          </cell>
          <cell r="R79">
            <v>161</v>
          </cell>
          <cell r="S79">
            <v>544</v>
          </cell>
          <cell r="T79">
            <v>446</v>
          </cell>
          <cell r="U79">
            <v>544</v>
          </cell>
          <cell r="V79">
            <v>344</v>
          </cell>
          <cell r="W79">
            <v>102</v>
          </cell>
          <cell r="Y79">
            <v>98</v>
          </cell>
          <cell r="Z79">
            <v>2330</v>
          </cell>
          <cell r="AA79">
            <v>1899.828</v>
          </cell>
          <cell r="AB79">
            <v>429.55200000000002</v>
          </cell>
          <cell r="AC79">
            <v>1843</v>
          </cell>
          <cell r="AD79">
            <v>430</v>
          </cell>
          <cell r="AE79">
            <v>1413</v>
          </cell>
          <cell r="AF79">
            <v>487</v>
          </cell>
          <cell r="AH79">
            <v>487</v>
          </cell>
        </row>
        <row r="80">
          <cell r="B80" t="str">
            <v>安仁县</v>
          </cell>
          <cell r="C80">
            <v>845</v>
          </cell>
          <cell r="D80">
            <v>845</v>
          </cell>
          <cell r="E80">
            <v>845</v>
          </cell>
          <cell r="F80">
            <v>626</v>
          </cell>
          <cell r="H80">
            <v>30</v>
          </cell>
          <cell r="I80">
            <v>84</v>
          </cell>
          <cell r="J80">
            <v>105</v>
          </cell>
          <cell r="L80">
            <v>1325</v>
          </cell>
          <cell r="M80">
            <v>1325</v>
          </cell>
          <cell r="N80">
            <v>1325</v>
          </cell>
          <cell r="O80">
            <v>866</v>
          </cell>
          <cell r="P80">
            <v>148</v>
          </cell>
          <cell r="Q80">
            <v>98</v>
          </cell>
          <cell r="R80">
            <v>213</v>
          </cell>
          <cell r="S80">
            <v>1783</v>
          </cell>
          <cell r="T80">
            <v>1491</v>
          </cell>
          <cell r="U80">
            <v>1783</v>
          </cell>
          <cell r="V80">
            <v>1024</v>
          </cell>
          <cell r="W80">
            <v>467</v>
          </cell>
          <cell r="Y80">
            <v>292</v>
          </cell>
          <cell r="Z80">
            <v>1315</v>
          </cell>
          <cell r="AA80">
            <v>608.32799999999997</v>
          </cell>
          <cell r="AB80">
            <v>707.49900000000002</v>
          </cell>
          <cell r="AC80">
            <v>1159</v>
          </cell>
          <cell r="AD80">
            <v>707</v>
          </cell>
          <cell r="AE80">
            <v>452</v>
          </cell>
          <cell r="AF80">
            <v>156</v>
          </cell>
          <cell r="AH80">
            <v>156</v>
          </cell>
        </row>
        <row r="81">
          <cell r="B81" t="str">
            <v>小计</v>
          </cell>
          <cell r="C81">
            <v>7180</v>
          </cell>
          <cell r="D81">
            <v>7180</v>
          </cell>
          <cell r="E81">
            <v>7180</v>
          </cell>
          <cell r="F81">
            <v>726</v>
          </cell>
          <cell r="G81">
            <v>2488</v>
          </cell>
          <cell r="H81">
            <v>966</v>
          </cell>
          <cell r="I81">
            <v>1336</v>
          </cell>
          <cell r="J81">
            <v>1664</v>
          </cell>
          <cell r="K81">
            <v>0</v>
          </cell>
          <cell r="L81">
            <v>10582</v>
          </cell>
          <cell r="M81">
            <v>10582</v>
          </cell>
          <cell r="N81">
            <v>10582</v>
          </cell>
          <cell r="O81">
            <v>6349</v>
          </cell>
          <cell r="P81">
            <v>1041</v>
          </cell>
          <cell r="Q81">
            <v>872</v>
          </cell>
          <cell r="R81">
            <v>2320</v>
          </cell>
          <cell r="S81">
            <v>10588</v>
          </cell>
          <cell r="T81">
            <v>8734</v>
          </cell>
          <cell r="U81">
            <v>10588</v>
          </cell>
          <cell r="V81">
            <v>4458</v>
          </cell>
          <cell r="W81">
            <v>4276</v>
          </cell>
          <cell r="X81">
            <v>0</v>
          </cell>
          <cell r="Y81">
            <v>1854</v>
          </cell>
          <cell r="Z81">
            <v>13777</v>
          </cell>
          <cell r="AC81">
            <v>11916</v>
          </cell>
          <cell r="AD81">
            <v>6515</v>
          </cell>
          <cell r="AE81">
            <v>5401</v>
          </cell>
          <cell r="AF81">
            <v>1861</v>
          </cell>
          <cell r="AG81">
            <v>119</v>
          </cell>
          <cell r="AH81">
            <v>1742</v>
          </cell>
        </row>
        <row r="82">
          <cell r="B82" t="str">
            <v>永州市本级及所辖区</v>
          </cell>
          <cell r="C82">
            <v>1329</v>
          </cell>
          <cell r="D82">
            <v>1329</v>
          </cell>
          <cell r="E82">
            <v>1329</v>
          </cell>
          <cell r="F82">
            <v>89</v>
          </cell>
          <cell r="G82">
            <v>574</v>
          </cell>
          <cell r="H82">
            <v>53</v>
          </cell>
          <cell r="I82">
            <v>274</v>
          </cell>
          <cell r="J82">
            <v>339</v>
          </cell>
          <cell r="L82">
            <v>1738</v>
          </cell>
          <cell r="M82">
            <v>1738</v>
          </cell>
          <cell r="N82">
            <v>1738</v>
          </cell>
          <cell r="O82">
            <v>1133</v>
          </cell>
          <cell r="Q82">
            <v>158</v>
          </cell>
          <cell r="R82">
            <v>447</v>
          </cell>
          <cell r="S82">
            <v>1083</v>
          </cell>
          <cell r="T82">
            <v>967</v>
          </cell>
          <cell r="U82">
            <v>1083</v>
          </cell>
          <cell r="V82">
            <v>317</v>
          </cell>
          <cell r="W82">
            <v>650</v>
          </cell>
          <cell r="Y82">
            <v>116</v>
          </cell>
          <cell r="Z82">
            <v>1262</v>
          </cell>
          <cell r="AA82">
            <v>688.97</v>
          </cell>
          <cell r="AB82">
            <v>572.80319999999995</v>
          </cell>
          <cell r="AC82">
            <v>1147</v>
          </cell>
          <cell r="AD82">
            <v>635</v>
          </cell>
          <cell r="AE82">
            <v>512</v>
          </cell>
          <cell r="AF82">
            <v>115</v>
          </cell>
          <cell r="AH82">
            <v>115</v>
          </cell>
        </row>
        <row r="83">
          <cell r="B83" t="str">
            <v>江永县</v>
          </cell>
          <cell r="C83">
            <v>566</v>
          </cell>
          <cell r="D83">
            <v>566</v>
          </cell>
          <cell r="E83">
            <v>566</v>
          </cell>
          <cell r="F83">
            <v>78</v>
          </cell>
          <cell r="G83">
            <v>103</v>
          </cell>
          <cell r="H83">
            <v>166</v>
          </cell>
          <cell r="I83">
            <v>98</v>
          </cell>
          <cell r="J83">
            <v>121</v>
          </cell>
          <cell r="L83">
            <v>740</v>
          </cell>
          <cell r="M83">
            <v>740</v>
          </cell>
          <cell r="N83">
            <v>740</v>
          </cell>
          <cell r="O83">
            <v>475</v>
          </cell>
          <cell r="R83">
            <v>265</v>
          </cell>
          <cell r="S83">
            <v>469</v>
          </cell>
          <cell r="T83">
            <v>295</v>
          </cell>
          <cell r="U83">
            <v>469</v>
          </cell>
          <cell r="V83">
            <v>295</v>
          </cell>
          <cell r="Y83">
            <v>174</v>
          </cell>
          <cell r="Z83">
            <v>1082</v>
          </cell>
          <cell r="AA83">
            <v>983.04849999999999</v>
          </cell>
          <cell r="AB83">
            <v>99.528000000000006</v>
          </cell>
          <cell r="AC83">
            <v>831</v>
          </cell>
          <cell r="AD83">
            <v>100</v>
          </cell>
          <cell r="AE83">
            <v>731</v>
          </cell>
          <cell r="AF83">
            <v>251</v>
          </cell>
          <cell r="AH83">
            <v>251</v>
          </cell>
        </row>
        <row r="84">
          <cell r="B84" t="str">
            <v>道县</v>
          </cell>
          <cell r="C84">
            <v>552</v>
          </cell>
          <cell r="D84">
            <v>552</v>
          </cell>
          <cell r="E84">
            <v>552</v>
          </cell>
          <cell r="F84">
            <v>98</v>
          </cell>
          <cell r="G84">
            <v>120</v>
          </cell>
          <cell r="H84">
            <v>130</v>
          </cell>
          <cell r="I84">
            <v>90</v>
          </cell>
          <cell r="J84">
            <v>114</v>
          </cell>
          <cell r="L84">
            <v>637</v>
          </cell>
          <cell r="M84">
            <v>637</v>
          </cell>
          <cell r="N84">
            <v>637</v>
          </cell>
          <cell r="O84">
            <v>417</v>
          </cell>
          <cell r="Q84">
            <v>81</v>
          </cell>
          <cell r="R84">
            <v>139</v>
          </cell>
          <cell r="S84">
            <v>325</v>
          </cell>
          <cell r="T84">
            <v>232</v>
          </cell>
          <cell r="U84">
            <v>325</v>
          </cell>
          <cell r="V84">
            <v>232</v>
          </cell>
          <cell r="Y84">
            <v>93</v>
          </cell>
          <cell r="Z84">
            <v>547</v>
          </cell>
          <cell r="AA84">
            <v>473.38900000000001</v>
          </cell>
          <cell r="AB84">
            <v>73.5</v>
          </cell>
          <cell r="AC84">
            <v>426</v>
          </cell>
          <cell r="AD84">
            <v>74</v>
          </cell>
          <cell r="AE84">
            <v>352</v>
          </cell>
          <cell r="AF84">
            <v>121</v>
          </cell>
          <cell r="AH84">
            <v>121</v>
          </cell>
        </row>
        <row r="85">
          <cell r="B85" t="str">
            <v>江华县</v>
          </cell>
          <cell r="C85">
            <v>873</v>
          </cell>
          <cell r="D85">
            <v>873</v>
          </cell>
          <cell r="E85">
            <v>873</v>
          </cell>
          <cell r="F85">
            <v>136</v>
          </cell>
          <cell r="G85">
            <v>336</v>
          </cell>
          <cell r="H85">
            <v>23</v>
          </cell>
          <cell r="I85">
            <v>168</v>
          </cell>
          <cell r="J85">
            <v>210</v>
          </cell>
          <cell r="L85">
            <v>1398</v>
          </cell>
          <cell r="M85">
            <v>1398</v>
          </cell>
          <cell r="N85">
            <v>1398</v>
          </cell>
          <cell r="O85">
            <v>677</v>
          </cell>
          <cell r="P85">
            <v>639</v>
          </cell>
          <cell r="Q85">
            <v>82</v>
          </cell>
          <cell r="R85">
            <v>0</v>
          </cell>
          <cell r="S85">
            <v>953</v>
          </cell>
          <cell r="T85">
            <v>801</v>
          </cell>
          <cell r="U85">
            <v>953</v>
          </cell>
          <cell r="V85">
            <v>534</v>
          </cell>
          <cell r="W85">
            <v>267</v>
          </cell>
          <cell r="Y85">
            <v>152</v>
          </cell>
          <cell r="Z85">
            <v>3575</v>
          </cell>
          <cell r="AA85" t="e">
            <v>#N/A</v>
          </cell>
          <cell r="AB85" t="e">
            <v>#N/A</v>
          </cell>
          <cell r="AC85">
            <v>3219</v>
          </cell>
          <cell r="AD85">
            <v>2187</v>
          </cell>
          <cell r="AE85">
            <v>1032</v>
          </cell>
          <cell r="AF85">
            <v>356</v>
          </cell>
          <cell r="AH85">
            <v>356</v>
          </cell>
        </row>
        <row r="86">
          <cell r="B86" t="str">
            <v>祁阳县</v>
          </cell>
          <cell r="C86">
            <v>1377</v>
          </cell>
          <cell r="D86">
            <v>1377</v>
          </cell>
          <cell r="E86">
            <v>1377</v>
          </cell>
          <cell r="G86">
            <v>667</v>
          </cell>
          <cell r="H86">
            <v>48</v>
          </cell>
          <cell r="I86">
            <v>294</v>
          </cell>
          <cell r="J86">
            <v>368</v>
          </cell>
          <cell r="L86">
            <v>1139</v>
          </cell>
          <cell r="M86">
            <v>1139</v>
          </cell>
          <cell r="N86">
            <v>1139</v>
          </cell>
          <cell r="O86">
            <v>773</v>
          </cell>
          <cell r="Q86">
            <v>81</v>
          </cell>
          <cell r="R86">
            <v>285</v>
          </cell>
          <cell r="S86">
            <v>1427</v>
          </cell>
          <cell r="T86">
            <v>1179</v>
          </cell>
          <cell r="U86">
            <v>1427</v>
          </cell>
          <cell r="V86">
            <v>619</v>
          </cell>
          <cell r="W86">
            <v>560</v>
          </cell>
          <cell r="Y86">
            <v>248</v>
          </cell>
          <cell r="Z86">
            <v>2156</v>
          </cell>
          <cell r="AA86">
            <v>691.04179999999997</v>
          </cell>
          <cell r="AB86">
            <v>1465.1433999999999</v>
          </cell>
          <cell r="AC86">
            <v>1916</v>
          </cell>
          <cell r="AD86">
            <v>1402</v>
          </cell>
          <cell r="AE86">
            <v>514</v>
          </cell>
          <cell r="AF86">
            <v>240</v>
          </cell>
          <cell r="AH86">
            <v>240</v>
          </cell>
        </row>
        <row r="87">
          <cell r="B87" t="str">
            <v>东安县</v>
          </cell>
          <cell r="C87">
            <v>539</v>
          </cell>
          <cell r="D87">
            <v>539</v>
          </cell>
          <cell r="E87">
            <v>539</v>
          </cell>
          <cell r="F87">
            <v>121</v>
          </cell>
          <cell r="G87">
            <v>159</v>
          </cell>
          <cell r="H87">
            <v>43</v>
          </cell>
          <cell r="I87">
            <v>96</v>
          </cell>
          <cell r="J87">
            <v>120</v>
          </cell>
          <cell r="L87">
            <v>1873</v>
          </cell>
          <cell r="M87">
            <v>1873</v>
          </cell>
          <cell r="N87">
            <v>1873</v>
          </cell>
          <cell r="O87">
            <v>1160</v>
          </cell>
          <cell r="Q87">
            <v>208</v>
          </cell>
          <cell r="R87">
            <v>505</v>
          </cell>
          <cell r="S87">
            <v>973</v>
          </cell>
          <cell r="T87">
            <v>823</v>
          </cell>
          <cell r="U87">
            <v>973</v>
          </cell>
          <cell r="V87">
            <v>373</v>
          </cell>
          <cell r="W87">
            <v>450</v>
          </cell>
          <cell r="Y87">
            <v>150</v>
          </cell>
          <cell r="Z87">
            <v>2928</v>
          </cell>
          <cell r="AA87">
            <v>1793.6030000000001</v>
          </cell>
          <cell r="AB87">
            <v>1134.9659999999999</v>
          </cell>
          <cell r="AC87">
            <v>2469</v>
          </cell>
          <cell r="AD87">
            <v>1135</v>
          </cell>
          <cell r="AE87">
            <v>1334</v>
          </cell>
          <cell r="AF87">
            <v>459</v>
          </cell>
          <cell r="AH87">
            <v>459</v>
          </cell>
        </row>
        <row r="88">
          <cell r="B88" t="str">
            <v>双牌县</v>
          </cell>
          <cell r="C88">
            <v>874</v>
          </cell>
          <cell r="D88">
            <v>874</v>
          </cell>
          <cell r="E88">
            <v>874</v>
          </cell>
          <cell r="G88">
            <v>440</v>
          </cell>
          <cell r="I88">
            <v>194</v>
          </cell>
          <cell r="J88">
            <v>240</v>
          </cell>
          <cell r="L88">
            <v>413</v>
          </cell>
          <cell r="M88">
            <v>413</v>
          </cell>
          <cell r="N88">
            <v>413</v>
          </cell>
          <cell r="O88">
            <v>249</v>
          </cell>
          <cell r="Q88">
            <v>61</v>
          </cell>
          <cell r="R88">
            <v>103</v>
          </cell>
          <cell r="S88">
            <v>3321</v>
          </cell>
          <cell r="T88">
            <v>2802</v>
          </cell>
          <cell r="U88">
            <v>3321</v>
          </cell>
          <cell r="V88">
            <v>866</v>
          </cell>
          <cell r="W88">
            <v>1936</v>
          </cell>
          <cell r="Y88">
            <v>519</v>
          </cell>
          <cell r="Z88">
            <v>0</v>
          </cell>
          <cell r="AC88">
            <v>0</v>
          </cell>
          <cell r="AF88">
            <v>0</v>
          </cell>
          <cell r="AH88">
            <v>0</v>
          </cell>
        </row>
        <row r="89">
          <cell r="B89" t="str">
            <v>宁远县</v>
          </cell>
          <cell r="C89">
            <v>221</v>
          </cell>
          <cell r="D89">
            <v>221</v>
          </cell>
          <cell r="E89">
            <v>221</v>
          </cell>
          <cell r="F89">
            <v>30</v>
          </cell>
          <cell r="G89">
            <v>61</v>
          </cell>
          <cell r="H89">
            <v>33</v>
          </cell>
          <cell r="I89">
            <v>43</v>
          </cell>
          <cell r="J89">
            <v>54</v>
          </cell>
          <cell r="L89">
            <v>241</v>
          </cell>
          <cell r="M89">
            <v>241</v>
          </cell>
          <cell r="N89">
            <v>241</v>
          </cell>
          <cell r="O89">
            <v>147</v>
          </cell>
          <cell r="Q89">
            <v>7</v>
          </cell>
          <cell r="R89">
            <v>87</v>
          </cell>
          <cell r="S89">
            <v>154</v>
          </cell>
          <cell r="T89">
            <v>110</v>
          </cell>
          <cell r="U89">
            <v>154</v>
          </cell>
          <cell r="V89">
            <v>74</v>
          </cell>
          <cell r="W89">
            <v>36</v>
          </cell>
          <cell r="Y89">
            <v>44</v>
          </cell>
          <cell r="Z89">
            <v>420</v>
          </cell>
          <cell r="AA89">
            <v>414.024</v>
          </cell>
          <cell r="AB89">
            <v>5.6239999999999997</v>
          </cell>
          <cell r="AC89">
            <v>314</v>
          </cell>
          <cell r="AD89">
            <v>6</v>
          </cell>
          <cell r="AE89">
            <v>308</v>
          </cell>
          <cell r="AF89">
            <v>106</v>
          </cell>
          <cell r="AH89">
            <v>106</v>
          </cell>
        </row>
        <row r="90">
          <cell r="B90" t="str">
            <v>新田县</v>
          </cell>
          <cell r="C90">
            <v>548</v>
          </cell>
          <cell r="D90">
            <v>548</v>
          </cell>
          <cell r="E90">
            <v>548</v>
          </cell>
          <cell r="F90">
            <v>147</v>
          </cell>
          <cell r="G90">
            <v>28</v>
          </cell>
          <cell r="H90">
            <v>281</v>
          </cell>
          <cell r="I90">
            <v>41</v>
          </cell>
          <cell r="J90">
            <v>51</v>
          </cell>
          <cell r="L90">
            <v>1447</v>
          </cell>
          <cell r="M90">
            <v>1447</v>
          </cell>
          <cell r="N90">
            <v>1447</v>
          </cell>
          <cell r="O90">
            <v>632</v>
          </cell>
          <cell r="P90">
            <v>402</v>
          </cell>
          <cell r="Q90">
            <v>119</v>
          </cell>
          <cell r="R90">
            <v>294</v>
          </cell>
          <cell r="S90">
            <v>1340</v>
          </cell>
          <cell r="T90">
            <v>1084</v>
          </cell>
          <cell r="U90">
            <v>1340</v>
          </cell>
          <cell r="V90">
            <v>893</v>
          </cell>
          <cell r="W90">
            <v>191</v>
          </cell>
          <cell r="Y90">
            <v>256</v>
          </cell>
          <cell r="Z90">
            <v>634</v>
          </cell>
          <cell r="AA90">
            <v>464.976</v>
          </cell>
          <cell r="AB90">
            <v>168.61500000000001</v>
          </cell>
          <cell r="AC90">
            <v>515</v>
          </cell>
          <cell r="AD90">
            <v>169</v>
          </cell>
          <cell r="AE90">
            <v>346</v>
          </cell>
          <cell r="AF90">
            <v>119</v>
          </cell>
          <cell r="AG90">
            <v>119</v>
          </cell>
          <cell r="AH90">
            <v>0</v>
          </cell>
        </row>
        <row r="91">
          <cell r="B91" t="str">
            <v>蓝山县</v>
          </cell>
          <cell r="C91">
            <v>301</v>
          </cell>
          <cell r="D91">
            <v>301</v>
          </cell>
          <cell r="E91">
            <v>301</v>
          </cell>
          <cell r="F91">
            <v>27</v>
          </cell>
          <cell r="H91">
            <v>189</v>
          </cell>
          <cell r="I91">
            <v>38</v>
          </cell>
          <cell r="J91">
            <v>47</v>
          </cell>
          <cell r="L91">
            <v>956</v>
          </cell>
          <cell r="M91">
            <v>956</v>
          </cell>
          <cell r="N91">
            <v>956</v>
          </cell>
          <cell r="O91">
            <v>686</v>
          </cell>
          <cell r="Q91">
            <v>75</v>
          </cell>
          <cell r="R91">
            <v>195</v>
          </cell>
          <cell r="S91">
            <v>543</v>
          </cell>
          <cell r="T91">
            <v>441</v>
          </cell>
          <cell r="U91">
            <v>543</v>
          </cell>
          <cell r="V91">
            <v>255</v>
          </cell>
          <cell r="W91">
            <v>186</v>
          </cell>
          <cell r="Y91">
            <v>102</v>
          </cell>
          <cell r="Z91">
            <v>1173</v>
          </cell>
          <cell r="AA91">
            <v>366.39400000000001</v>
          </cell>
          <cell r="AB91">
            <v>807.06</v>
          </cell>
          <cell r="AC91">
            <v>1079</v>
          </cell>
          <cell r="AD91">
            <v>807</v>
          </cell>
          <cell r="AE91">
            <v>272</v>
          </cell>
          <cell r="AF91">
            <v>94</v>
          </cell>
          <cell r="AH91">
            <v>94</v>
          </cell>
        </row>
        <row r="92">
          <cell r="B92" t="str">
            <v>小计</v>
          </cell>
          <cell r="C92">
            <v>13703</v>
          </cell>
          <cell r="D92">
            <v>13703</v>
          </cell>
          <cell r="E92">
            <v>13703</v>
          </cell>
          <cell r="F92">
            <v>2060</v>
          </cell>
          <cell r="G92">
            <v>3850</v>
          </cell>
          <cell r="H92">
            <v>2574</v>
          </cell>
          <cell r="I92">
            <v>2326</v>
          </cell>
          <cell r="J92">
            <v>2893</v>
          </cell>
          <cell r="K92">
            <v>0</v>
          </cell>
          <cell r="L92">
            <v>12061</v>
          </cell>
          <cell r="M92">
            <v>12061</v>
          </cell>
          <cell r="N92">
            <v>12061</v>
          </cell>
          <cell r="O92">
            <v>5910</v>
          </cell>
          <cell r="P92">
            <v>2497</v>
          </cell>
          <cell r="Q92">
            <v>1130</v>
          </cell>
          <cell r="R92">
            <v>2524</v>
          </cell>
          <cell r="S92">
            <v>14525</v>
          </cell>
          <cell r="T92">
            <v>12666</v>
          </cell>
          <cell r="U92">
            <v>14525</v>
          </cell>
          <cell r="V92">
            <v>6481</v>
          </cell>
          <cell r="W92">
            <v>6185</v>
          </cell>
          <cell r="X92">
            <v>0</v>
          </cell>
          <cell r="Y92">
            <v>1859</v>
          </cell>
          <cell r="Z92">
            <v>13831</v>
          </cell>
          <cell r="AC92">
            <v>11635</v>
          </cell>
          <cell r="AD92">
            <v>5268</v>
          </cell>
          <cell r="AE92">
            <v>6367</v>
          </cell>
          <cell r="AF92">
            <v>2196</v>
          </cell>
          <cell r="AG92">
            <v>640</v>
          </cell>
          <cell r="AH92">
            <v>1556</v>
          </cell>
        </row>
        <row r="93">
          <cell r="B93" t="str">
            <v>怀化市本级及所辖区</v>
          </cell>
          <cell r="C93">
            <v>67</v>
          </cell>
          <cell r="D93">
            <v>67</v>
          </cell>
          <cell r="E93">
            <v>67</v>
          </cell>
          <cell r="F93">
            <v>8</v>
          </cell>
          <cell r="G93">
            <v>5</v>
          </cell>
          <cell r="H93">
            <v>28</v>
          </cell>
          <cell r="I93">
            <v>15</v>
          </cell>
          <cell r="J93">
            <v>11</v>
          </cell>
          <cell r="L93">
            <v>191</v>
          </cell>
          <cell r="M93">
            <v>191</v>
          </cell>
          <cell r="N93">
            <v>191</v>
          </cell>
          <cell r="O93">
            <v>106</v>
          </cell>
          <cell r="Q93">
            <v>37</v>
          </cell>
          <cell r="R93">
            <v>48</v>
          </cell>
          <cell r="S93">
            <v>0</v>
          </cell>
          <cell r="T93">
            <v>0</v>
          </cell>
          <cell r="U93">
            <v>0</v>
          </cell>
          <cell r="Y93">
            <v>0</v>
          </cell>
          <cell r="Z93">
            <v>130</v>
          </cell>
          <cell r="AA93">
            <v>30.184000000000001</v>
          </cell>
          <cell r="AB93">
            <v>100.176</v>
          </cell>
          <cell r="AC93">
            <v>122</v>
          </cell>
          <cell r="AD93">
            <v>100</v>
          </cell>
          <cell r="AE93">
            <v>22</v>
          </cell>
          <cell r="AF93">
            <v>8</v>
          </cell>
          <cell r="AH93">
            <v>8</v>
          </cell>
        </row>
        <row r="94">
          <cell r="B94" t="str">
            <v>靖州县</v>
          </cell>
          <cell r="C94">
            <v>1220</v>
          </cell>
          <cell r="D94">
            <v>1220</v>
          </cell>
          <cell r="E94">
            <v>1220</v>
          </cell>
          <cell r="F94">
            <v>290</v>
          </cell>
          <cell r="G94">
            <v>158</v>
          </cell>
          <cell r="H94">
            <v>416</v>
          </cell>
          <cell r="I94">
            <v>159</v>
          </cell>
          <cell r="J94">
            <v>197</v>
          </cell>
          <cell r="L94">
            <v>1289</v>
          </cell>
          <cell r="M94">
            <v>1289</v>
          </cell>
          <cell r="N94">
            <v>1289</v>
          </cell>
          <cell r="O94">
            <v>555</v>
          </cell>
          <cell r="P94">
            <v>218</v>
          </cell>
          <cell r="Q94">
            <v>172</v>
          </cell>
          <cell r="R94">
            <v>344</v>
          </cell>
          <cell r="S94">
            <v>2915</v>
          </cell>
          <cell r="T94">
            <v>2506</v>
          </cell>
          <cell r="U94">
            <v>2915</v>
          </cell>
          <cell r="V94">
            <v>1431</v>
          </cell>
          <cell r="W94">
            <v>1075</v>
          </cell>
          <cell r="Y94">
            <v>409</v>
          </cell>
          <cell r="Z94">
            <v>1386</v>
          </cell>
          <cell r="AA94">
            <v>872.49599999999998</v>
          </cell>
          <cell r="AB94">
            <v>514.14300000000003</v>
          </cell>
          <cell r="AC94">
            <v>1163</v>
          </cell>
          <cell r="AD94">
            <v>514</v>
          </cell>
          <cell r="AE94">
            <v>649</v>
          </cell>
          <cell r="AF94">
            <v>223</v>
          </cell>
          <cell r="AH94">
            <v>223</v>
          </cell>
        </row>
        <row r="95">
          <cell r="B95" t="str">
            <v>洪江市</v>
          </cell>
          <cell r="C95">
            <v>1747</v>
          </cell>
          <cell r="D95">
            <v>1747</v>
          </cell>
          <cell r="E95">
            <v>1747</v>
          </cell>
          <cell r="F95">
            <v>332</v>
          </cell>
          <cell r="G95">
            <v>583</v>
          </cell>
          <cell r="H95">
            <v>38</v>
          </cell>
          <cell r="I95">
            <v>354</v>
          </cell>
          <cell r="J95">
            <v>440</v>
          </cell>
          <cell r="L95">
            <v>960</v>
          </cell>
          <cell r="M95">
            <v>960</v>
          </cell>
          <cell r="N95">
            <v>960</v>
          </cell>
          <cell r="O95">
            <v>467</v>
          </cell>
          <cell r="Q95">
            <v>119</v>
          </cell>
          <cell r="R95">
            <v>374</v>
          </cell>
          <cell r="S95">
            <v>720</v>
          </cell>
          <cell r="T95">
            <v>737</v>
          </cell>
          <cell r="U95">
            <v>748</v>
          </cell>
          <cell r="V95">
            <v>17</v>
          </cell>
          <cell r="W95">
            <v>720</v>
          </cell>
          <cell r="Y95">
            <v>11</v>
          </cell>
          <cell r="Z95">
            <v>770</v>
          </cell>
          <cell r="AA95">
            <v>319.77600000000001</v>
          </cell>
          <cell r="AB95">
            <v>449.82400000000001</v>
          </cell>
          <cell r="AC95">
            <v>688</v>
          </cell>
          <cell r="AD95">
            <v>450</v>
          </cell>
          <cell r="AE95">
            <v>238</v>
          </cell>
          <cell r="AF95">
            <v>82</v>
          </cell>
          <cell r="AG95">
            <v>-28</v>
          </cell>
          <cell r="AH95">
            <v>110</v>
          </cell>
        </row>
        <row r="96">
          <cell r="B96" t="str">
            <v>中方县</v>
          </cell>
          <cell r="C96">
            <v>564</v>
          </cell>
          <cell r="D96">
            <v>564</v>
          </cell>
          <cell r="E96">
            <v>564</v>
          </cell>
          <cell r="F96">
            <v>32</v>
          </cell>
          <cell r="G96">
            <v>171</v>
          </cell>
          <cell r="H96">
            <v>143</v>
          </cell>
          <cell r="I96">
            <v>97</v>
          </cell>
          <cell r="J96">
            <v>121</v>
          </cell>
          <cell r="L96">
            <v>993</v>
          </cell>
          <cell r="M96">
            <v>993</v>
          </cell>
          <cell r="N96">
            <v>993</v>
          </cell>
          <cell r="O96">
            <v>546</v>
          </cell>
          <cell r="P96">
            <v>132</v>
          </cell>
          <cell r="Q96">
            <v>105</v>
          </cell>
          <cell r="R96">
            <v>210</v>
          </cell>
          <cell r="S96">
            <v>1022</v>
          </cell>
          <cell r="T96">
            <v>929</v>
          </cell>
          <cell r="U96">
            <v>1022</v>
          </cell>
          <cell r="V96">
            <v>325</v>
          </cell>
          <cell r="W96">
            <v>604</v>
          </cell>
          <cell r="Y96">
            <v>93</v>
          </cell>
          <cell r="Z96">
            <v>0</v>
          </cell>
          <cell r="AC96">
            <v>0</v>
          </cell>
          <cell r="AF96">
            <v>0</v>
          </cell>
          <cell r="AH96">
            <v>0</v>
          </cell>
        </row>
        <row r="97">
          <cell r="B97" t="str">
            <v>通道县</v>
          </cell>
          <cell r="C97">
            <v>1080</v>
          </cell>
          <cell r="D97">
            <v>1080</v>
          </cell>
          <cell r="E97">
            <v>1080</v>
          </cell>
          <cell r="F97">
            <v>86</v>
          </cell>
          <cell r="H97">
            <v>755</v>
          </cell>
          <cell r="I97">
            <v>107</v>
          </cell>
          <cell r="J97">
            <v>132</v>
          </cell>
          <cell r="L97">
            <v>489</v>
          </cell>
          <cell r="M97">
            <v>489</v>
          </cell>
          <cell r="N97">
            <v>489</v>
          </cell>
          <cell r="O97">
            <v>249</v>
          </cell>
          <cell r="P97">
            <v>145</v>
          </cell>
          <cell r="Q97">
            <v>22</v>
          </cell>
          <cell r="R97">
            <v>73</v>
          </cell>
          <cell r="S97">
            <v>508</v>
          </cell>
          <cell r="T97">
            <v>419</v>
          </cell>
          <cell r="U97">
            <v>508</v>
          </cell>
          <cell r="V97">
            <v>312</v>
          </cell>
          <cell r="W97">
            <v>107</v>
          </cell>
          <cell r="Y97">
            <v>89</v>
          </cell>
          <cell r="Z97">
            <v>1050</v>
          </cell>
          <cell r="AA97">
            <v>892.81799999999998</v>
          </cell>
          <cell r="AB97">
            <v>157.25700000000001</v>
          </cell>
          <cell r="AC97">
            <v>821</v>
          </cell>
          <cell r="AD97">
            <v>157</v>
          </cell>
          <cell r="AE97">
            <v>664</v>
          </cell>
          <cell r="AF97">
            <v>229</v>
          </cell>
          <cell r="AG97">
            <v>229</v>
          </cell>
          <cell r="AH97">
            <v>0</v>
          </cell>
        </row>
        <row r="98">
          <cell r="B98" t="str">
            <v>辰溪县</v>
          </cell>
          <cell r="C98">
            <v>1326</v>
          </cell>
          <cell r="D98">
            <v>1326</v>
          </cell>
          <cell r="E98">
            <v>1326</v>
          </cell>
          <cell r="F98">
            <v>373</v>
          </cell>
          <cell r="G98">
            <v>308</v>
          </cell>
          <cell r="H98">
            <v>200</v>
          </cell>
          <cell r="I98">
            <v>198</v>
          </cell>
          <cell r="J98">
            <v>247</v>
          </cell>
          <cell r="L98">
            <v>1082</v>
          </cell>
          <cell r="M98">
            <v>1082</v>
          </cell>
          <cell r="N98">
            <v>1082</v>
          </cell>
          <cell r="O98">
            <v>612</v>
          </cell>
          <cell r="P98">
            <v>526</v>
          </cell>
          <cell r="R98">
            <v>-56</v>
          </cell>
          <cell r="S98">
            <v>1500</v>
          </cell>
          <cell r="T98">
            <v>1326</v>
          </cell>
          <cell r="U98">
            <v>1500</v>
          </cell>
          <cell r="V98">
            <v>608</v>
          </cell>
          <cell r="W98">
            <v>718</v>
          </cell>
          <cell r="Y98">
            <v>174</v>
          </cell>
          <cell r="Z98">
            <v>177</v>
          </cell>
          <cell r="AA98">
            <v>177.37200000000001</v>
          </cell>
          <cell r="AC98">
            <v>132</v>
          </cell>
          <cell r="AE98">
            <v>132</v>
          </cell>
          <cell r="AF98">
            <v>45</v>
          </cell>
          <cell r="AH98">
            <v>45</v>
          </cell>
        </row>
        <row r="99">
          <cell r="B99" t="str">
            <v>会同县</v>
          </cell>
          <cell r="C99">
            <v>1014</v>
          </cell>
          <cell r="D99">
            <v>1014</v>
          </cell>
          <cell r="E99">
            <v>1014</v>
          </cell>
          <cell r="G99">
            <v>299</v>
          </cell>
          <cell r="H99">
            <v>327</v>
          </cell>
          <cell r="I99">
            <v>173</v>
          </cell>
          <cell r="J99">
            <v>215</v>
          </cell>
          <cell r="L99">
            <v>1030</v>
          </cell>
          <cell r="M99">
            <v>1030</v>
          </cell>
          <cell r="N99">
            <v>1030</v>
          </cell>
          <cell r="O99">
            <v>528</v>
          </cell>
          <cell r="P99">
            <v>195</v>
          </cell>
          <cell r="Q99">
            <v>96</v>
          </cell>
          <cell r="R99">
            <v>211</v>
          </cell>
          <cell r="S99">
            <v>517</v>
          </cell>
          <cell r="T99">
            <v>402</v>
          </cell>
          <cell r="U99">
            <v>517</v>
          </cell>
          <cell r="V99">
            <v>402</v>
          </cell>
          <cell r="Y99">
            <v>115</v>
          </cell>
          <cell r="Z99">
            <v>3403</v>
          </cell>
          <cell r="AA99">
            <v>2436.6060000000002</v>
          </cell>
          <cell r="AB99">
            <v>966.375</v>
          </cell>
          <cell r="AC99">
            <v>2778</v>
          </cell>
          <cell r="AD99">
            <v>966</v>
          </cell>
          <cell r="AE99">
            <v>1812</v>
          </cell>
          <cell r="AF99">
            <v>625</v>
          </cell>
          <cell r="AH99">
            <v>625</v>
          </cell>
        </row>
        <row r="100">
          <cell r="B100" t="str">
            <v>沅陵县</v>
          </cell>
          <cell r="C100">
            <v>1637</v>
          </cell>
          <cell r="D100">
            <v>1637</v>
          </cell>
          <cell r="E100">
            <v>1637</v>
          </cell>
          <cell r="F100">
            <v>414</v>
          </cell>
          <cell r="G100">
            <v>556</v>
          </cell>
          <cell r="I100">
            <v>297</v>
          </cell>
          <cell r="J100">
            <v>370</v>
          </cell>
          <cell r="L100">
            <v>1480</v>
          </cell>
          <cell r="M100">
            <v>1480</v>
          </cell>
          <cell r="N100">
            <v>1480</v>
          </cell>
          <cell r="O100">
            <v>752</v>
          </cell>
          <cell r="P100">
            <v>323</v>
          </cell>
          <cell r="Q100">
            <v>121</v>
          </cell>
          <cell r="R100">
            <v>284</v>
          </cell>
          <cell r="S100">
            <v>2731</v>
          </cell>
          <cell r="T100">
            <v>2322</v>
          </cell>
          <cell r="U100">
            <v>2731</v>
          </cell>
          <cell r="V100">
            <v>1429</v>
          </cell>
          <cell r="W100">
            <v>893</v>
          </cell>
          <cell r="Y100">
            <v>409</v>
          </cell>
          <cell r="Z100">
            <v>0</v>
          </cell>
          <cell r="AC100">
            <v>0</v>
          </cell>
          <cell r="AF100">
            <v>0</v>
          </cell>
          <cell r="AH100">
            <v>0</v>
          </cell>
        </row>
        <row r="101">
          <cell r="B101" t="str">
            <v>麻阳县</v>
          </cell>
          <cell r="C101">
            <v>1020</v>
          </cell>
          <cell r="D101">
            <v>1020</v>
          </cell>
          <cell r="E101">
            <v>1020</v>
          </cell>
          <cell r="F101">
            <v>29</v>
          </cell>
          <cell r="G101">
            <v>285</v>
          </cell>
          <cell r="H101">
            <v>325</v>
          </cell>
          <cell r="I101">
            <v>170</v>
          </cell>
          <cell r="J101">
            <v>211</v>
          </cell>
          <cell r="L101">
            <v>1203</v>
          </cell>
          <cell r="M101">
            <v>1203</v>
          </cell>
          <cell r="N101">
            <v>1203</v>
          </cell>
          <cell r="O101">
            <v>542</v>
          </cell>
          <cell r="P101">
            <v>349</v>
          </cell>
          <cell r="Q101">
            <v>84</v>
          </cell>
          <cell r="R101">
            <v>228</v>
          </cell>
          <cell r="S101">
            <v>1283</v>
          </cell>
          <cell r="T101">
            <v>1218</v>
          </cell>
          <cell r="U101">
            <v>1283</v>
          </cell>
          <cell r="V101">
            <v>230</v>
          </cell>
          <cell r="W101">
            <v>988</v>
          </cell>
          <cell r="Y101">
            <v>65</v>
          </cell>
          <cell r="Z101">
            <v>63</v>
          </cell>
          <cell r="AA101">
            <v>2.97</v>
          </cell>
          <cell r="AB101">
            <v>59.534999999999997</v>
          </cell>
          <cell r="AC101">
            <v>62</v>
          </cell>
          <cell r="AD101">
            <v>60</v>
          </cell>
          <cell r="AE101">
            <v>2</v>
          </cell>
          <cell r="AF101">
            <v>1</v>
          </cell>
          <cell r="AG101">
            <v>1</v>
          </cell>
          <cell r="AH101">
            <v>0</v>
          </cell>
        </row>
        <row r="102">
          <cell r="B102" t="str">
            <v>溆浦县</v>
          </cell>
          <cell r="C102">
            <v>1353</v>
          </cell>
          <cell r="D102">
            <v>1353</v>
          </cell>
          <cell r="E102">
            <v>1353</v>
          </cell>
          <cell r="F102">
            <v>210</v>
          </cell>
          <cell r="G102">
            <v>460</v>
          </cell>
          <cell r="H102">
            <v>135</v>
          </cell>
          <cell r="I102">
            <v>244</v>
          </cell>
          <cell r="J102">
            <v>304</v>
          </cell>
          <cell r="L102">
            <v>496</v>
          </cell>
          <cell r="M102">
            <v>496</v>
          </cell>
          <cell r="N102">
            <v>496</v>
          </cell>
          <cell r="O102">
            <v>308</v>
          </cell>
          <cell r="P102">
            <v>70</v>
          </cell>
          <cell r="Q102">
            <v>37</v>
          </cell>
          <cell r="R102">
            <v>81</v>
          </cell>
          <cell r="S102">
            <v>413</v>
          </cell>
          <cell r="T102">
            <v>374</v>
          </cell>
          <cell r="U102">
            <v>413</v>
          </cell>
          <cell r="V102">
            <v>134</v>
          </cell>
          <cell r="W102">
            <v>240</v>
          </cell>
          <cell r="Y102">
            <v>39</v>
          </cell>
          <cell r="Z102">
            <v>3517</v>
          </cell>
          <cell r="AA102">
            <v>1597.0319999999999</v>
          </cell>
          <cell r="AB102">
            <v>1919.979</v>
          </cell>
          <cell r="AC102">
            <v>3107</v>
          </cell>
          <cell r="AD102">
            <v>1920</v>
          </cell>
          <cell r="AE102">
            <v>1187</v>
          </cell>
          <cell r="AF102">
            <v>410</v>
          </cell>
          <cell r="AG102">
            <v>410</v>
          </cell>
          <cell r="AH102">
            <v>0</v>
          </cell>
        </row>
        <row r="103">
          <cell r="B103" t="str">
            <v>新晃县</v>
          </cell>
          <cell r="C103">
            <v>1557</v>
          </cell>
          <cell r="D103">
            <v>1557</v>
          </cell>
          <cell r="E103">
            <v>1557</v>
          </cell>
          <cell r="F103">
            <v>286</v>
          </cell>
          <cell r="G103">
            <v>474</v>
          </cell>
          <cell r="H103">
            <v>191</v>
          </cell>
          <cell r="I103">
            <v>270</v>
          </cell>
          <cell r="J103">
            <v>336</v>
          </cell>
          <cell r="L103">
            <v>1807</v>
          </cell>
          <cell r="M103">
            <v>1807</v>
          </cell>
          <cell r="N103">
            <v>1807</v>
          </cell>
          <cell r="O103">
            <v>787</v>
          </cell>
          <cell r="P103">
            <v>313</v>
          </cell>
          <cell r="Q103">
            <v>233</v>
          </cell>
          <cell r="R103">
            <v>474</v>
          </cell>
          <cell r="S103">
            <v>1494</v>
          </cell>
          <cell r="T103">
            <v>1289</v>
          </cell>
          <cell r="U103">
            <v>1494</v>
          </cell>
          <cell r="V103">
            <v>718</v>
          </cell>
          <cell r="W103">
            <v>571</v>
          </cell>
          <cell r="Y103">
            <v>205</v>
          </cell>
          <cell r="Z103">
            <v>877</v>
          </cell>
          <cell r="AA103">
            <v>448.37099999999998</v>
          </cell>
          <cell r="AB103">
            <v>428.976</v>
          </cell>
          <cell r="AC103">
            <v>762</v>
          </cell>
          <cell r="AD103">
            <v>429</v>
          </cell>
          <cell r="AE103">
            <v>333</v>
          </cell>
          <cell r="AF103">
            <v>115</v>
          </cell>
          <cell r="AH103">
            <v>115</v>
          </cell>
        </row>
        <row r="104">
          <cell r="B104" t="str">
            <v>洪江区</v>
          </cell>
          <cell r="C104">
            <v>24</v>
          </cell>
          <cell r="D104">
            <v>24</v>
          </cell>
          <cell r="E104">
            <v>24</v>
          </cell>
          <cell r="H104">
            <v>16</v>
          </cell>
          <cell r="J104">
            <v>8</v>
          </cell>
          <cell r="L104">
            <v>21</v>
          </cell>
          <cell r="M104">
            <v>21</v>
          </cell>
          <cell r="N104">
            <v>21</v>
          </cell>
          <cell r="R104">
            <v>21</v>
          </cell>
          <cell r="S104">
            <v>28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C104">
            <v>0</v>
          </cell>
          <cell r="AF104">
            <v>0</v>
          </cell>
          <cell r="AG104">
            <v>28</v>
          </cell>
          <cell r="AH104">
            <v>-28</v>
          </cell>
        </row>
        <row r="105">
          <cell r="B105" t="str">
            <v>芷江县</v>
          </cell>
          <cell r="C105">
            <v>1094</v>
          </cell>
          <cell r="D105">
            <v>1094</v>
          </cell>
          <cell r="E105">
            <v>1094</v>
          </cell>
          <cell r="G105">
            <v>551</v>
          </cell>
          <cell r="I105">
            <v>242</v>
          </cell>
          <cell r="J105">
            <v>301</v>
          </cell>
          <cell r="L105">
            <v>1020</v>
          </cell>
          <cell r="M105">
            <v>1020</v>
          </cell>
          <cell r="N105">
            <v>1020</v>
          </cell>
          <cell r="O105">
            <v>458</v>
          </cell>
          <cell r="P105">
            <v>226</v>
          </cell>
          <cell r="Q105">
            <v>104</v>
          </cell>
          <cell r="R105">
            <v>232</v>
          </cell>
          <cell r="S105">
            <v>1394</v>
          </cell>
          <cell r="T105">
            <v>1144</v>
          </cell>
          <cell r="U105">
            <v>1394</v>
          </cell>
          <cell r="V105">
            <v>875</v>
          </cell>
          <cell r="W105">
            <v>269</v>
          </cell>
          <cell r="Y105">
            <v>250</v>
          </cell>
          <cell r="Z105">
            <v>2458</v>
          </cell>
          <cell r="AA105">
            <v>1785.7080000000001</v>
          </cell>
          <cell r="AB105">
            <v>671.56200000000001</v>
          </cell>
          <cell r="AC105">
            <v>2000</v>
          </cell>
          <cell r="AD105">
            <v>672</v>
          </cell>
          <cell r="AE105">
            <v>1328</v>
          </cell>
          <cell r="AF105">
            <v>458</v>
          </cell>
          <cell r="AH105">
            <v>458</v>
          </cell>
        </row>
        <row r="106">
          <cell r="B106" t="str">
            <v>小计</v>
          </cell>
          <cell r="C106">
            <v>5415</v>
          </cell>
          <cell r="D106">
            <v>5415</v>
          </cell>
          <cell r="E106">
            <v>5415</v>
          </cell>
          <cell r="F106">
            <v>1533</v>
          </cell>
          <cell r="G106">
            <v>1329</v>
          </cell>
          <cell r="H106">
            <v>441</v>
          </cell>
          <cell r="I106">
            <v>942</v>
          </cell>
          <cell r="J106">
            <v>1170</v>
          </cell>
          <cell r="K106">
            <v>0</v>
          </cell>
          <cell r="L106">
            <v>7450</v>
          </cell>
          <cell r="M106">
            <v>7450</v>
          </cell>
          <cell r="N106">
            <v>7450</v>
          </cell>
          <cell r="O106">
            <v>4009</v>
          </cell>
          <cell r="P106">
            <v>878</v>
          </cell>
          <cell r="Q106">
            <v>840</v>
          </cell>
          <cell r="R106">
            <v>1723</v>
          </cell>
          <cell r="S106">
            <v>8205</v>
          </cell>
          <cell r="T106">
            <v>6787</v>
          </cell>
          <cell r="U106">
            <v>8205</v>
          </cell>
          <cell r="V106">
            <v>4004</v>
          </cell>
          <cell r="W106">
            <v>2783</v>
          </cell>
          <cell r="X106">
            <v>0</v>
          </cell>
          <cell r="Y106">
            <v>1418</v>
          </cell>
          <cell r="Z106">
            <v>10296</v>
          </cell>
          <cell r="AC106">
            <v>8337</v>
          </cell>
          <cell r="AD106">
            <v>2659</v>
          </cell>
          <cell r="AE106">
            <v>5678</v>
          </cell>
          <cell r="AF106">
            <v>1959</v>
          </cell>
          <cell r="AG106">
            <v>2677</v>
          </cell>
          <cell r="AH106">
            <v>-718</v>
          </cell>
        </row>
        <row r="107">
          <cell r="B107" t="str">
            <v>娄底市本级及所辖区</v>
          </cell>
          <cell r="C107">
            <v>309</v>
          </cell>
          <cell r="D107">
            <v>309</v>
          </cell>
          <cell r="E107">
            <v>309</v>
          </cell>
          <cell r="F107">
            <v>39</v>
          </cell>
          <cell r="G107">
            <v>82</v>
          </cell>
          <cell r="H107">
            <v>53</v>
          </cell>
          <cell r="I107">
            <v>61</v>
          </cell>
          <cell r="J107">
            <v>74</v>
          </cell>
          <cell r="L107">
            <v>431</v>
          </cell>
          <cell r="M107">
            <v>431</v>
          </cell>
          <cell r="N107">
            <v>431</v>
          </cell>
          <cell r="O107">
            <v>268</v>
          </cell>
          <cell r="Q107">
            <v>58</v>
          </cell>
          <cell r="R107">
            <v>105</v>
          </cell>
          <cell r="S107">
            <v>184</v>
          </cell>
          <cell r="T107">
            <v>166</v>
          </cell>
          <cell r="U107">
            <v>184</v>
          </cell>
          <cell r="V107">
            <v>30</v>
          </cell>
          <cell r="W107">
            <v>136</v>
          </cell>
          <cell r="Y107">
            <v>18</v>
          </cell>
          <cell r="Z107">
            <v>29</v>
          </cell>
          <cell r="AA107">
            <v>28.52</v>
          </cell>
          <cell r="AC107">
            <v>1410</v>
          </cell>
          <cell r="AD107">
            <v>100</v>
          </cell>
          <cell r="AE107">
            <v>1310</v>
          </cell>
          <cell r="AF107">
            <v>-1381</v>
          </cell>
          <cell r="AH107">
            <v>-1381</v>
          </cell>
        </row>
        <row r="108">
          <cell r="B108" t="str">
            <v>新化县</v>
          </cell>
          <cell r="C108">
            <v>1864</v>
          </cell>
          <cell r="D108">
            <v>1864</v>
          </cell>
          <cell r="E108">
            <v>1864</v>
          </cell>
          <cell r="F108">
            <v>511</v>
          </cell>
          <cell r="G108">
            <v>608</v>
          </cell>
          <cell r="I108">
            <v>332</v>
          </cell>
          <cell r="J108">
            <v>413</v>
          </cell>
          <cell r="L108">
            <v>4124</v>
          </cell>
          <cell r="M108">
            <v>4124</v>
          </cell>
          <cell r="N108">
            <v>4124</v>
          </cell>
          <cell r="O108">
            <v>2293</v>
          </cell>
          <cell r="P108">
            <v>740</v>
          </cell>
          <cell r="Q108">
            <v>334</v>
          </cell>
          <cell r="R108">
            <v>757</v>
          </cell>
          <cell r="S108">
            <v>4659</v>
          </cell>
          <cell r="T108">
            <v>4120</v>
          </cell>
          <cell r="U108">
            <v>4659</v>
          </cell>
          <cell r="V108">
            <v>1886</v>
          </cell>
          <cell r="W108">
            <v>2234</v>
          </cell>
          <cell r="Y108">
            <v>539</v>
          </cell>
          <cell r="Z108">
            <v>6686</v>
          </cell>
          <cell r="AA108">
            <v>5107.4009999999998</v>
          </cell>
          <cell r="AB108">
            <v>1578.51</v>
          </cell>
          <cell r="AC108">
            <v>4125</v>
          </cell>
          <cell r="AD108">
            <v>1579</v>
          </cell>
          <cell r="AE108">
            <v>2546</v>
          </cell>
          <cell r="AF108">
            <v>2561</v>
          </cell>
          <cell r="AG108">
            <v>2561</v>
          </cell>
          <cell r="AH108">
            <v>0</v>
          </cell>
        </row>
        <row r="109">
          <cell r="B109" t="str">
            <v>冷水江市</v>
          </cell>
          <cell r="C109">
            <v>518</v>
          </cell>
          <cell r="D109">
            <v>518</v>
          </cell>
          <cell r="E109">
            <v>518</v>
          </cell>
          <cell r="F109">
            <v>190</v>
          </cell>
          <cell r="G109">
            <v>31</v>
          </cell>
          <cell r="H109">
            <v>97</v>
          </cell>
          <cell r="I109">
            <v>89</v>
          </cell>
          <cell r="J109">
            <v>111</v>
          </cell>
          <cell r="L109">
            <v>468</v>
          </cell>
          <cell r="M109">
            <v>468</v>
          </cell>
          <cell r="N109">
            <v>468</v>
          </cell>
          <cell r="O109">
            <v>234</v>
          </cell>
          <cell r="Q109">
            <v>86</v>
          </cell>
          <cell r="R109">
            <v>148</v>
          </cell>
          <cell r="S109">
            <v>480</v>
          </cell>
          <cell r="T109">
            <v>314</v>
          </cell>
          <cell r="U109">
            <v>480</v>
          </cell>
          <cell r="V109">
            <v>278</v>
          </cell>
          <cell r="W109">
            <v>36</v>
          </cell>
          <cell r="Y109">
            <v>166</v>
          </cell>
          <cell r="Z109">
            <v>863</v>
          </cell>
          <cell r="AA109">
            <v>652.39200000000005</v>
          </cell>
          <cell r="AB109">
            <v>210.8</v>
          </cell>
          <cell r="AC109">
            <v>696</v>
          </cell>
          <cell r="AD109">
            <v>211</v>
          </cell>
          <cell r="AE109">
            <v>485</v>
          </cell>
          <cell r="AF109">
            <v>167</v>
          </cell>
          <cell r="AH109">
            <v>167</v>
          </cell>
        </row>
        <row r="110">
          <cell r="B110" t="str">
            <v>涟源市</v>
          </cell>
          <cell r="C110">
            <v>1385</v>
          </cell>
          <cell r="D110">
            <v>1385</v>
          </cell>
          <cell r="E110">
            <v>1385</v>
          </cell>
          <cell r="F110">
            <v>504</v>
          </cell>
          <cell r="G110">
            <v>295</v>
          </cell>
          <cell r="H110">
            <v>123</v>
          </cell>
          <cell r="I110">
            <v>207</v>
          </cell>
          <cell r="J110">
            <v>256</v>
          </cell>
          <cell r="L110">
            <v>1362</v>
          </cell>
          <cell r="M110">
            <v>1362</v>
          </cell>
          <cell r="N110">
            <v>1362</v>
          </cell>
          <cell r="O110">
            <v>682</v>
          </cell>
          <cell r="P110">
            <v>138</v>
          </cell>
          <cell r="Q110">
            <v>187</v>
          </cell>
          <cell r="R110">
            <v>355</v>
          </cell>
          <cell r="S110">
            <v>1783</v>
          </cell>
          <cell r="T110">
            <v>1429</v>
          </cell>
          <cell r="U110">
            <v>1783</v>
          </cell>
          <cell r="V110">
            <v>1241</v>
          </cell>
          <cell r="W110">
            <v>188</v>
          </cell>
          <cell r="Y110">
            <v>354</v>
          </cell>
          <cell r="Z110">
            <v>174</v>
          </cell>
          <cell r="AA110">
            <v>60.66</v>
          </cell>
          <cell r="AB110">
            <v>112.941</v>
          </cell>
          <cell r="AC110">
            <v>58</v>
          </cell>
          <cell r="AD110">
            <v>13</v>
          </cell>
          <cell r="AE110">
            <v>45</v>
          </cell>
          <cell r="AF110">
            <v>116</v>
          </cell>
          <cell r="AG110">
            <v>116</v>
          </cell>
          <cell r="AH110">
            <v>0</v>
          </cell>
        </row>
        <row r="111">
          <cell r="B111" t="str">
            <v>双峰县</v>
          </cell>
          <cell r="C111">
            <v>1339</v>
          </cell>
          <cell r="D111">
            <v>1339</v>
          </cell>
          <cell r="E111">
            <v>1339</v>
          </cell>
          <cell r="F111">
            <v>289</v>
          </cell>
          <cell r="G111">
            <v>313</v>
          </cell>
          <cell r="H111">
            <v>168</v>
          </cell>
          <cell r="I111">
            <v>253</v>
          </cell>
          <cell r="J111">
            <v>316</v>
          </cell>
          <cell r="L111">
            <v>1065</v>
          </cell>
          <cell r="M111">
            <v>1065</v>
          </cell>
          <cell r="N111">
            <v>1065</v>
          </cell>
          <cell r="O111">
            <v>532</v>
          </cell>
          <cell r="Q111">
            <v>175</v>
          </cell>
          <cell r="R111">
            <v>358</v>
          </cell>
          <cell r="S111">
            <v>1099</v>
          </cell>
          <cell r="T111">
            <v>758</v>
          </cell>
          <cell r="U111">
            <v>1099</v>
          </cell>
          <cell r="V111">
            <v>569</v>
          </cell>
          <cell r="W111">
            <v>189</v>
          </cell>
          <cell r="Y111">
            <v>341</v>
          </cell>
          <cell r="Z111">
            <v>2544</v>
          </cell>
          <cell r="AA111">
            <v>1788.32</v>
          </cell>
          <cell r="AB111">
            <v>756.27200000000005</v>
          </cell>
          <cell r="AC111">
            <v>2048</v>
          </cell>
          <cell r="AD111">
            <v>756</v>
          </cell>
          <cell r="AE111">
            <v>1292</v>
          </cell>
          <cell r="AF111">
            <v>496</v>
          </cell>
          <cell r="AH111">
            <v>496</v>
          </cell>
        </row>
        <row r="112">
          <cell r="B112" t="str">
            <v>小计</v>
          </cell>
          <cell r="C112">
            <v>8626</v>
          </cell>
          <cell r="D112">
            <v>8626</v>
          </cell>
          <cell r="E112">
            <v>8626</v>
          </cell>
          <cell r="F112">
            <v>4552</v>
          </cell>
          <cell r="G112">
            <v>744</v>
          </cell>
          <cell r="H112">
            <v>1138</v>
          </cell>
          <cell r="I112">
            <v>978</v>
          </cell>
          <cell r="J112">
            <v>1214</v>
          </cell>
          <cell r="K112">
            <v>0</v>
          </cell>
          <cell r="L112">
            <v>6557</v>
          </cell>
          <cell r="M112">
            <v>6557</v>
          </cell>
          <cell r="N112">
            <v>6557</v>
          </cell>
          <cell r="O112">
            <v>3206</v>
          </cell>
          <cell r="P112">
            <v>1464</v>
          </cell>
          <cell r="Q112">
            <v>567</v>
          </cell>
          <cell r="R112">
            <v>1320</v>
          </cell>
          <cell r="S112">
            <v>17652</v>
          </cell>
          <cell r="T112">
            <v>15354</v>
          </cell>
          <cell r="U112">
            <v>17652</v>
          </cell>
          <cell r="V112">
            <v>8041</v>
          </cell>
          <cell r="W112">
            <v>7313</v>
          </cell>
          <cell r="X112">
            <v>0</v>
          </cell>
          <cell r="Y112">
            <v>2298</v>
          </cell>
          <cell r="Z112">
            <v>20847</v>
          </cell>
          <cell r="AC112">
            <v>16761</v>
          </cell>
          <cell r="AD112">
            <v>4910</v>
          </cell>
          <cell r="AE112">
            <v>11851</v>
          </cell>
          <cell r="AF112">
            <v>4086</v>
          </cell>
          <cell r="AG112">
            <v>4086</v>
          </cell>
          <cell r="AH112">
            <v>0</v>
          </cell>
        </row>
        <row r="113">
          <cell r="B113" t="str">
            <v>吉首市</v>
          </cell>
          <cell r="C113">
            <v>803</v>
          </cell>
          <cell r="D113">
            <v>803</v>
          </cell>
          <cell r="E113">
            <v>803</v>
          </cell>
          <cell r="F113">
            <v>393</v>
          </cell>
          <cell r="G113">
            <v>92</v>
          </cell>
          <cell r="H113">
            <v>89</v>
          </cell>
          <cell r="I113">
            <v>102</v>
          </cell>
          <cell r="J113">
            <v>127</v>
          </cell>
          <cell r="L113">
            <v>816</v>
          </cell>
          <cell r="M113">
            <v>816</v>
          </cell>
          <cell r="N113">
            <v>816</v>
          </cell>
          <cell r="O113">
            <v>399</v>
          </cell>
          <cell r="P113">
            <v>190</v>
          </cell>
          <cell r="Q113">
            <v>68</v>
          </cell>
          <cell r="R113">
            <v>159</v>
          </cell>
          <cell r="S113">
            <v>1200</v>
          </cell>
          <cell r="T113">
            <v>1031</v>
          </cell>
          <cell r="U113">
            <v>1200</v>
          </cell>
          <cell r="V113">
            <v>592</v>
          </cell>
          <cell r="W113">
            <v>439</v>
          </cell>
          <cell r="Y113">
            <v>169</v>
          </cell>
          <cell r="Z113">
            <v>223</v>
          </cell>
          <cell r="AB113">
            <v>223.2</v>
          </cell>
          <cell r="AC113">
            <v>223</v>
          </cell>
          <cell r="AD113">
            <v>223</v>
          </cell>
          <cell r="AF113">
            <v>0</v>
          </cell>
          <cell r="AH113">
            <v>0</v>
          </cell>
        </row>
        <row r="114">
          <cell r="B114" t="str">
            <v>泸溪县</v>
          </cell>
          <cell r="C114">
            <v>1415</v>
          </cell>
          <cell r="D114">
            <v>1415</v>
          </cell>
          <cell r="E114">
            <v>1415</v>
          </cell>
          <cell r="F114">
            <v>904</v>
          </cell>
          <cell r="H114">
            <v>197</v>
          </cell>
          <cell r="I114">
            <v>140</v>
          </cell>
          <cell r="J114">
            <v>174</v>
          </cell>
          <cell r="L114">
            <v>1040</v>
          </cell>
          <cell r="M114">
            <v>1040</v>
          </cell>
          <cell r="N114">
            <v>1040</v>
          </cell>
          <cell r="O114">
            <v>508</v>
          </cell>
          <cell r="P114">
            <v>191</v>
          </cell>
          <cell r="Q114">
            <v>102</v>
          </cell>
          <cell r="R114">
            <v>239</v>
          </cell>
          <cell r="S114">
            <v>2101</v>
          </cell>
          <cell r="T114">
            <v>1773</v>
          </cell>
          <cell r="U114">
            <v>2101</v>
          </cell>
          <cell r="V114">
            <v>1147</v>
          </cell>
          <cell r="W114">
            <v>626</v>
          </cell>
          <cell r="Y114">
            <v>328</v>
          </cell>
          <cell r="Z114">
            <v>434</v>
          </cell>
          <cell r="AB114">
            <v>433.8</v>
          </cell>
          <cell r="AC114">
            <v>434</v>
          </cell>
          <cell r="AD114">
            <v>434</v>
          </cell>
          <cell r="AF114">
            <v>0</v>
          </cell>
          <cell r="AH114">
            <v>0</v>
          </cell>
        </row>
        <row r="115">
          <cell r="B115" t="str">
            <v>花垣县</v>
          </cell>
          <cell r="C115">
            <v>1557</v>
          </cell>
          <cell r="D115">
            <v>1557</v>
          </cell>
          <cell r="E115">
            <v>1557</v>
          </cell>
          <cell r="F115">
            <v>900</v>
          </cell>
          <cell r="G115">
            <v>71</v>
          </cell>
          <cell r="H115">
            <v>215</v>
          </cell>
          <cell r="I115">
            <v>166</v>
          </cell>
          <cell r="J115">
            <v>205</v>
          </cell>
          <cell r="L115">
            <v>544</v>
          </cell>
          <cell r="M115">
            <v>544</v>
          </cell>
          <cell r="N115">
            <v>544</v>
          </cell>
          <cell r="O115">
            <v>266</v>
          </cell>
          <cell r="P115">
            <v>183</v>
          </cell>
          <cell r="Q115">
            <v>29</v>
          </cell>
          <cell r="R115">
            <v>66</v>
          </cell>
          <cell r="S115">
            <v>2090</v>
          </cell>
          <cell r="T115">
            <v>1852</v>
          </cell>
          <cell r="U115">
            <v>2090</v>
          </cell>
          <cell r="V115">
            <v>833</v>
          </cell>
          <cell r="W115">
            <v>1019</v>
          </cell>
          <cell r="Y115">
            <v>238</v>
          </cell>
          <cell r="Z115">
            <v>1500</v>
          </cell>
          <cell r="AA115">
            <v>923.31</v>
          </cell>
          <cell r="AB115">
            <v>576.9</v>
          </cell>
          <cell r="AC115">
            <v>1263</v>
          </cell>
          <cell r="AD115">
            <v>577</v>
          </cell>
          <cell r="AE115">
            <v>686</v>
          </cell>
          <cell r="AF115">
            <v>237</v>
          </cell>
          <cell r="AG115">
            <v>237</v>
          </cell>
          <cell r="AH115">
            <v>0</v>
          </cell>
        </row>
        <row r="116">
          <cell r="B116" t="str">
            <v>保靖县</v>
          </cell>
          <cell r="C116">
            <v>1126</v>
          </cell>
          <cell r="D116">
            <v>1126</v>
          </cell>
          <cell r="E116">
            <v>1126</v>
          </cell>
          <cell r="F116">
            <v>876</v>
          </cell>
          <cell r="I116">
            <v>111</v>
          </cell>
          <cell r="J116">
            <v>139</v>
          </cell>
          <cell r="L116">
            <v>961</v>
          </cell>
          <cell r="M116">
            <v>961</v>
          </cell>
          <cell r="N116">
            <v>961</v>
          </cell>
          <cell r="O116">
            <v>470</v>
          </cell>
          <cell r="P116">
            <v>178</v>
          </cell>
          <cell r="Q116">
            <v>94</v>
          </cell>
          <cell r="R116">
            <v>219</v>
          </cell>
          <cell r="S116">
            <v>1709</v>
          </cell>
          <cell r="T116">
            <v>1509</v>
          </cell>
          <cell r="U116">
            <v>1709</v>
          </cell>
          <cell r="V116">
            <v>699</v>
          </cell>
          <cell r="W116">
            <v>810</v>
          </cell>
          <cell r="Y116">
            <v>200</v>
          </cell>
          <cell r="Z116">
            <v>2303</v>
          </cell>
          <cell r="AA116">
            <v>1633.347</v>
          </cell>
          <cell r="AB116">
            <v>670.5</v>
          </cell>
          <cell r="AC116">
            <v>1886</v>
          </cell>
          <cell r="AD116">
            <v>671</v>
          </cell>
          <cell r="AE116">
            <v>1215</v>
          </cell>
          <cell r="AF116">
            <v>417</v>
          </cell>
          <cell r="AG116">
            <v>417</v>
          </cell>
          <cell r="AH116">
            <v>0</v>
          </cell>
        </row>
        <row r="117">
          <cell r="B117" t="str">
            <v>古丈县</v>
          </cell>
          <cell r="C117">
            <v>1080</v>
          </cell>
          <cell r="D117">
            <v>1080</v>
          </cell>
          <cell r="E117">
            <v>1080</v>
          </cell>
          <cell r="F117">
            <v>549</v>
          </cell>
          <cell r="H117">
            <v>299</v>
          </cell>
          <cell r="I117">
            <v>104</v>
          </cell>
          <cell r="J117">
            <v>128</v>
          </cell>
          <cell r="L117">
            <v>540</v>
          </cell>
          <cell r="M117">
            <v>540</v>
          </cell>
          <cell r="N117">
            <v>540</v>
          </cell>
          <cell r="O117">
            <v>264</v>
          </cell>
          <cell r="P117">
            <v>198</v>
          </cell>
          <cell r="Q117">
            <v>24</v>
          </cell>
          <cell r="R117">
            <v>54</v>
          </cell>
          <cell r="S117">
            <v>1706</v>
          </cell>
          <cell r="T117">
            <v>1468</v>
          </cell>
          <cell r="U117">
            <v>1706</v>
          </cell>
          <cell r="V117">
            <v>832</v>
          </cell>
          <cell r="W117">
            <v>636</v>
          </cell>
          <cell r="Y117">
            <v>238</v>
          </cell>
          <cell r="Z117">
            <v>988</v>
          </cell>
          <cell r="AA117">
            <v>621.74699999999996</v>
          </cell>
          <cell r="AB117">
            <v>366.3</v>
          </cell>
          <cell r="AC117">
            <v>829</v>
          </cell>
          <cell r="AD117">
            <v>366</v>
          </cell>
          <cell r="AE117">
            <v>463</v>
          </cell>
          <cell r="AF117">
            <v>159</v>
          </cell>
          <cell r="AG117">
            <v>159</v>
          </cell>
          <cell r="AH117">
            <v>0</v>
          </cell>
        </row>
        <row r="118">
          <cell r="B118" t="str">
            <v>永顺县</v>
          </cell>
          <cell r="C118">
            <v>1982</v>
          </cell>
          <cell r="D118">
            <v>1982</v>
          </cell>
          <cell r="E118">
            <v>1982</v>
          </cell>
          <cell r="F118">
            <v>865</v>
          </cell>
          <cell r="G118">
            <v>384</v>
          </cell>
          <cell r="H118">
            <v>141</v>
          </cell>
          <cell r="I118">
            <v>264</v>
          </cell>
          <cell r="J118">
            <v>328</v>
          </cell>
          <cell r="L118">
            <v>853</v>
          </cell>
          <cell r="M118">
            <v>853</v>
          </cell>
          <cell r="N118">
            <v>853</v>
          </cell>
          <cell r="O118">
            <v>417</v>
          </cell>
          <cell r="P118">
            <v>161</v>
          </cell>
          <cell r="Q118">
            <v>82</v>
          </cell>
          <cell r="R118">
            <v>193</v>
          </cell>
          <cell r="S118">
            <v>3585</v>
          </cell>
          <cell r="T118">
            <v>3230</v>
          </cell>
          <cell r="U118">
            <v>3585</v>
          </cell>
          <cell r="V118">
            <v>1242</v>
          </cell>
          <cell r="W118">
            <v>1988</v>
          </cell>
          <cell r="Y118">
            <v>355</v>
          </cell>
          <cell r="Z118">
            <v>5060</v>
          </cell>
          <cell r="AA118">
            <v>4041.5129999999999</v>
          </cell>
          <cell r="AB118">
            <v>1017.9</v>
          </cell>
          <cell r="AC118">
            <v>4023</v>
          </cell>
          <cell r="AD118">
            <v>1018</v>
          </cell>
          <cell r="AE118">
            <v>3005</v>
          </cell>
          <cell r="AF118">
            <v>1037</v>
          </cell>
          <cell r="AG118">
            <v>1037</v>
          </cell>
          <cell r="AH118">
            <v>0</v>
          </cell>
        </row>
        <row r="119">
          <cell r="B119" t="str">
            <v>凤凰县</v>
          </cell>
          <cell r="C119">
            <v>98</v>
          </cell>
          <cell r="D119">
            <v>98</v>
          </cell>
          <cell r="E119">
            <v>98</v>
          </cell>
          <cell r="F119">
            <v>31</v>
          </cell>
          <cell r="G119">
            <v>30</v>
          </cell>
          <cell r="I119">
            <v>17</v>
          </cell>
          <cell r="J119">
            <v>20</v>
          </cell>
          <cell r="L119">
            <v>916</v>
          </cell>
          <cell r="M119">
            <v>916</v>
          </cell>
          <cell r="N119">
            <v>916</v>
          </cell>
          <cell r="O119">
            <v>448</v>
          </cell>
          <cell r="P119">
            <v>184</v>
          </cell>
          <cell r="Q119">
            <v>85</v>
          </cell>
          <cell r="R119">
            <v>199</v>
          </cell>
          <cell r="S119">
            <v>2615</v>
          </cell>
          <cell r="T119">
            <v>2174</v>
          </cell>
          <cell r="U119">
            <v>2615</v>
          </cell>
          <cell r="V119">
            <v>1543</v>
          </cell>
          <cell r="W119">
            <v>631</v>
          </cell>
          <cell r="Y119">
            <v>441</v>
          </cell>
          <cell r="Z119">
            <v>1633</v>
          </cell>
          <cell r="AA119">
            <v>886.95</v>
          </cell>
          <cell r="AB119">
            <v>746.1</v>
          </cell>
          <cell r="AC119">
            <v>1406</v>
          </cell>
          <cell r="AD119">
            <v>746</v>
          </cell>
          <cell r="AE119">
            <v>660</v>
          </cell>
          <cell r="AF119">
            <v>227</v>
          </cell>
          <cell r="AG119">
            <v>227</v>
          </cell>
          <cell r="AH119">
            <v>0</v>
          </cell>
        </row>
        <row r="120">
          <cell r="B120" t="str">
            <v>龙山县</v>
          </cell>
          <cell r="C120">
            <v>565</v>
          </cell>
          <cell r="D120">
            <v>565</v>
          </cell>
          <cell r="E120">
            <v>565</v>
          </cell>
          <cell r="F120">
            <v>34</v>
          </cell>
          <cell r="G120">
            <v>167</v>
          </cell>
          <cell r="H120">
            <v>197</v>
          </cell>
          <cell r="I120">
            <v>74</v>
          </cell>
          <cell r="J120">
            <v>93</v>
          </cell>
          <cell r="L120">
            <v>887</v>
          </cell>
          <cell r="M120">
            <v>887</v>
          </cell>
          <cell r="N120">
            <v>887</v>
          </cell>
          <cell r="O120">
            <v>434</v>
          </cell>
          <cell r="P120">
            <v>179</v>
          </cell>
          <cell r="Q120">
            <v>83</v>
          </cell>
          <cell r="R120">
            <v>191</v>
          </cell>
          <cell r="S120">
            <v>2646</v>
          </cell>
          <cell r="T120">
            <v>2317</v>
          </cell>
          <cell r="U120">
            <v>2646</v>
          </cell>
          <cell r="V120">
            <v>1153</v>
          </cell>
          <cell r="W120">
            <v>1164</v>
          </cell>
          <cell r="Y120">
            <v>329</v>
          </cell>
          <cell r="Z120">
            <v>8706</v>
          </cell>
          <cell r="AA120">
            <v>7830.9</v>
          </cell>
          <cell r="AB120">
            <v>874.8</v>
          </cell>
          <cell r="AC120">
            <v>6697</v>
          </cell>
          <cell r="AD120">
            <v>875</v>
          </cell>
          <cell r="AE120">
            <v>5822</v>
          </cell>
          <cell r="AF120">
            <v>2009</v>
          </cell>
          <cell r="AG120">
            <v>2009</v>
          </cell>
          <cell r="AH120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4" workbookViewId="0">
      <selection activeCell="B14" sqref="B14"/>
    </sheetView>
  </sheetViews>
  <sheetFormatPr defaultColWidth="9" defaultRowHeight="14.25" x14ac:dyDescent="0.15"/>
  <cols>
    <col min="1" max="1" width="27.875" style="39" customWidth="1"/>
    <col min="2" max="2" width="8.5" style="44" bestFit="1" customWidth="1"/>
    <col min="3" max="3" width="34.625" style="44" customWidth="1"/>
    <col min="4" max="4" width="11.625" style="45" bestFit="1" customWidth="1"/>
    <col min="5" max="16384" width="9" style="39"/>
  </cols>
  <sheetData>
    <row r="1" spans="1:4" ht="24.75" customHeight="1" x14ac:dyDescent="0.15">
      <c r="A1" s="27" t="s">
        <v>0</v>
      </c>
      <c r="B1" s="28"/>
      <c r="C1" s="28"/>
      <c r="D1" s="28"/>
    </row>
    <row r="2" spans="1:4" ht="48" customHeight="1" x14ac:dyDescent="0.15">
      <c r="A2" s="87" t="s">
        <v>219</v>
      </c>
      <c r="B2" s="87"/>
      <c r="C2" s="87"/>
      <c r="D2" s="87"/>
    </row>
    <row r="3" spans="1:4" s="40" customFormat="1" ht="23.1" customHeight="1" x14ac:dyDescent="0.15">
      <c r="A3" s="29"/>
      <c r="B3" s="88" t="s">
        <v>1</v>
      </c>
      <c r="C3" s="88"/>
      <c r="D3" s="89"/>
    </row>
    <row r="4" spans="1:4" s="40" customFormat="1" ht="27" customHeight="1" x14ac:dyDescent="0.15">
      <c r="A4" s="30" t="s">
        <v>2</v>
      </c>
      <c r="B4" s="31" t="s">
        <v>3</v>
      </c>
      <c r="C4" s="31" t="s">
        <v>203</v>
      </c>
      <c r="D4" s="31" t="s">
        <v>4</v>
      </c>
    </row>
    <row r="5" spans="1:4" s="41" customFormat="1" ht="36" customHeight="1" x14ac:dyDescent="0.15">
      <c r="A5" s="30" t="s">
        <v>5</v>
      </c>
      <c r="B5" s="32">
        <f>SUM(B6:B16)</f>
        <v>292152</v>
      </c>
      <c r="C5" s="32"/>
      <c r="D5" s="33"/>
    </row>
    <row r="6" spans="1:4" s="41" customFormat="1" ht="36" customHeight="1" x14ac:dyDescent="0.15">
      <c r="A6" s="34" t="s">
        <v>6</v>
      </c>
      <c r="B6" s="35">
        <v>180282</v>
      </c>
      <c r="C6" s="35" t="s">
        <v>204</v>
      </c>
      <c r="D6" s="36" t="s">
        <v>7</v>
      </c>
    </row>
    <row r="7" spans="1:4" s="41" customFormat="1" ht="42" customHeight="1" x14ac:dyDescent="0.15">
      <c r="A7" s="37" t="s">
        <v>8</v>
      </c>
      <c r="B7" s="42">
        <v>2000</v>
      </c>
      <c r="C7" s="42" t="s">
        <v>206</v>
      </c>
      <c r="D7" s="42" t="s">
        <v>9</v>
      </c>
    </row>
    <row r="8" spans="1:4" s="41" customFormat="1" ht="42" customHeight="1" x14ac:dyDescent="0.15">
      <c r="A8" s="37" t="s">
        <v>10</v>
      </c>
      <c r="B8" s="42">
        <v>600</v>
      </c>
      <c r="C8" s="42" t="s">
        <v>207</v>
      </c>
      <c r="D8" s="42" t="s">
        <v>11</v>
      </c>
    </row>
    <row r="9" spans="1:4" s="41" customFormat="1" ht="42" customHeight="1" x14ac:dyDescent="0.15">
      <c r="A9" s="37" t="s">
        <v>12</v>
      </c>
      <c r="B9" s="42">
        <v>40</v>
      </c>
      <c r="C9" s="42" t="s">
        <v>209</v>
      </c>
      <c r="D9" s="42" t="s">
        <v>13</v>
      </c>
    </row>
    <row r="10" spans="1:4" s="41" customFormat="1" ht="42" customHeight="1" x14ac:dyDescent="0.15">
      <c r="A10" s="37" t="s">
        <v>14</v>
      </c>
      <c r="B10" s="42">
        <v>31314</v>
      </c>
      <c r="C10" s="35" t="s">
        <v>205</v>
      </c>
      <c r="D10" s="42" t="s">
        <v>15</v>
      </c>
    </row>
    <row r="11" spans="1:4" s="41" customFormat="1" ht="42" customHeight="1" x14ac:dyDescent="0.15">
      <c r="A11" s="38" t="s">
        <v>16</v>
      </c>
      <c r="B11" s="43">
        <v>3155</v>
      </c>
      <c r="C11" s="43" t="s">
        <v>208</v>
      </c>
      <c r="D11" s="42" t="s">
        <v>17</v>
      </c>
    </row>
    <row r="12" spans="1:4" s="41" customFormat="1" ht="42" customHeight="1" x14ac:dyDescent="0.15">
      <c r="A12" s="90" t="s">
        <v>18</v>
      </c>
      <c r="B12" s="43">
        <v>39004</v>
      </c>
      <c r="C12" s="35" t="s">
        <v>205</v>
      </c>
      <c r="D12" s="42" t="s">
        <v>19</v>
      </c>
    </row>
    <row r="13" spans="1:4" s="41" customFormat="1" ht="42" customHeight="1" x14ac:dyDescent="0.15">
      <c r="A13" s="91"/>
      <c r="B13" s="43">
        <v>2998</v>
      </c>
      <c r="C13" s="35" t="s">
        <v>208</v>
      </c>
      <c r="D13" s="42" t="s">
        <v>19</v>
      </c>
    </row>
    <row r="14" spans="1:4" s="41" customFormat="1" ht="42" customHeight="1" x14ac:dyDescent="0.15">
      <c r="A14" s="38" t="s">
        <v>20</v>
      </c>
      <c r="B14" s="43">
        <v>15778</v>
      </c>
      <c r="C14" s="43" t="s">
        <v>208</v>
      </c>
      <c r="D14" s="42" t="s">
        <v>21</v>
      </c>
    </row>
    <row r="15" spans="1:4" s="41" customFormat="1" ht="42" customHeight="1" x14ac:dyDescent="0.15">
      <c r="A15" s="38" t="s">
        <v>22</v>
      </c>
      <c r="B15" s="43">
        <v>14890</v>
      </c>
      <c r="C15" s="43" t="s">
        <v>208</v>
      </c>
      <c r="D15" s="42" t="s">
        <v>23</v>
      </c>
    </row>
    <row r="16" spans="1:4" s="41" customFormat="1" ht="42" customHeight="1" x14ac:dyDescent="0.15">
      <c r="A16" s="38" t="s">
        <v>24</v>
      </c>
      <c r="B16" s="43">
        <v>2091</v>
      </c>
      <c r="C16" s="43" t="s">
        <v>208</v>
      </c>
      <c r="D16" s="42" t="s">
        <v>25</v>
      </c>
    </row>
  </sheetData>
  <mergeCells count="3">
    <mergeCell ref="A2:D2"/>
    <mergeCell ref="B3:D3"/>
    <mergeCell ref="A12:A13"/>
  </mergeCells>
  <phoneticPr fontId="18" type="noConversion"/>
  <printOptions horizontalCentered="1"/>
  <pageMargins left="0.74803149606299213" right="0.5118110236220472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1"/>
  <sheetViews>
    <sheetView workbookViewId="0">
      <selection activeCell="C5" sqref="C5"/>
    </sheetView>
  </sheetViews>
  <sheetFormatPr defaultColWidth="9" defaultRowHeight="14.25" x14ac:dyDescent="0.15"/>
  <cols>
    <col min="1" max="1" width="9" style="23"/>
    <col min="2" max="2" width="17.625" style="23" customWidth="1"/>
    <col min="3" max="3" width="18.125" style="23" customWidth="1"/>
    <col min="4" max="5" width="18.125" style="24" customWidth="1"/>
    <col min="6" max="6" width="10.375" style="23"/>
    <col min="7" max="16383" width="9" style="23"/>
  </cols>
  <sheetData>
    <row r="1" spans="1:16383" ht="18" customHeight="1" x14ac:dyDescent="0.15">
      <c r="A1" s="25" t="s">
        <v>26</v>
      </c>
      <c r="B1" s="26"/>
      <c r="C1" s="26"/>
    </row>
    <row r="2" spans="1:16383" ht="33" customHeight="1" x14ac:dyDescent="0.15">
      <c r="A2" s="92" t="s">
        <v>27</v>
      </c>
      <c r="B2" s="92"/>
      <c r="C2" s="92"/>
      <c r="D2" s="92"/>
      <c r="E2" s="92"/>
    </row>
    <row r="3" spans="1:16383" s="49" customFormat="1" ht="17.25" customHeight="1" x14ac:dyDescent="0.15">
      <c r="A3" s="46"/>
      <c r="B3" s="47"/>
      <c r="C3" s="47"/>
      <c r="D3" s="47"/>
      <c r="E3" s="48" t="s">
        <v>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</row>
    <row r="4" spans="1:16383" s="46" customFormat="1" ht="40.5" customHeight="1" x14ac:dyDescent="0.15">
      <c r="A4" s="93" t="s">
        <v>28</v>
      </c>
      <c r="B4" s="93"/>
      <c r="C4" s="51" t="s">
        <v>29</v>
      </c>
      <c r="D4" s="51" t="s">
        <v>30</v>
      </c>
      <c r="E4" s="51" t="s">
        <v>31</v>
      </c>
    </row>
    <row r="5" spans="1:16383" s="52" customFormat="1" ht="20.100000000000001" customHeight="1" x14ac:dyDescent="0.15">
      <c r="A5" s="93" t="s">
        <v>5</v>
      </c>
      <c r="B5" s="93"/>
      <c r="C5" s="51">
        <f>D5+E5</f>
        <v>180282</v>
      </c>
      <c r="D5" s="51">
        <f>D6+D10+D17+D22+D31+D42+D50+D59+D63+D69+D80+D91+D97+D111</f>
        <v>160282</v>
      </c>
      <c r="E5" s="51">
        <f>E6+E10+E17+E22+E31+E42+E50+E59+E63+E69+E80+E91+E97+E111</f>
        <v>20000</v>
      </c>
    </row>
    <row r="6" spans="1:16383" s="54" customFormat="1" ht="20.100000000000001" customHeight="1" x14ac:dyDescent="0.15">
      <c r="A6" s="93" t="s">
        <v>32</v>
      </c>
      <c r="B6" s="53" t="s">
        <v>33</v>
      </c>
      <c r="C6" s="51">
        <f t="shared" ref="C6:C37" si="0">D6+E6</f>
        <v>16973</v>
      </c>
      <c r="D6" s="51">
        <f>SUM(D7:D9)</f>
        <v>14357</v>
      </c>
      <c r="E6" s="51">
        <f>SUM(E7:E9)</f>
        <v>2616</v>
      </c>
    </row>
    <row r="7" spans="1:16383" s="54" customFormat="1" ht="19.5" customHeight="1" x14ac:dyDescent="0.15">
      <c r="A7" s="93"/>
      <c r="B7" s="55" t="s">
        <v>34</v>
      </c>
      <c r="C7" s="51">
        <f t="shared" si="0"/>
        <v>14666.75</v>
      </c>
      <c r="D7" s="50">
        <v>13280.75</v>
      </c>
      <c r="E7" s="50">
        <v>1386</v>
      </c>
    </row>
    <row r="8" spans="1:16383" s="54" customFormat="1" ht="20.100000000000001" customHeight="1" x14ac:dyDescent="0.15">
      <c r="A8" s="93"/>
      <c r="B8" s="55" t="s">
        <v>35</v>
      </c>
      <c r="C8" s="51">
        <f t="shared" si="0"/>
        <v>1247.51</v>
      </c>
      <c r="D8" s="50">
        <v>540.51</v>
      </c>
      <c r="E8" s="50">
        <v>707</v>
      </c>
    </row>
    <row r="9" spans="1:16383" s="54" customFormat="1" ht="20.100000000000001" customHeight="1" x14ac:dyDescent="0.15">
      <c r="A9" s="93"/>
      <c r="B9" s="55" t="s">
        <v>36</v>
      </c>
      <c r="C9" s="51">
        <f t="shared" si="0"/>
        <v>1058.74</v>
      </c>
      <c r="D9" s="50">
        <v>535.74</v>
      </c>
      <c r="E9" s="50">
        <v>523</v>
      </c>
    </row>
    <row r="10" spans="1:16383" s="54" customFormat="1" ht="20.100000000000001" customHeight="1" x14ac:dyDescent="0.15">
      <c r="A10" s="93" t="s">
        <v>37</v>
      </c>
      <c r="B10" s="53" t="s">
        <v>38</v>
      </c>
      <c r="C10" s="51">
        <f t="shared" si="0"/>
        <v>10755</v>
      </c>
      <c r="D10" s="51">
        <f>SUM(D11:D16)</f>
        <v>9650</v>
      </c>
      <c r="E10" s="51">
        <f>SUM(E11:E16)</f>
        <v>1105</v>
      </c>
    </row>
    <row r="11" spans="1:16383" s="54" customFormat="1" ht="20.100000000000001" customHeight="1" x14ac:dyDescent="0.15">
      <c r="A11" s="93"/>
      <c r="B11" s="55" t="s">
        <v>34</v>
      </c>
      <c r="C11" s="51">
        <f t="shared" si="0"/>
        <v>8990</v>
      </c>
      <c r="D11" s="50">
        <v>8547</v>
      </c>
      <c r="E11" s="50">
        <v>443</v>
      </c>
    </row>
    <row r="12" spans="1:16383" s="54" customFormat="1" ht="20.100000000000001" customHeight="1" x14ac:dyDescent="0.15">
      <c r="A12" s="93"/>
      <c r="B12" s="55" t="s">
        <v>39</v>
      </c>
      <c r="C12" s="51">
        <f t="shared" si="0"/>
        <v>356</v>
      </c>
      <c r="D12" s="50">
        <v>232</v>
      </c>
      <c r="E12" s="50">
        <v>124</v>
      </c>
    </row>
    <row r="13" spans="1:16383" s="54" customFormat="1" ht="20.100000000000001" customHeight="1" x14ac:dyDescent="0.15">
      <c r="A13" s="93"/>
      <c r="B13" s="55" t="s">
        <v>40</v>
      </c>
      <c r="C13" s="51">
        <f t="shared" si="0"/>
        <v>514</v>
      </c>
      <c r="D13" s="50">
        <v>260</v>
      </c>
      <c r="E13" s="50">
        <v>254</v>
      </c>
    </row>
    <row r="14" spans="1:16383" s="54" customFormat="1" ht="20.100000000000001" customHeight="1" x14ac:dyDescent="0.15">
      <c r="A14" s="93"/>
      <c r="B14" s="55" t="s">
        <v>41</v>
      </c>
      <c r="C14" s="51">
        <f t="shared" si="0"/>
        <v>398</v>
      </c>
      <c r="D14" s="50">
        <v>262</v>
      </c>
      <c r="E14" s="50">
        <v>136</v>
      </c>
    </row>
    <row r="15" spans="1:16383" s="54" customFormat="1" ht="20.100000000000001" customHeight="1" x14ac:dyDescent="0.15">
      <c r="A15" s="93"/>
      <c r="B15" s="55" t="s">
        <v>42</v>
      </c>
      <c r="C15" s="51">
        <f t="shared" si="0"/>
        <v>341</v>
      </c>
      <c r="D15" s="50">
        <v>237</v>
      </c>
      <c r="E15" s="50">
        <v>104</v>
      </c>
    </row>
    <row r="16" spans="1:16383" s="54" customFormat="1" ht="20.100000000000001" customHeight="1" x14ac:dyDescent="0.15">
      <c r="A16" s="93"/>
      <c r="B16" s="55" t="s">
        <v>43</v>
      </c>
      <c r="C16" s="51">
        <f t="shared" si="0"/>
        <v>156</v>
      </c>
      <c r="D16" s="50">
        <v>112</v>
      </c>
      <c r="E16" s="50">
        <v>44</v>
      </c>
    </row>
    <row r="17" spans="1:5" s="54" customFormat="1" ht="20.100000000000001" customHeight="1" x14ac:dyDescent="0.15">
      <c r="A17" s="93" t="s">
        <v>44</v>
      </c>
      <c r="B17" s="53" t="s">
        <v>45</v>
      </c>
      <c r="C17" s="51">
        <f t="shared" si="0"/>
        <v>7612</v>
      </c>
      <c r="D17" s="51">
        <f>SUM(D18:D21)</f>
        <v>6240</v>
      </c>
      <c r="E17" s="51">
        <f>SUM(E18:E21)</f>
        <v>1372</v>
      </c>
    </row>
    <row r="18" spans="1:5" s="54" customFormat="1" ht="20.100000000000001" customHeight="1" x14ac:dyDescent="0.15">
      <c r="A18" s="93"/>
      <c r="B18" s="55" t="s">
        <v>34</v>
      </c>
      <c r="C18" s="51">
        <f t="shared" si="0"/>
        <v>5730</v>
      </c>
      <c r="D18" s="50">
        <v>5182</v>
      </c>
      <c r="E18" s="50">
        <v>548</v>
      </c>
    </row>
    <row r="19" spans="1:5" s="54" customFormat="1" ht="20.100000000000001" customHeight="1" x14ac:dyDescent="0.15">
      <c r="A19" s="93"/>
      <c r="B19" s="55" t="s">
        <v>46</v>
      </c>
      <c r="C19" s="51">
        <f t="shared" si="0"/>
        <v>978</v>
      </c>
      <c r="D19" s="50">
        <v>539</v>
      </c>
      <c r="E19" s="50">
        <v>439</v>
      </c>
    </row>
    <row r="20" spans="1:5" s="54" customFormat="1" ht="20.100000000000001" customHeight="1" x14ac:dyDescent="0.15">
      <c r="A20" s="93"/>
      <c r="B20" s="55" t="s">
        <v>47</v>
      </c>
      <c r="C20" s="51">
        <f t="shared" si="0"/>
        <v>781</v>
      </c>
      <c r="D20" s="50">
        <v>447</v>
      </c>
      <c r="E20" s="50">
        <v>334</v>
      </c>
    </row>
    <row r="21" spans="1:5" s="54" customFormat="1" ht="20.100000000000001" customHeight="1" x14ac:dyDescent="0.15">
      <c r="A21" s="93"/>
      <c r="B21" s="55" t="s">
        <v>48</v>
      </c>
      <c r="C21" s="51">
        <f t="shared" si="0"/>
        <v>123</v>
      </c>
      <c r="D21" s="50">
        <v>72</v>
      </c>
      <c r="E21" s="50">
        <v>51</v>
      </c>
    </row>
    <row r="22" spans="1:5" s="54" customFormat="1" ht="20.100000000000001" customHeight="1" x14ac:dyDescent="0.15">
      <c r="A22" s="93" t="s">
        <v>49</v>
      </c>
      <c r="B22" s="53" t="s">
        <v>50</v>
      </c>
      <c r="C22" s="51">
        <f t="shared" si="0"/>
        <v>15774</v>
      </c>
      <c r="D22" s="51">
        <f>SUM(D23:D30)</f>
        <v>13924</v>
      </c>
      <c r="E22" s="51">
        <f>SUM(E23:E30)</f>
        <v>1850</v>
      </c>
    </row>
    <row r="23" spans="1:5" s="54" customFormat="1" ht="20.100000000000001" customHeight="1" x14ac:dyDescent="0.15">
      <c r="A23" s="93"/>
      <c r="B23" s="55" t="s">
        <v>34</v>
      </c>
      <c r="C23" s="51">
        <f t="shared" si="0"/>
        <v>5975.3</v>
      </c>
      <c r="D23" s="50">
        <v>5298</v>
      </c>
      <c r="E23" s="50">
        <v>677.3</v>
      </c>
    </row>
    <row r="24" spans="1:5" s="54" customFormat="1" ht="20.100000000000001" customHeight="1" x14ac:dyDescent="0.15">
      <c r="A24" s="93"/>
      <c r="B24" s="55" t="s">
        <v>51</v>
      </c>
      <c r="C24" s="51">
        <f t="shared" si="0"/>
        <v>1619.4</v>
      </c>
      <c r="D24" s="50">
        <v>1424</v>
      </c>
      <c r="E24" s="50">
        <v>195.4</v>
      </c>
    </row>
    <row r="25" spans="1:5" s="54" customFormat="1" ht="20.100000000000001" customHeight="1" x14ac:dyDescent="0.15">
      <c r="A25" s="93"/>
      <c r="B25" s="55" t="s">
        <v>52</v>
      </c>
      <c r="C25" s="51">
        <f t="shared" si="0"/>
        <v>1672.7</v>
      </c>
      <c r="D25" s="50">
        <v>1550</v>
      </c>
      <c r="E25" s="50">
        <v>122.7</v>
      </c>
    </row>
    <row r="26" spans="1:5" s="54" customFormat="1" ht="20.100000000000001" customHeight="1" x14ac:dyDescent="0.15">
      <c r="A26" s="93"/>
      <c r="B26" s="55" t="s">
        <v>53</v>
      </c>
      <c r="C26" s="51">
        <f t="shared" si="0"/>
        <v>889.6</v>
      </c>
      <c r="D26" s="50">
        <v>804</v>
      </c>
      <c r="E26" s="50">
        <v>85.6</v>
      </c>
    </row>
    <row r="27" spans="1:5" s="54" customFormat="1" ht="20.100000000000001" customHeight="1" x14ac:dyDescent="0.15">
      <c r="A27" s="93"/>
      <c r="B27" s="55" t="s">
        <v>54</v>
      </c>
      <c r="C27" s="51">
        <f t="shared" si="0"/>
        <v>1144.5999999999999</v>
      </c>
      <c r="D27" s="50">
        <v>967</v>
      </c>
      <c r="E27" s="50">
        <v>177.6</v>
      </c>
    </row>
    <row r="28" spans="1:5" s="54" customFormat="1" ht="20.100000000000001" customHeight="1" x14ac:dyDescent="0.15">
      <c r="A28" s="93"/>
      <c r="B28" s="55" t="s">
        <v>55</v>
      </c>
      <c r="C28" s="51">
        <f t="shared" si="0"/>
        <v>1532</v>
      </c>
      <c r="D28" s="50">
        <v>1303</v>
      </c>
      <c r="E28" s="50">
        <v>229</v>
      </c>
    </row>
    <row r="29" spans="1:5" s="54" customFormat="1" ht="20.100000000000001" customHeight="1" x14ac:dyDescent="0.15">
      <c r="A29" s="93"/>
      <c r="B29" s="55" t="s">
        <v>56</v>
      </c>
      <c r="C29" s="51">
        <f t="shared" si="0"/>
        <v>1308</v>
      </c>
      <c r="D29" s="50">
        <v>1181</v>
      </c>
      <c r="E29" s="50">
        <v>127</v>
      </c>
    </row>
    <row r="30" spans="1:5" s="54" customFormat="1" ht="20.100000000000001" customHeight="1" x14ac:dyDescent="0.15">
      <c r="A30" s="93"/>
      <c r="B30" s="55" t="s">
        <v>57</v>
      </c>
      <c r="C30" s="51">
        <f t="shared" si="0"/>
        <v>1632.4</v>
      </c>
      <c r="D30" s="50">
        <v>1397</v>
      </c>
      <c r="E30" s="50">
        <v>235.4</v>
      </c>
    </row>
    <row r="31" spans="1:5" s="54" customFormat="1" ht="20.100000000000001" customHeight="1" x14ac:dyDescent="0.15">
      <c r="A31" s="93" t="s">
        <v>58</v>
      </c>
      <c r="B31" s="53" t="s">
        <v>59</v>
      </c>
      <c r="C31" s="51">
        <f t="shared" si="0"/>
        <v>17896</v>
      </c>
      <c r="D31" s="51">
        <f>SUM(D32:D41)</f>
        <v>16631</v>
      </c>
      <c r="E31" s="51">
        <f>SUM(E32:E41)</f>
        <v>1265</v>
      </c>
    </row>
    <row r="32" spans="1:5" s="54" customFormat="1" ht="20.100000000000001" customHeight="1" x14ac:dyDescent="0.15">
      <c r="A32" s="93"/>
      <c r="B32" s="55" t="s">
        <v>34</v>
      </c>
      <c r="C32" s="51">
        <f t="shared" si="0"/>
        <v>14552</v>
      </c>
      <c r="D32" s="50">
        <v>14335</v>
      </c>
      <c r="E32" s="50">
        <v>217</v>
      </c>
    </row>
    <row r="33" spans="1:5" s="54" customFormat="1" ht="20.100000000000001" customHeight="1" x14ac:dyDescent="0.15">
      <c r="A33" s="93"/>
      <c r="B33" s="55" t="s">
        <v>210</v>
      </c>
      <c r="C33" s="51">
        <f t="shared" si="0"/>
        <v>756</v>
      </c>
      <c r="D33" s="50">
        <v>507</v>
      </c>
      <c r="E33" s="50">
        <v>249</v>
      </c>
    </row>
    <row r="34" spans="1:5" s="54" customFormat="1" ht="20.100000000000001" customHeight="1" x14ac:dyDescent="0.15">
      <c r="A34" s="93"/>
      <c r="B34" s="55" t="s">
        <v>60</v>
      </c>
      <c r="C34" s="51">
        <f t="shared" si="0"/>
        <v>265</v>
      </c>
      <c r="D34" s="50">
        <v>210</v>
      </c>
      <c r="E34" s="50">
        <v>55</v>
      </c>
    </row>
    <row r="35" spans="1:5" s="54" customFormat="1" ht="20.100000000000001" customHeight="1" x14ac:dyDescent="0.15">
      <c r="A35" s="93"/>
      <c r="B35" s="55" t="s">
        <v>61</v>
      </c>
      <c r="C35" s="51">
        <f t="shared" si="0"/>
        <v>425</v>
      </c>
      <c r="D35" s="50">
        <v>302</v>
      </c>
      <c r="E35" s="50">
        <v>123</v>
      </c>
    </row>
    <row r="36" spans="1:5" s="54" customFormat="1" ht="20.100000000000001" customHeight="1" x14ac:dyDescent="0.15">
      <c r="A36" s="94" t="s">
        <v>58</v>
      </c>
      <c r="B36" s="55" t="s">
        <v>62</v>
      </c>
      <c r="C36" s="51">
        <f t="shared" si="0"/>
        <v>433</v>
      </c>
      <c r="D36" s="50">
        <v>252</v>
      </c>
      <c r="E36" s="50">
        <v>181</v>
      </c>
    </row>
    <row r="37" spans="1:5" s="54" customFormat="1" ht="20.100000000000001" customHeight="1" x14ac:dyDescent="0.15">
      <c r="A37" s="95"/>
      <c r="B37" s="55" t="s">
        <v>63</v>
      </c>
      <c r="C37" s="51">
        <f t="shared" si="0"/>
        <v>416</v>
      </c>
      <c r="D37" s="50">
        <v>280</v>
      </c>
      <c r="E37" s="50">
        <v>136</v>
      </c>
    </row>
    <row r="38" spans="1:5" s="54" customFormat="1" ht="20.100000000000001" customHeight="1" x14ac:dyDescent="0.15">
      <c r="A38" s="95"/>
      <c r="B38" s="55" t="s">
        <v>64</v>
      </c>
      <c r="C38" s="51">
        <f t="shared" ref="C38:C69" si="1">D38+E38</f>
        <v>349</v>
      </c>
      <c r="D38" s="50">
        <v>228</v>
      </c>
      <c r="E38" s="50">
        <v>121</v>
      </c>
    </row>
    <row r="39" spans="1:5" s="54" customFormat="1" ht="20.100000000000001" customHeight="1" x14ac:dyDescent="0.15">
      <c r="A39" s="95"/>
      <c r="B39" s="55" t="s">
        <v>65</v>
      </c>
      <c r="C39" s="51">
        <f t="shared" si="1"/>
        <v>284</v>
      </c>
      <c r="D39" s="50">
        <v>219</v>
      </c>
      <c r="E39" s="50">
        <v>65</v>
      </c>
    </row>
    <row r="40" spans="1:5" s="54" customFormat="1" ht="20.100000000000001" customHeight="1" x14ac:dyDescent="0.15">
      <c r="A40" s="95"/>
      <c r="B40" s="55" t="s">
        <v>66</v>
      </c>
      <c r="C40" s="51">
        <f t="shared" si="1"/>
        <v>184</v>
      </c>
      <c r="D40" s="50">
        <v>122</v>
      </c>
      <c r="E40" s="50">
        <v>62</v>
      </c>
    </row>
    <row r="41" spans="1:5" s="54" customFormat="1" ht="20.100000000000001" customHeight="1" x14ac:dyDescent="0.15">
      <c r="A41" s="96"/>
      <c r="B41" s="55" t="s">
        <v>67</v>
      </c>
      <c r="C41" s="51">
        <f t="shared" si="1"/>
        <v>232</v>
      </c>
      <c r="D41" s="50">
        <v>176</v>
      </c>
      <c r="E41" s="50">
        <v>56</v>
      </c>
    </row>
    <row r="42" spans="1:5" s="54" customFormat="1" ht="20.100000000000001" customHeight="1" x14ac:dyDescent="0.15">
      <c r="A42" s="93" t="s">
        <v>68</v>
      </c>
      <c r="B42" s="53" t="s">
        <v>69</v>
      </c>
      <c r="C42" s="51">
        <f t="shared" si="1"/>
        <v>15566</v>
      </c>
      <c r="D42" s="51">
        <f>SUM(D43:D49)</f>
        <v>13328</v>
      </c>
      <c r="E42" s="51">
        <f>SUM(E43:E49)</f>
        <v>2238</v>
      </c>
    </row>
    <row r="43" spans="1:5" s="54" customFormat="1" ht="20.100000000000001" customHeight="1" x14ac:dyDescent="0.15">
      <c r="A43" s="93"/>
      <c r="B43" s="55" t="s">
        <v>34</v>
      </c>
      <c r="C43" s="51">
        <f t="shared" si="1"/>
        <v>12178</v>
      </c>
      <c r="D43" s="50">
        <v>11387</v>
      </c>
      <c r="E43" s="50">
        <v>791</v>
      </c>
    </row>
    <row r="44" spans="1:5" s="54" customFormat="1" ht="20.100000000000001" customHeight="1" x14ac:dyDescent="0.15">
      <c r="A44" s="93"/>
      <c r="B44" s="55" t="s">
        <v>70</v>
      </c>
      <c r="C44" s="51">
        <f t="shared" si="1"/>
        <v>500</v>
      </c>
      <c r="D44" s="50">
        <v>338</v>
      </c>
      <c r="E44" s="50">
        <v>162</v>
      </c>
    </row>
    <row r="45" spans="1:5" s="54" customFormat="1" ht="20.100000000000001" customHeight="1" x14ac:dyDescent="0.15">
      <c r="A45" s="93"/>
      <c r="B45" s="55" t="s">
        <v>71</v>
      </c>
      <c r="C45" s="51">
        <f t="shared" si="1"/>
        <v>858</v>
      </c>
      <c r="D45" s="50">
        <v>455</v>
      </c>
      <c r="E45" s="50">
        <v>403</v>
      </c>
    </row>
    <row r="46" spans="1:5" s="54" customFormat="1" ht="20.100000000000001" customHeight="1" x14ac:dyDescent="0.15">
      <c r="A46" s="93"/>
      <c r="B46" s="55" t="s">
        <v>72</v>
      </c>
      <c r="C46" s="51">
        <f t="shared" si="1"/>
        <v>592</v>
      </c>
      <c r="D46" s="50">
        <v>340</v>
      </c>
      <c r="E46" s="50">
        <v>252</v>
      </c>
    </row>
    <row r="47" spans="1:5" s="54" customFormat="1" ht="20.100000000000001" customHeight="1" x14ac:dyDescent="0.15">
      <c r="A47" s="93"/>
      <c r="B47" s="55" t="s">
        <v>73</v>
      </c>
      <c r="C47" s="51">
        <f t="shared" si="1"/>
        <v>400</v>
      </c>
      <c r="D47" s="50">
        <v>278</v>
      </c>
      <c r="E47" s="50">
        <v>122</v>
      </c>
    </row>
    <row r="48" spans="1:5" s="54" customFormat="1" ht="20.100000000000001" customHeight="1" x14ac:dyDescent="0.15">
      <c r="A48" s="93"/>
      <c r="B48" s="55" t="s">
        <v>74</v>
      </c>
      <c r="C48" s="51">
        <f t="shared" si="1"/>
        <v>629</v>
      </c>
      <c r="D48" s="50">
        <v>338</v>
      </c>
      <c r="E48" s="50">
        <v>291</v>
      </c>
    </row>
    <row r="49" spans="1:5" s="54" customFormat="1" ht="20.100000000000001" customHeight="1" x14ac:dyDescent="0.15">
      <c r="A49" s="93"/>
      <c r="B49" s="55" t="s">
        <v>75</v>
      </c>
      <c r="C49" s="51">
        <f t="shared" si="1"/>
        <v>409</v>
      </c>
      <c r="D49" s="50">
        <v>192</v>
      </c>
      <c r="E49" s="50">
        <v>217</v>
      </c>
    </row>
    <row r="50" spans="1:5" s="54" customFormat="1" ht="20.100000000000001" customHeight="1" x14ac:dyDescent="0.15">
      <c r="A50" s="93" t="s">
        <v>76</v>
      </c>
      <c r="B50" s="53" t="s">
        <v>77</v>
      </c>
      <c r="C50" s="51">
        <f t="shared" si="1"/>
        <v>15888.999999999998</v>
      </c>
      <c r="D50" s="51">
        <f>SUM(D51:D58)</f>
        <v>13398.999999999998</v>
      </c>
      <c r="E50" s="51">
        <f>SUM(E51:E58)</f>
        <v>2490</v>
      </c>
    </row>
    <row r="51" spans="1:5" s="54" customFormat="1" ht="20.100000000000001" customHeight="1" x14ac:dyDescent="0.15">
      <c r="A51" s="93"/>
      <c r="B51" s="55" t="s">
        <v>34</v>
      </c>
      <c r="C51" s="51">
        <f t="shared" si="1"/>
        <v>12133.029999999999</v>
      </c>
      <c r="D51" s="50">
        <v>11190.32</v>
      </c>
      <c r="E51" s="50">
        <v>942.71</v>
      </c>
    </row>
    <row r="52" spans="1:5" s="54" customFormat="1" ht="20.100000000000001" customHeight="1" x14ac:dyDescent="0.15">
      <c r="A52" s="93"/>
      <c r="B52" s="56" t="s">
        <v>78</v>
      </c>
      <c r="C52" s="51">
        <f t="shared" si="1"/>
        <v>281.12</v>
      </c>
      <c r="D52" s="50">
        <v>179.19</v>
      </c>
      <c r="E52" s="50">
        <v>101.93</v>
      </c>
    </row>
    <row r="53" spans="1:5" s="54" customFormat="1" ht="20.100000000000001" customHeight="1" x14ac:dyDescent="0.15">
      <c r="A53" s="93"/>
      <c r="B53" s="56" t="s">
        <v>79</v>
      </c>
      <c r="C53" s="51">
        <f t="shared" si="1"/>
        <v>388.48</v>
      </c>
      <c r="D53" s="50">
        <v>192.66</v>
      </c>
      <c r="E53" s="50">
        <v>195.82</v>
      </c>
    </row>
    <row r="54" spans="1:5" s="54" customFormat="1" ht="20.100000000000001" customHeight="1" x14ac:dyDescent="0.15">
      <c r="A54" s="93"/>
      <c r="B54" s="56" t="s">
        <v>80</v>
      </c>
      <c r="C54" s="51">
        <f t="shared" si="1"/>
        <v>537.5</v>
      </c>
      <c r="D54" s="50">
        <v>347.66</v>
      </c>
      <c r="E54" s="50">
        <v>189.84</v>
      </c>
    </row>
    <row r="55" spans="1:5" s="54" customFormat="1" ht="20.100000000000001" customHeight="1" x14ac:dyDescent="0.15">
      <c r="A55" s="93"/>
      <c r="B55" s="56" t="s">
        <v>81</v>
      </c>
      <c r="C55" s="51">
        <f t="shared" si="1"/>
        <v>774.98</v>
      </c>
      <c r="D55" s="50">
        <v>404.49</v>
      </c>
      <c r="E55" s="50">
        <v>370.49</v>
      </c>
    </row>
    <row r="56" spans="1:5" s="54" customFormat="1" ht="20.100000000000001" customHeight="1" x14ac:dyDescent="0.15">
      <c r="A56" s="93"/>
      <c r="B56" s="56" t="s">
        <v>82</v>
      </c>
      <c r="C56" s="51">
        <f t="shared" si="1"/>
        <v>462.08</v>
      </c>
      <c r="D56" s="50">
        <v>266.63</v>
      </c>
      <c r="E56" s="50">
        <v>195.45</v>
      </c>
    </row>
    <row r="57" spans="1:5" s="54" customFormat="1" ht="20.100000000000001" customHeight="1" x14ac:dyDescent="0.15">
      <c r="A57" s="93"/>
      <c r="B57" s="56" t="s">
        <v>83</v>
      </c>
      <c r="C57" s="51">
        <f t="shared" si="1"/>
        <v>795.92</v>
      </c>
      <c r="D57" s="50">
        <v>481.71</v>
      </c>
      <c r="E57" s="50">
        <v>314.20999999999998</v>
      </c>
    </row>
    <row r="58" spans="1:5" s="54" customFormat="1" ht="20.100000000000001" customHeight="1" x14ac:dyDescent="0.15">
      <c r="A58" s="93"/>
      <c r="B58" s="56" t="s">
        <v>84</v>
      </c>
      <c r="C58" s="51">
        <f t="shared" si="1"/>
        <v>515.89</v>
      </c>
      <c r="D58" s="50">
        <v>336.34</v>
      </c>
      <c r="E58" s="50">
        <v>179.55</v>
      </c>
    </row>
    <row r="59" spans="1:5" s="54" customFormat="1" ht="24" customHeight="1" x14ac:dyDescent="0.15">
      <c r="A59" s="93" t="s">
        <v>85</v>
      </c>
      <c r="B59" s="53" t="s">
        <v>86</v>
      </c>
      <c r="C59" s="51">
        <f t="shared" si="1"/>
        <v>6033</v>
      </c>
      <c r="D59" s="51">
        <f>SUM(D60:D62)</f>
        <v>5576</v>
      </c>
      <c r="E59" s="51">
        <f>SUM(E60:E62)</f>
        <v>457</v>
      </c>
    </row>
    <row r="60" spans="1:5" s="54" customFormat="1" ht="24" customHeight="1" x14ac:dyDescent="0.15">
      <c r="A60" s="93"/>
      <c r="B60" s="55" t="s">
        <v>34</v>
      </c>
      <c r="C60" s="51">
        <f t="shared" si="1"/>
        <v>4220</v>
      </c>
      <c r="D60" s="50">
        <v>3928</v>
      </c>
      <c r="E60" s="50">
        <v>292</v>
      </c>
    </row>
    <row r="61" spans="1:5" s="54" customFormat="1" ht="24" customHeight="1" x14ac:dyDescent="0.15">
      <c r="A61" s="93"/>
      <c r="B61" s="55" t="s">
        <v>87</v>
      </c>
      <c r="C61" s="51">
        <f t="shared" si="1"/>
        <v>1143</v>
      </c>
      <c r="D61" s="50">
        <v>996</v>
      </c>
      <c r="E61" s="50">
        <v>147</v>
      </c>
    </row>
    <row r="62" spans="1:5" s="54" customFormat="1" ht="20.100000000000001" customHeight="1" x14ac:dyDescent="0.15">
      <c r="A62" s="93"/>
      <c r="B62" s="55" t="s">
        <v>88</v>
      </c>
      <c r="C62" s="51">
        <f t="shared" si="1"/>
        <v>670</v>
      </c>
      <c r="D62" s="50">
        <v>652</v>
      </c>
      <c r="E62" s="50">
        <v>18</v>
      </c>
    </row>
    <row r="63" spans="1:5" s="54" customFormat="1" ht="23.1" customHeight="1" x14ac:dyDescent="0.15">
      <c r="A63" s="93" t="s">
        <v>89</v>
      </c>
      <c r="B63" s="53" t="s">
        <v>90</v>
      </c>
      <c r="C63" s="51">
        <f t="shared" si="1"/>
        <v>10078</v>
      </c>
      <c r="D63" s="51">
        <f>SUM(D64:D68)</f>
        <v>9203</v>
      </c>
      <c r="E63" s="51">
        <f>SUM(E64:E68)</f>
        <v>875</v>
      </c>
    </row>
    <row r="64" spans="1:5" s="54" customFormat="1" ht="23.1" customHeight="1" x14ac:dyDescent="0.15">
      <c r="A64" s="93"/>
      <c r="B64" s="55" t="s">
        <v>34</v>
      </c>
      <c r="C64" s="51">
        <f t="shared" si="1"/>
        <v>8194.5300000000007</v>
      </c>
      <c r="D64" s="50">
        <v>7962.37</v>
      </c>
      <c r="E64" s="50">
        <v>232.16</v>
      </c>
    </row>
    <row r="65" spans="1:5" s="54" customFormat="1" ht="20.100000000000001" customHeight="1" x14ac:dyDescent="0.15">
      <c r="A65" s="93"/>
      <c r="B65" s="55" t="s">
        <v>91</v>
      </c>
      <c r="C65" s="51">
        <f t="shared" si="1"/>
        <v>498.96</v>
      </c>
      <c r="D65" s="50">
        <v>330.83</v>
      </c>
      <c r="E65" s="50">
        <v>168.13</v>
      </c>
    </row>
    <row r="66" spans="1:5" s="54" customFormat="1" ht="20.100000000000001" customHeight="1" x14ac:dyDescent="0.15">
      <c r="A66" s="93"/>
      <c r="B66" s="55" t="s">
        <v>92</v>
      </c>
      <c r="C66" s="51">
        <f t="shared" si="1"/>
        <v>425.73</v>
      </c>
      <c r="D66" s="50">
        <v>237.13</v>
      </c>
      <c r="E66" s="50">
        <v>188.6</v>
      </c>
    </row>
    <row r="67" spans="1:5" s="54" customFormat="1" ht="20.100000000000001" customHeight="1" x14ac:dyDescent="0.15">
      <c r="A67" s="93"/>
      <c r="B67" s="55" t="s">
        <v>93</v>
      </c>
      <c r="C67" s="51">
        <f t="shared" si="1"/>
        <v>457.09000000000003</v>
      </c>
      <c r="D67" s="50">
        <v>279.93</v>
      </c>
      <c r="E67" s="50">
        <v>177.16</v>
      </c>
    </row>
    <row r="68" spans="1:5" s="54" customFormat="1" ht="20.100000000000001" customHeight="1" x14ac:dyDescent="0.15">
      <c r="A68" s="93"/>
      <c r="B68" s="55" t="s">
        <v>94</v>
      </c>
      <c r="C68" s="51">
        <f t="shared" si="1"/>
        <v>501.69</v>
      </c>
      <c r="D68" s="50">
        <v>392.74</v>
      </c>
      <c r="E68" s="50">
        <v>108.95</v>
      </c>
    </row>
    <row r="69" spans="1:5" s="54" customFormat="1" ht="20.100000000000001" customHeight="1" x14ac:dyDescent="0.15">
      <c r="A69" s="94" t="s">
        <v>95</v>
      </c>
      <c r="B69" s="53" t="s">
        <v>96</v>
      </c>
      <c r="C69" s="51">
        <f t="shared" si="1"/>
        <v>15004</v>
      </c>
      <c r="D69" s="51">
        <f>SUM(D70:D79)</f>
        <v>13574</v>
      </c>
      <c r="E69" s="51">
        <f>SUM(E70:E79)</f>
        <v>1430</v>
      </c>
    </row>
    <row r="70" spans="1:5" s="54" customFormat="1" ht="20.100000000000001" customHeight="1" x14ac:dyDescent="0.15">
      <c r="A70" s="95"/>
      <c r="B70" s="55" t="s">
        <v>34</v>
      </c>
      <c r="C70" s="51">
        <f t="shared" ref="C70:C111" si="2">D70+E70</f>
        <v>6695.88</v>
      </c>
      <c r="D70" s="50">
        <v>6069.26</v>
      </c>
      <c r="E70" s="50">
        <f>621.62+5</f>
        <v>626.62</v>
      </c>
    </row>
    <row r="71" spans="1:5" s="54" customFormat="1" ht="20.100000000000001" customHeight="1" x14ac:dyDescent="0.15">
      <c r="A71" s="95"/>
      <c r="B71" s="55" t="s">
        <v>97</v>
      </c>
      <c r="C71" s="51">
        <f t="shared" si="2"/>
        <v>1006.38</v>
      </c>
      <c r="D71" s="50">
        <v>926.65</v>
      </c>
      <c r="E71" s="50">
        <v>79.73</v>
      </c>
    </row>
    <row r="72" spans="1:5" s="54" customFormat="1" ht="20.100000000000001" customHeight="1" x14ac:dyDescent="0.15">
      <c r="A72" s="95"/>
      <c r="B72" s="55" t="s">
        <v>98</v>
      </c>
      <c r="C72" s="51">
        <f t="shared" si="2"/>
        <v>1099.8500000000001</v>
      </c>
      <c r="D72" s="50">
        <v>984.21</v>
      </c>
      <c r="E72" s="50">
        <v>115.64</v>
      </c>
    </row>
    <row r="73" spans="1:5" s="54" customFormat="1" ht="20.100000000000001" customHeight="1" x14ac:dyDescent="0.15">
      <c r="A73" s="95"/>
      <c r="B73" s="55" t="s">
        <v>99</v>
      </c>
      <c r="C73" s="51">
        <f t="shared" si="2"/>
        <v>1101.96</v>
      </c>
      <c r="D73" s="50">
        <v>990.86</v>
      </c>
      <c r="E73" s="50">
        <v>111.1</v>
      </c>
    </row>
    <row r="74" spans="1:5" s="54" customFormat="1" ht="20.100000000000001" customHeight="1" x14ac:dyDescent="0.15">
      <c r="A74" s="95"/>
      <c r="B74" s="55" t="s">
        <v>100</v>
      </c>
      <c r="C74" s="51">
        <f t="shared" si="2"/>
        <v>599.66000000000008</v>
      </c>
      <c r="D74" s="50">
        <v>518.83000000000004</v>
      </c>
      <c r="E74" s="50">
        <f>85.83-5</f>
        <v>80.83</v>
      </c>
    </row>
    <row r="75" spans="1:5" s="54" customFormat="1" ht="20.100000000000001" customHeight="1" x14ac:dyDescent="0.15">
      <c r="A75" s="95"/>
      <c r="B75" s="55" t="s">
        <v>101</v>
      </c>
      <c r="C75" s="51">
        <f t="shared" si="2"/>
        <v>1003.16</v>
      </c>
      <c r="D75" s="50">
        <v>915.81</v>
      </c>
      <c r="E75" s="50">
        <v>87.35</v>
      </c>
    </row>
    <row r="76" spans="1:5" s="54" customFormat="1" ht="20.100000000000001" customHeight="1" x14ac:dyDescent="0.15">
      <c r="A76" s="95"/>
      <c r="B76" s="55" t="s">
        <v>102</v>
      </c>
      <c r="C76" s="51">
        <f t="shared" si="2"/>
        <v>943.85</v>
      </c>
      <c r="D76" s="50">
        <v>850.75</v>
      </c>
      <c r="E76" s="50">
        <v>93.1</v>
      </c>
    </row>
    <row r="77" spans="1:5" s="54" customFormat="1" ht="20.100000000000001" customHeight="1" x14ac:dyDescent="0.15">
      <c r="A77" s="95"/>
      <c r="B77" s="55" t="s">
        <v>103</v>
      </c>
      <c r="C77" s="51">
        <f t="shared" si="2"/>
        <v>660.84</v>
      </c>
      <c r="D77" s="50">
        <v>594.37</v>
      </c>
      <c r="E77" s="50">
        <v>66.47</v>
      </c>
    </row>
    <row r="78" spans="1:5" s="54" customFormat="1" ht="20.100000000000001" customHeight="1" x14ac:dyDescent="0.15">
      <c r="A78" s="95"/>
      <c r="B78" s="55" t="s">
        <v>104</v>
      </c>
      <c r="C78" s="51">
        <f t="shared" si="2"/>
        <v>630.05000000000007</v>
      </c>
      <c r="D78" s="50">
        <v>569.07000000000005</v>
      </c>
      <c r="E78" s="50">
        <v>60.98</v>
      </c>
    </row>
    <row r="79" spans="1:5" s="54" customFormat="1" ht="20.100000000000001" customHeight="1" x14ac:dyDescent="0.15">
      <c r="A79" s="96"/>
      <c r="B79" s="55" t="s">
        <v>105</v>
      </c>
      <c r="C79" s="51">
        <f t="shared" si="2"/>
        <v>1262.3700000000001</v>
      </c>
      <c r="D79" s="50">
        <v>1154.19</v>
      </c>
      <c r="E79" s="50">
        <v>108.18</v>
      </c>
    </row>
    <row r="80" spans="1:5" s="54" customFormat="1" ht="20.100000000000001" customHeight="1" x14ac:dyDescent="0.15">
      <c r="A80" s="93" t="s">
        <v>106</v>
      </c>
      <c r="B80" s="53" t="s">
        <v>107</v>
      </c>
      <c r="C80" s="51">
        <f t="shared" si="2"/>
        <v>14619</v>
      </c>
      <c r="D80" s="51">
        <f>SUM(D81:D90)</f>
        <v>13743</v>
      </c>
      <c r="E80" s="51">
        <f>SUM(E81:E90)</f>
        <v>876</v>
      </c>
    </row>
    <row r="81" spans="1:5" s="54" customFormat="1" ht="20.100000000000001" customHeight="1" x14ac:dyDescent="0.15">
      <c r="A81" s="93"/>
      <c r="B81" s="55" t="s">
        <v>34</v>
      </c>
      <c r="C81" s="51">
        <f t="shared" si="2"/>
        <v>5530.36</v>
      </c>
      <c r="D81" s="50">
        <v>5245.42</v>
      </c>
      <c r="E81" s="50">
        <v>284.94</v>
      </c>
    </row>
    <row r="82" spans="1:5" s="54" customFormat="1" ht="20.100000000000001" customHeight="1" x14ac:dyDescent="0.15">
      <c r="A82" s="93"/>
      <c r="B82" s="57" t="s">
        <v>108</v>
      </c>
      <c r="C82" s="51">
        <f t="shared" si="2"/>
        <v>899.11999999999989</v>
      </c>
      <c r="D82" s="50">
        <v>829.56</v>
      </c>
      <c r="E82" s="50">
        <v>69.56</v>
      </c>
    </row>
    <row r="83" spans="1:5" s="54" customFormat="1" ht="20.100000000000001" customHeight="1" x14ac:dyDescent="0.15">
      <c r="A83" s="93"/>
      <c r="B83" s="57" t="s">
        <v>109</v>
      </c>
      <c r="C83" s="51">
        <f t="shared" si="2"/>
        <v>1377.03</v>
      </c>
      <c r="D83" s="50">
        <v>1308.8399999999999</v>
      </c>
      <c r="E83" s="50">
        <v>68.19</v>
      </c>
    </row>
    <row r="84" spans="1:5" s="54" customFormat="1" ht="20.100000000000001" customHeight="1" x14ac:dyDescent="0.15">
      <c r="A84" s="93"/>
      <c r="B84" s="57" t="s">
        <v>110</v>
      </c>
      <c r="C84" s="51">
        <f t="shared" si="2"/>
        <v>1149.67</v>
      </c>
      <c r="D84" s="50">
        <v>1090.99</v>
      </c>
      <c r="E84" s="50">
        <v>58.68</v>
      </c>
    </row>
    <row r="85" spans="1:5" s="54" customFormat="1" ht="20.100000000000001" customHeight="1" x14ac:dyDescent="0.15">
      <c r="A85" s="93"/>
      <c r="B85" s="57" t="s">
        <v>111</v>
      </c>
      <c r="C85" s="51">
        <f t="shared" si="2"/>
        <v>1509.1499999999999</v>
      </c>
      <c r="D85" s="50">
        <v>1403.85</v>
      </c>
      <c r="E85" s="50">
        <v>105.3</v>
      </c>
    </row>
    <row r="86" spans="1:5" s="54" customFormat="1" ht="20.100000000000001" customHeight="1" x14ac:dyDescent="0.15">
      <c r="A86" s="93"/>
      <c r="B86" s="57" t="s">
        <v>112</v>
      </c>
      <c r="C86" s="51">
        <f t="shared" si="2"/>
        <v>935.56</v>
      </c>
      <c r="D86" s="50">
        <v>862.65</v>
      </c>
      <c r="E86" s="50">
        <v>72.91</v>
      </c>
    </row>
    <row r="87" spans="1:5" s="54" customFormat="1" ht="20.100000000000001" customHeight="1" x14ac:dyDescent="0.15">
      <c r="A87" s="93"/>
      <c r="B87" s="57" t="s">
        <v>113</v>
      </c>
      <c r="C87" s="51">
        <f t="shared" si="2"/>
        <v>846.77</v>
      </c>
      <c r="D87" s="50">
        <v>799.66</v>
      </c>
      <c r="E87" s="50">
        <v>47.11</v>
      </c>
    </row>
    <row r="88" spans="1:5" s="54" customFormat="1" ht="20.100000000000001" customHeight="1" x14ac:dyDescent="0.15">
      <c r="A88" s="93"/>
      <c r="B88" s="57" t="s">
        <v>114</v>
      </c>
      <c r="C88" s="51">
        <f t="shared" si="2"/>
        <v>892.87</v>
      </c>
      <c r="D88" s="50">
        <v>821.02</v>
      </c>
      <c r="E88" s="50">
        <v>71.849999999999994</v>
      </c>
    </row>
    <row r="89" spans="1:5" s="54" customFormat="1" ht="20.100000000000001" customHeight="1" x14ac:dyDescent="0.15">
      <c r="A89" s="93"/>
      <c r="B89" s="57" t="s">
        <v>115</v>
      </c>
      <c r="C89" s="51">
        <f t="shared" si="2"/>
        <v>742.05000000000007</v>
      </c>
      <c r="D89" s="50">
        <v>695.84</v>
      </c>
      <c r="E89" s="50">
        <v>46.21</v>
      </c>
    </row>
    <row r="90" spans="1:5" s="54" customFormat="1" ht="20.100000000000001" customHeight="1" x14ac:dyDescent="0.15">
      <c r="A90" s="93"/>
      <c r="B90" s="57" t="s">
        <v>116</v>
      </c>
      <c r="C90" s="51">
        <f t="shared" si="2"/>
        <v>736.42</v>
      </c>
      <c r="D90" s="50">
        <v>685.17</v>
      </c>
      <c r="E90" s="50">
        <v>51.25</v>
      </c>
    </row>
    <row r="91" spans="1:5" s="54" customFormat="1" ht="20.100000000000001" customHeight="1" x14ac:dyDescent="0.15">
      <c r="A91" s="93" t="s">
        <v>117</v>
      </c>
      <c r="B91" s="53" t="s">
        <v>118</v>
      </c>
      <c r="C91" s="51">
        <f t="shared" si="2"/>
        <v>9334</v>
      </c>
      <c r="D91" s="51">
        <f>SUM(D92:D96)</f>
        <v>7582</v>
      </c>
      <c r="E91" s="51">
        <f>SUM(E92:E96)</f>
        <v>1752</v>
      </c>
    </row>
    <row r="92" spans="1:5" s="54" customFormat="1" ht="20.100000000000001" customHeight="1" x14ac:dyDescent="0.15">
      <c r="A92" s="93"/>
      <c r="B92" s="55" t="s">
        <v>34</v>
      </c>
      <c r="C92" s="51">
        <f t="shared" si="2"/>
        <v>6721</v>
      </c>
      <c r="D92" s="50">
        <v>6065</v>
      </c>
      <c r="E92" s="50">
        <v>656</v>
      </c>
    </row>
    <row r="93" spans="1:5" s="54" customFormat="1" ht="20.100000000000001" customHeight="1" x14ac:dyDescent="0.15">
      <c r="A93" s="93"/>
      <c r="B93" s="55" t="s">
        <v>119</v>
      </c>
      <c r="C93" s="51">
        <f t="shared" si="2"/>
        <v>703</v>
      </c>
      <c r="D93" s="50">
        <v>426</v>
      </c>
      <c r="E93" s="50">
        <v>277</v>
      </c>
    </row>
    <row r="94" spans="1:5" s="54" customFormat="1" ht="20.100000000000001" customHeight="1" x14ac:dyDescent="0.15">
      <c r="A94" s="93"/>
      <c r="B94" s="55" t="s">
        <v>120</v>
      </c>
      <c r="C94" s="51">
        <f t="shared" si="2"/>
        <v>457</v>
      </c>
      <c r="D94" s="50">
        <v>294</v>
      </c>
      <c r="E94" s="50">
        <v>163</v>
      </c>
    </row>
    <row r="95" spans="1:5" s="54" customFormat="1" ht="20.100000000000001" customHeight="1" x14ac:dyDescent="0.15">
      <c r="A95" s="93"/>
      <c r="B95" s="55" t="s">
        <v>121</v>
      </c>
      <c r="C95" s="51">
        <f t="shared" si="2"/>
        <v>739</v>
      </c>
      <c r="D95" s="50">
        <v>368</v>
      </c>
      <c r="E95" s="50">
        <v>371</v>
      </c>
    </row>
    <row r="96" spans="1:5" s="54" customFormat="1" ht="20.100000000000001" customHeight="1" x14ac:dyDescent="0.15">
      <c r="A96" s="93"/>
      <c r="B96" s="55" t="s">
        <v>122</v>
      </c>
      <c r="C96" s="51">
        <f t="shared" si="2"/>
        <v>714</v>
      </c>
      <c r="D96" s="50">
        <v>429</v>
      </c>
      <c r="E96" s="50">
        <v>285</v>
      </c>
    </row>
    <row r="97" spans="1:5" s="54" customFormat="1" ht="20.100000000000001" customHeight="1" x14ac:dyDescent="0.15">
      <c r="A97" s="93" t="s">
        <v>123</v>
      </c>
      <c r="B97" s="53" t="s">
        <v>124</v>
      </c>
      <c r="C97" s="51">
        <f t="shared" si="2"/>
        <v>14605</v>
      </c>
      <c r="D97" s="51">
        <f>SUM(D98:D110)</f>
        <v>13447</v>
      </c>
      <c r="E97" s="51">
        <f>SUM(E98:E110)</f>
        <v>1158</v>
      </c>
    </row>
    <row r="98" spans="1:5" s="54" customFormat="1" ht="20.100000000000001" customHeight="1" x14ac:dyDescent="0.15">
      <c r="A98" s="93"/>
      <c r="B98" s="55" t="s">
        <v>34</v>
      </c>
      <c r="C98" s="51">
        <f t="shared" si="2"/>
        <v>10578</v>
      </c>
      <c r="D98" s="50">
        <v>9955</v>
      </c>
      <c r="E98" s="50">
        <v>623</v>
      </c>
    </row>
    <row r="99" spans="1:5" s="54" customFormat="1" ht="20.100000000000001" customHeight="1" x14ac:dyDescent="0.15">
      <c r="A99" s="93"/>
      <c r="B99" s="58" t="s">
        <v>125</v>
      </c>
      <c r="C99" s="51">
        <f t="shared" si="2"/>
        <v>531</v>
      </c>
      <c r="D99" s="50">
        <v>487</v>
      </c>
      <c r="E99" s="50">
        <v>44</v>
      </c>
    </row>
    <row r="100" spans="1:5" s="54" customFormat="1" ht="20.100000000000001" customHeight="1" x14ac:dyDescent="0.15">
      <c r="A100" s="93"/>
      <c r="B100" s="59" t="s">
        <v>126</v>
      </c>
      <c r="C100" s="51">
        <f t="shared" si="2"/>
        <v>487</v>
      </c>
      <c r="D100" s="50">
        <v>439</v>
      </c>
      <c r="E100" s="50">
        <v>48</v>
      </c>
    </row>
    <row r="101" spans="1:5" s="54" customFormat="1" ht="20.100000000000001" customHeight="1" x14ac:dyDescent="0.15">
      <c r="A101" s="93"/>
      <c r="B101" s="58" t="s">
        <v>127</v>
      </c>
      <c r="C101" s="51">
        <f t="shared" si="2"/>
        <v>524</v>
      </c>
      <c r="D101" s="50">
        <v>466</v>
      </c>
      <c r="E101" s="50">
        <v>58</v>
      </c>
    </row>
    <row r="102" spans="1:5" s="54" customFormat="1" ht="20.100000000000001" customHeight="1" x14ac:dyDescent="0.15">
      <c r="A102" s="93"/>
      <c r="B102" s="59" t="s">
        <v>128</v>
      </c>
      <c r="C102" s="51">
        <f t="shared" si="2"/>
        <v>265</v>
      </c>
      <c r="D102" s="50">
        <v>225</v>
      </c>
      <c r="E102" s="50">
        <v>40</v>
      </c>
    </row>
    <row r="103" spans="1:5" s="54" customFormat="1" ht="20.100000000000001" customHeight="1" x14ac:dyDescent="0.15">
      <c r="A103" s="93" t="s">
        <v>123</v>
      </c>
      <c r="B103" s="58" t="s">
        <v>129</v>
      </c>
      <c r="C103" s="51">
        <f t="shared" si="2"/>
        <v>204</v>
      </c>
      <c r="D103" s="50">
        <v>170</v>
      </c>
      <c r="E103" s="50">
        <v>34</v>
      </c>
    </row>
    <row r="104" spans="1:5" s="54" customFormat="1" ht="20.100000000000001" customHeight="1" x14ac:dyDescent="0.15">
      <c r="A104" s="93"/>
      <c r="B104" s="58" t="s">
        <v>130</v>
      </c>
      <c r="C104" s="51">
        <f t="shared" si="2"/>
        <v>309</v>
      </c>
      <c r="D104" s="50">
        <v>258</v>
      </c>
      <c r="E104" s="50">
        <v>51</v>
      </c>
    </row>
    <row r="105" spans="1:5" s="54" customFormat="1" ht="20.100000000000001" customHeight="1" x14ac:dyDescent="0.15">
      <c r="A105" s="93"/>
      <c r="B105" s="58" t="s">
        <v>131</v>
      </c>
      <c r="C105" s="51">
        <f t="shared" si="2"/>
        <v>357</v>
      </c>
      <c r="D105" s="50">
        <v>299</v>
      </c>
      <c r="E105" s="50">
        <v>58</v>
      </c>
    </row>
    <row r="106" spans="1:5" s="54" customFormat="1" ht="20.100000000000001" customHeight="1" x14ac:dyDescent="0.15">
      <c r="A106" s="93"/>
      <c r="B106" s="58" t="s">
        <v>132</v>
      </c>
      <c r="C106" s="51">
        <f t="shared" si="2"/>
        <v>419</v>
      </c>
      <c r="D106" s="50">
        <v>370</v>
      </c>
      <c r="E106" s="50">
        <v>49</v>
      </c>
    </row>
    <row r="107" spans="1:5" s="54" customFormat="1" ht="20.100000000000001" customHeight="1" x14ac:dyDescent="0.15">
      <c r="A107" s="93"/>
      <c r="B107" s="58" t="s">
        <v>133</v>
      </c>
      <c r="C107" s="51">
        <f t="shared" si="2"/>
        <v>213</v>
      </c>
      <c r="D107" s="50">
        <v>199</v>
      </c>
      <c r="E107" s="50">
        <v>14</v>
      </c>
    </row>
    <row r="108" spans="1:5" s="54" customFormat="1" ht="20.100000000000001" customHeight="1" x14ac:dyDescent="0.15">
      <c r="A108" s="93"/>
      <c r="B108" s="58" t="s">
        <v>134</v>
      </c>
      <c r="C108" s="51">
        <f t="shared" si="2"/>
        <v>267</v>
      </c>
      <c r="D108" s="50">
        <v>213</v>
      </c>
      <c r="E108" s="50">
        <v>54</v>
      </c>
    </row>
    <row r="109" spans="1:5" s="54" customFormat="1" ht="20.100000000000001" customHeight="1" x14ac:dyDescent="0.15">
      <c r="A109" s="93"/>
      <c r="B109" s="58" t="s">
        <v>135</v>
      </c>
      <c r="C109" s="51">
        <f t="shared" si="2"/>
        <v>259</v>
      </c>
      <c r="D109" s="50">
        <v>204</v>
      </c>
      <c r="E109" s="50">
        <v>55</v>
      </c>
    </row>
    <row r="110" spans="1:5" s="54" customFormat="1" ht="20.100000000000001" customHeight="1" x14ac:dyDescent="0.15">
      <c r="A110" s="93"/>
      <c r="B110" s="58" t="s">
        <v>136</v>
      </c>
      <c r="C110" s="51">
        <f t="shared" si="2"/>
        <v>192</v>
      </c>
      <c r="D110" s="50">
        <v>162</v>
      </c>
      <c r="E110" s="50">
        <v>30</v>
      </c>
    </row>
    <row r="111" spans="1:5" s="54" customFormat="1" ht="57" x14ac:dyDescent="0.15">
      <c r="A111" s="60" t="s">
        <v>137</v>
      </c>
      <c r="B111" s="53" t="s">
        <v>138</v>
      </c>
      <c r="C111" s="51">
        <f t="shared" si="2"/>
        <v>10144</v>
      </c>
      <c r="D111" s="51">
        <v>9628</v>
      </c>
      <c r="E111" s="51">
        <v>516</v>
      </c>
    </row>
  </sheetData>
  <mergeCells count="18">
    <mergeCell ref="A91:A96"/>
    <mergeCell ref="A97:A102"/>
    <mergeCell ref="A103:A110"/>
    <mergeCell ref="A50:A58"/>
    <mergeCell ref="A59:A62"/>
    <mergeCell ref="A63:A68"/>
    <mergeCell ref="A69:A79"/>
    <mergeCell ref="A80:A90"/>
    <mergeCell ref="A17:A21"/>
    <mergeCell ref="A22:A30"/>
    <mergeCell ref="A31:A35"/>
    <mergeCell ref="A36:A41"/>
    <mergeCell ref="A42:A49"/>
    <mergeCell ref="A2:E2"/>
    <mergeCell ref="A4:B4"/>
    <mergeCell ref="A5:B5"/>
    <mergeCell ref="A6:A9"/>
    <mergeCell ref="A10:A16"/>
  </mergeCells>
  <phoneticPr fontId="18" type="noConversion"/>
  <printOptions horizontalCentered="1"/>
  <pageMargins left="0.43307086614173229" right="0.43307086614173229" top="0.59055118110236227" bottom="0.59055118110236227" header="0.51181102362204722" footer="0.51181102362204722"/>
  <pageSetup paperSize="9" fitToHeight="4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9" sqref="D9"/>
    </sheetView>
  </sheetViews>
  <sheetFormatPr defaultColWidth="9" defaultRowHeight="14.25" x14ac:dyDescent="0.15"/>
  <cols>
    <col min="1" max="1" width="25.125" customWidth="1"/>
    <col min="2" max="2" width="21.625" customWidth="1"/>
    <col min="3" max="3" width="16.375" customWidth="1"/>
    <col min="4" max="4" width="16.5" customWidth="1"/>
  </cols>
  <sheetData>
    <row r="1" spans="1:4" ht="18" customHeight="1" x14ac:dyDescent="0.15">
      <c r="A1" s="19" t="s">
        <v>139</v>
      </c>
      <c r="B1" s="19"/>
      <c r="C1" s="20"/>
    </row>
    <row r="2" spans="1:4" ht="42" customHeight="1" x14ac:dyDescent="0.15">
      <c r="A2" s="97" t="s">
        <v>140</v>
      </c>
      <c r="B2" s="97"/>
      <c r="C2" s="97"/>
      <c r="D2" s="97"/>
    </row>
    <row r="3" spans="1:4" s="49" customFormat="1" ht="23.1" customHeight="1" x14ac:dyDescent="0.15">
      <c r="A3" s="61"/>
      <c r="B3" s="61"/>
      <c r="C3" s="62"/>
      <c r="D3" s="66" t="s">
        <v>1</v>
      </c>
    </row>
    <row r="4" spans="1:4" s="49" customFormat="1" ht="30.95" customHeight="1" x14ac:dyDescent="0.15">
      <c r="A4" s="68" t="s">
        <v>141</v>
      </c>
      <c r="B4" s="68" t="s">
        <v>142</v>
      </c>
      <c r="C4" s="68" t="s">
        <v>211</v>
      </c>
      <c r="D4" s="69" t="s">
        <v>4</v>
      </c>
    </row>
    <row r="5" spans="1:4" s="49" customFormat="1" ht="30.95" customHeight="1" x14ac:dyDescent="0.15">
      <c r="A5" s="98" t="s">
        <v>5</v>
      </c>
      <c r="B5" s="99"/>
      <c r="C5" s="64">
        <f>SUM(C7:C16)</f>
        <v>2000</v>
      </c>
      <c r="D5" s="67"/>
    </row>
    <row r="6" spans="1:4" s="49" customFormat="1" ht="30.95" customHeight="1" x14ac:dyDescent="0.15">
      <c r="A6" s="100" t="s">
        <v>32</v>
      </c>
      <c r="B6" s="64" t="s">
        <v>29</v>
      </c>
      <c r="C6" s="64">
        <f>C7+C8</f>
        <v>400</v>
      </c>
      <c r="D6" s="67"/>
    </row>
    <row r="7" spans="1:4" s="49" customFormat="1" ht="30.95" customHeight="1" x14ac:dyDescent="0.15">
      <c r="A7" s="100"/>
      <c r="B7" s="65" t="s">
        <v>35</v>
      </c>
      <c r="C7" s="65">
        <v>200</v>
      </c>
      <c r="D7" s="67"/>
    </row>
    <row r="8" spans="1:4" s="49" customFormat="1" ht="30.95" customHeight="1" x14ac:dyDescent="0.15">
      <c r="A8" s="100"/>
      <c r="B8" s="65" t="s">
        <v>36</v>
      </c>
      <c r="C8" s="65">
        <v>200</v>
      </c>
      <c r="D8" s="67"/>
    </row>
    <row r="9" spans="1:4" s="49" customFormat="1" ht="30.95" customHeight="1" x14ac:dyDescent="0.15">
      <c r="A9" s="64" t="s">
        <v>37</v>
      </c>
      <c r="B9" s="65" t="s">
        <v>42</v>
      </c>
      <c r="C9" s="65">
        <v>200</v>
      </c>
      <c r="D9" s="67"/>
    </row>
    <row r="10" spans="1:4" s="49" customFormat="1" ht="30.95" customHeight="1" x14ac:dyDescent="0.15">
      <c r="A10" s="64" t="s">
        <v>44</v>
      </c>
      <c r="B10" s="65" t="s">
        <v>47</v>
      </c>
      <c r="C10" s="65">
        <v>200</v>
      </c>
      <c r="D10" s="67"/>
    </row>
    <row r="11" spans="1:4" s="49" customFormat="1" ht="30.95" customHeight="1" x14ac:dyDescent="0.15">
      <c r="A11" s="64" t="s">
        <v>58</v>
      </c>
      <c r="B11" s="65" t="s">
        <v>62</v>
      </c>
      <c r="C11" s="65">
        <v>200</v>
      </c>
      <c r="D11" s="67"/>
    </row>
    <row r="12" spans="1:4" s="49" customFormat="1" ht="30.95" customHeight="1" x14ac:dyDescent="0.15">
      <c r="A12" s="64" t="s">
        <v>68</v>
      </c>
      <c r="B12" s="65" t="s">
        <v>71</v>
      </c>
      <c r="C12" s="65">
        <v>200</v>
      </c>
      <c r="D12" s="67"/>
    </row>
    <row r="13" spans="1:4" s="49" customFormat="1" ht="30.95" customHeight="1" x14ac:dyDescent="0.15">
      <c r="A13" s="64" t="s">
        <v>85</v>
      </c>
      <c r="B13" s="65" t="s">
        <v>34</v>
      </c>
      <c r="C13" s="65">
        <v>200</v>
      </c>
      <c r="D13" s="67" t="s">
        <v>144</v>
      </c>
    </row>
    <row r="14" spans="1:4" s="49" customFormat="1" ht="30.95" customHeight="1" x14ac:dyDescent="0.15">
      <c r="A14" s="64" t="s">
        <v>95</v>
      </c>
      <c r="B14" s="65" t="s">
        <v>34</v>
      </c>
      <c r="C14" s="65">
        <v>200</v>
      </c>
      <c r="D14" s="67" t="s">
        <v>145</v>
      </c>
    </row>
    <row r="15" spans="1:4" s="49" customFormat="1" ht="30.95" customHeight="1" x14ac:dyDescent="0.15">
      <c r="A15" s="64" t="s">
        <v>106</v>
      </c>
      <c r="B15" s="65" t="s">
        <v>116</v>
      </c>
      <c r="C15" s="65">
        <v>200</v>
      </c>
      <c r="D15" s="67"/>
    </row>
    <row r="16" spans="1:4" s="49" customFormat="1" ht="30.95" customHeight="1" x14ac:dyDescent="0.15">
      <c r="A16" s="64" t="s">
        <v>123</v>
      </c>
      <c r="B16" s="65" t="s">
        <v>129</v>
      </c>
      <c r="C16" s="65">
        <v>200</v>
      </c>
      <c r="D16" s="67"/>
    </row>
  </sheetData>
  <mergeCells count="3">
    <mergeCell ref="A2:D2"/>
    <mergeCell ref="A5:B5"/>
    <mergeCell ref="A6:A8"/>
  </mergeCells>
  <phoneticPr fontId="1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0" sqref="C10"/>
    </sheetView>
  </sheetViews>
  <sheetFormatPr defaultColWidth="9" defaultRowHeight="14.25" x14ac:dyDescent="0.15"/>
  <cols>
    <col min="1" max="1" width="25.125" customWidth="1"/>
    <col min="2" max="2" width="28.875" customWidth="1"/>
    <col min="3" max="3" width="25.125" customWidth="1"/>
  </cols>
  <sheetData>
    <row r="1" spans="1:3" x14ac:dyDescent="0.15">
      <c r="A1" s="19" t="s">
        <v>146</v>
      </c>
      <c r="B1" s="20"/>
      <c r="C1" s="20"/>
    </row>
    <row r="2" spans="1:3" ht="29.1" customHeight="1" x14ac:dyDescent="0.15">
      <c r="A2" s="101" t="s">
        <v>147</v>
      </c>
      <c r="B2" s="101"/>
      <c r="C2" s="101"/>
    </row>
    <row r="3" spans="1:3" ht="24" customHeight="1" x14ac:dyDescent="0.15">
      <c r="A3" s="61"/>
      <c r="B3" s="61"/>
      <c r="C3" s="62" t="s">
        <v>1</v>
      </c>
    </row>
    <row r="4" spans="1:3" s="2" customFormat="1" ht="30.95" customHeight="1" x14ac:dyDescent="0.15">
      <c r="A4" s="68" t="s">
        <v>141</v>
      </c>
      <c r="B4" s="68" t="s">
        <v>143</v>
      </c>
      <c r="C4" s="68" t="s">
        <v>4</v>
      </c>
    </row>
    <row r="5" spans="1:3" s="1" customFormat="1" ht="30.95" customHeight="1" x14ac:dyDescent="0.15">
      <c r="A5" s="64" t="s">
        <v>5</v>
      </c>
      <c r="B5" s="64">
        <f>SUM(B6:B14)</f>
        <v>600</v>
      </c>
      <c r="C5" s="65"/>
    </row>
    <row r="6" spans="1:3" s="1" customFormat="1" ht="30.95" customHeight="1" x14ac:dyDescent="0.15">
      <c r="A6" s="65" t="s">
        <v>58</v>
      </c>
      <c r="B6" s="65">
        <v>47</v>
      </c>
      <c r="C6" s="65"/>
    </row>
    <row r="7" spans="1:3" s="1" customFormat="1" ht="30.95" customHeight="1" x14ac:dyDescent="0.15">
      <c r="A7" s="65" t="s">
        <v>49</v>
      </c>
      <c r="B7" s="65">
        <v>65</v>
      </c>
      <c r="C7" s="65"/>
    </row>
    <row r="8" spans="1:3" s="1" customFormat="1" ht="30.95" customHeight="1" x14ac:dyDescent="0.15">
      <c r="A8" s="65" t="s">
        <v>76</v>
      </c>
      <c r="B8" s="65">
        <v>22</v>
      </c>
      <c r="C8" s="65"/>
    </row>
    <row r="9" spans="1:3" s="1" customFormat="1" ht="30.95" customHeight="1" x14ac:dyDescent="0.15">
      <c r="A9" s="65" t="s">
        <v>106</v>
      </c>
      <c r="B9" s="65">
        <v>6</v>
      </c>
      <c r="C9" s="65"/>
    </row>
    <row r="10" spans="1:3" s="1" customFormat="1" ht="30.95" customHeight="1" x14ac:dyDescent="0.15">
      <c r="A10" s="65" t="s">
        <v>85</v>
      </c>
      <c r="B10" s="65">
        <v>12</v>
      </c>
      <c r="C10" s="65"/>
    </row>
    <row r="11" spans="1:3" s="1" customFormat="1" ht="30.95" customHeight="1" x14ac:dyDescent="0.15">
      <c r="A11" s="65" t="s">
        <v>89</v>
      </c>
      <c r="B11" s="65">
        <v>80</v>
      </c>
      <c r="C11" s="65"/>
    </row>
    <row r="12" spans="1:3" s="1" customFormat="1" ht="30.95" customHeight="1" x14ac:dyDescent="0.15">
      <c r="A12" s="65" t="s">
        <v>117</v>
      </c>
      <c r="B12" s="65">
        <v>84</v>
      </c>
      <c r="C12" s="65"/>
    </row>
    <row r="13" spans="1:3" s="1" customFormat="1" ht="30.95" customHeight="1" x14ac:dyDescent="0.15">
      <c r="A13" s="65" t="s">
        <v>123</v>
      </c>
      <c r="B13" s="65">
        <v>195</v>
      </c>
      <c r="C13" s="65"/>
    </row>
    <row r="14" spans="1:3" s="1" customFormat="1" ht="30.95" customHeight="1" x14ac:dyDescent="0.15">
      <c r="A14" s="63" t="s">
        <v>137</v>
      </c>
      <c r="B14" s="65">
        <v>89</v>
      </c>
      <c r="C14" s="63"/>
    </row>
  </sheetData>
  <mergeCells count="1">
    <mergeCell ref="A2:C2"/>
  </mergeCells>
  <phoneticPr fontId="18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I7" sqref="I7"/>
    </sheetView>
  </sheetViews>
  <sheetFormatPr defaultColWidth="9" defaultRowHeight="14.25" x14ac:dyDescent="0.15"/>
  <cols>
    <col min="1" max="1" width="17.75" customWidth="1"/>
    <col min="2" max="2" width="19" customWidth="1"/>
    <col min="3" max="3" width="42.875" customWidth="1"/>
  </cols>
  <sheetData>
    <row r="1" spans="1:3" x14ac:dyDescent="0.15">
      <c r="A1" s="19" t="s">
        <v>148</v>
      </c>
      <c r="B1" s="20"/>
      <c r="C1" s="20"/>
    </row>
    <row r="2" spans="1:3" ht="24" x14ac:dyDescent="0.15">
      <c r="A2" s="102" t="s">
        <v>149</v>
      </c>
      <c r="B2" s="102"/>
      <c r="C2" s="102"/>
    </row>
    <row r="3" spans="1:3" ht="30" customHeight="1" x14ac:dyDescent="0.15">
      <c r="A3" s="21"/>
      <c r="B3" s="21"/>
      <c r="C3" s="22" t="s">
        <v>1</v>
      </c>
    </row>
    <row r="4" spans="1:3" ht="33" customHeight="1" x14ac:dyDescent="0.15">
      <c r="A4" s="5" t="s">
        <v>141</v>
      </c>
      <c r="B4" s="5" t="s">
        <v>143</v>
      </c>
      <c r="C4" s="5" t="s">
        <v>4</v>
      </c>
    </row>
    <row r="5" spans="1:3" ht="33" customHeight="1" x14ac:dyDescent="0.15">
      <c r="A5" s="3" t="s">
        <v>89</v>
      </c>
      <c r="B5" s="3">
        <v>40</v>
      </c>
      <c r="C5" s="4" t="s">
        <v>150</v>
      </c>
    </row>
  </sheetData>
  <mergeCells count="1">
    <mergeCell ref="A2:C2"/>
  </mergeCells>
  <phoneticPr fontId="18" type="noConversion"/>
  <pageMargins left="0.78680555555555598" right="0.75" top="1" bottom="1" header="0.51180555555555596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6" sqref="B6"/>
    </sheetView>
  </sheetViews>
  <sheetFormatPr defaultColWidth="9" defaultRowHeight="15.75" x14ac:dyDescent="0.25"/>
  <cols>
    <col min="1" max="1" width="23.125" customWidth="1"/>
    <col min="2" max="2" width="36.625" style="6" customWidth="1"/>
    <col min="3" max="3" width="23.125" style="7" customWidth="1"/>
    <col min="4" max="4" width="9" style="8"/>
  </cols>
  <sheetData>
    <row r="1" spans="1:3" x14ac:dyDescent="0.25">
      <c r="A1" s="16" t="s">
        <v>151</v>
      </c>
      <c r="B1" s="17"/>
      <c r="C1" s="18"/>
    </row>
    <row r="2" spans="1:3" ht="24" customHeight="1" x14ac:dyDescent="0.25">
      <c r="A2" s="97" t="s">
        <v>152</v>
      </c>
      <c r="B2" s="103"/>
      <c r="C2" s="104"/>
    </row>
    <row r="3" spans="1:3" x14ac:dyDescent="0.25">
      <c r="A3" s="70"/>
      <c r="B3" s="70"/>
      <c r="C3" s="71" t="s">
        <v>1</v>
      </c>
    </row>
    <row r="4" spans="1:3" ht="22.5" customHeight="1" x14ac:dyDescent="0.25">
      <c r="A4" s="64" t="s">
        <v>141</v>
      </c>
      <c r="B4" s="64" t="s">
        <v>153</v>
      </c>
      <c r="C4" s="72" t="s">
        <v>216</v>
      </c>
    </row>
    <row r="5" spans="1:3" ht="22.5" customHeight="1" x14ac:dyDescent="0.25">
      <c r="A5" s="100" t="s">
        <v>5</v>
      </c>
      <c r="B5" s="100"/>
      <c r="C5" s="72">
        <f>C6+C8+C11+C13+C16+C19+C22+C26+C29</f>
        <v>31314</v>
      </c>
    </row>
    <row r="6" spans="1:3" ht="22.5" customHeight="1" x14ac:dyDescent="0.25">
      <c r="A6" s="105" t="s">
        <v>32</v>
      </c>
      <c r="B6" s="73" t="s">
        <v>29</v>
      </c>
      <c r="C6" s="74">
        <f>C7</f>
        <v>1962</v>
      </c>
    </row>
    <row r="7" spans="1:3" ht="22.5" customHeight="1" x14ac:dyDescent="0.25">
      <c r="A7" s="105"/>
      <c r="B7" s="75" t="s">
        <v>154</v>
      </c>
      <c r="C7" s="76">
        <v>1962</v>
      </c>
    </row>
    <row r="8" spans="1:3" ht="22.5" customHeight="1" x14ac:dyDescent="0.25">
      <c r="A8" s="105" t="s">
        <v>37</v>
      </c>
      <c r="B8" s="73" t="s">
        <v>29</v>
      </c>
      <c r="C8" s="74">
        <f>C9+C10</f>
        <v>2317</v>
      </c>
    </row>
    <row r="9" spans="1:3" ht="22.5" customHeight="1" x14ac:dyDescent="0.25">
      <c r="A9" s="105"/>
      <c r="B9" s="75" t="s">
        <v>212</v>
      </c>
      <c r="C9" s="76">
        <v>690</v>
      </c>
    </row>
    <row r="10" spans="1:3" ht="37.5" customHeight="1" x14ac:dyDescent="0.25">
      <c r="A10" s="105"/>
      <c r="B10" s="75" t="s">
        <v>213</v>
      </c>
      <c r="C10" s="76">
        <v>1627</v>
      </c>
    </row>
    <row r="11" spans="1:3" ht="22.5" customHeight="1" x14ac:dyDescent="0.25">
      <c r="A11" s="105" t="s">
        <v>44</v>
      </c>
      <c r="B11" s="73" t="s">
        <v>29</v>
      </c>
      <c r="C11" s="74">
        <f>C12</f>
        <v>634</v>
      </c>
    </row>
    <row r="12" spans="1:3" ht="22.5" customHeight="1" x14ac:dyDescent="0.25">
      <c r="A12" s="105"/>
      <c r="B12" s="75" t="s">
        <v>155</v>
      </c>
      <c r="C12" s="76">
        <v>634</v>
      </c>
    </row>
    <row r="13" spans="1:3" ht="22.5" customHeight="1" x14ac:dyDescent="0.25">
      <c r="A13" s="106" t="s">
        <v>49</v>
      </c>
      <c r="B13" s="73" t="s">
        <v>29</v>
      </c>
      <c r="C13" s="74">
        <f>C14+C15</f>
        <v>14729</v>
      </c>
    </row>
    <row r="14" spans="1:3" ht="22.5" customHeight="1" x14ac:dyDescent="0.25">
      <c r="A14" s="107"/>
      <c r="B14" s="75" t="s">
        <v>156</v>
      </c>
      <c r="C14" s="76">
        <v>9243</v>
      </c>
    </row>
    <row r="15" spans="1:3" ht="22.5" customHeight="1" x14ac:dyDescent="0.25">
      <c r="A15" s="108"/>
      <c r="B15" s="75" t="s">
        <v>157</v>
      </c>
      <c r="C15" s="76">
        <v>5486</v>
      </c>
    </row>
    <row r="16" spans="1:3" ht="22.5" customHeight="1" x14ac:dyDescent="0.25">
      <c r="A16" s="105" t="s">
        <v>76</v>
      </c>
      <c r="B16" s="73" t="s">
        <v>29</v>
      </c>
      <c r="C16" s="74">
        <f>C17+C18</f>
        <v>4868</v>
      </c>
    </row>
    <row r="17" spans="1:3" ht="22.5" customHeight="1" x14ac:dyDescent="0.25">
      <c r="A17" s="105"/>
      <c r="B17" s="75" t="s">
        <v>214</v>
      </c>
      <c r="C17" s="76">
        <v>985</v>
      </c>
    </row>
    <row r="18" spans="1:3" ht="37.5" customHeight="1" x14ac:dyDescent="0.25">
      <c r="A18" s="105"/>
      <c r="B18" s="75" t="s">
        <v>215</v>
      </c>
      <c r="C18" s="76">
        <v>3883</v>
      </c>
    </row>
    <row r="19" spans="1:3" ht="22.5" customHeight="1" x14ac:dyDescent="0.25">
      <c r="A19" s="105" t="s">
        <v>89</v>
      </c>
      <c r="B19" s="73" t="s">
        <v>29</v>
      </c>
      <c r="C19" s="74">
        <f>C20+C21</f>
        <v>937</v>
      </c>
    </row>
    <row r="20" spans="1:3" ht="36.75" customHeight="1" x14ac:dyDescent="0.25">
      <c r="A20" s="105"/>
      <c r="B20" s="75" t="s">
        <v>158</v>
      </c>
      <c r="C20" s="76">
        <v>389</v>
      </c>
    </row>
    <row r="21" spans="1:3" ht="22.5" customHeight="1" x14ac:dyDescent="0.25">
      <c r="A21" s="105"/>
      <c r="B21" s="75" t="s">
        <v>159</v>
      </c>
      <c r="C21" s="76">
        <v>548</v>
      </c>
    </row>
    <row r="22" spans="1:3" ht="22.5" customHeight="1" x14ac:dyDescent="0.25">
      <c r="A22" s="105" t="s">
        <v>106</v>
      </c>
      <c r="B22" s="73" t="s">
        <v>29</v>
      </c>
      <c r="C22" s="74">
        <f>SUM(C23:C25)</f>
        <v>3677</v>
      </c>
    </row>
    <row r="23" spans="1:3" ht="22.5" customHeight="1" x14ac:dyDescent="0.25">
      <c r="A23" s="105"/>
      <c r="B23" s="75" t="s">
        <v>160</v>
      </c>
      <c r="C23" s="76">
        <v>1069</v>
      </c>
    </row>
    <row r="24" spans="1:3" ht="22.5" customHeight="1" x14ac:dyDescent="0.25">
      <c r="A24" s="105"/>
      <c r="B24" s="75" t="s">
        <v>161</v>
      </c>
      <c r="C24" s="76">
        <v>1506</v>
      </c>
    </row>
    <row r="25" spans="1:3" ht="22.5" customHeight="1" x14ac:dyDescent="0.25">
      <c r="A25" s="105"/>
      <c r="B25" s="75" t="s">
        <v>162</v>
      </c>
      <c r="C25" s="76">
        <v>1102</v>
      </c>
    </row>
    <row r="26" spans="1:3" ht="22.5" customHeight="1" x14ac:dyDescent="0.25">
      <c r="A26" s="105" t="s">
        <v>123</v>
      </c>
      <c r="B26" s="73" t="s">
        <v>29</v>
      </c>
      <c r="C26" s="74">
        <f>C27+C28</f>
        <v>1719</v>
      </c>
    </row>
    <row r="27" spans="1:3" ht="22.5" customHeight="1" x14ac:dyDescent="0.25">
      <c r="A27" s="105"/>
      <c r="B27" s="75" t="s">
        <v>163</v>
      </c>
      <c r="C27" s="76">
        <v>1434</v>
      </c>
    </row>
    <row r="28" spans="1:3" ht="22.5" customHeight="1" x14ac:dyDescent="0.25">
      <c r="A28" s="105"/>
      <c r="B28" s="75" t="s">
        <v>164</v>
      </c>
      <c r="C28" s="76">
        <v>285</v>
      </c>
    </row>
    <row r="29" spans="1:3" ht="22.5" customHeight="1" x14ac:dyDescent="0.25">
      <c r="A29" s="105" t="s">
        <v>117</v>
      </c>
      <c r="B29" s="73" t="s">
        <v>29</v>
      </c>
      <c r="C29" s="74">
        <f>C30</f>
        <v>471</v>
      </c>
    </row>
    <row r="30" spans="1:3" ht="22.5" customHeight="1" x14ac:dyDescent="0.25">
      <c r="A30" s="105"/>
      <c r="B30" s="75" t="s">
        <v>165</v>
      </c>
      <c r="C30" s="76">
        <v>471</v>
      </c>
    </row>
  </sheetData>
  <mergeCells count="11">
    <mergeCell ref="A29:A30"/>
    <mergeCell ref="A13:A15"/>
    <mergeCell ref="A16:A18"/>
    <mergeCell ref="A19:A21"/>
    <mergeCell ref="A22:A25"/>
    <mergeCell ref="A26:A28"/>
    <mergeCell ref="A2:C2"/>
    <mergeCell ref="A5:B5"/>
    <mergeCell ref="A6:A7"/>
    <mergeCell ref="A8:A10"/>
    <mergeCell ref="A11:A12"/>
  </mergeCells>
  <phoneticPr fontId="18" type="noConversion"/>
  <printOptions horizontalCentered="1"/>
  <pageMargins left="0.35416666666666702" right="0.35416666666666702" top="0.78680555555555598" bottom="0.59027777777777801" header="0.51180555555555596" footer="0.39305555555555599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C13" sqref="C13"/>
    </sheetView>
  </sheetViews>
  <sheetFormatPr defaultColWidth="9" defaultRowHeight="15.75" x14ac:dyDescent="0.25"/>
  <cols>
    <col min="2" max="2" width="22.5" style="6" customWidth="1"/>
    <col min="3" max="3" width="26.875" style="7" customWidth="1"/>
    <col min="4" max="4" width="23.125" style="8" customWidth="1"/>
  </cols>
  <sheetData>
    <row r="1" spans="1:4" x14ac:dyDescent="0.15">
      <c r="A1" s="9" t="s">
        <v>166</v>
      </c>
      <c r="B1" s="10"/>
      <c r="C1" s="11"/>
      <c r="D1" s="12"/>
    </row>
    <row r="2" spans="1:4" ht="20.100000000000001" customHeight="1" x14ac:dyDescent="0.15">
      <c r="A2" s="109" t="s">
        <v>167</v>
      </c>
      <c r="B2" s="110"/>
      <c r="C2" s="111"/>
      <c r="D2" s="110"/>
    </row>
    <row r="3" spans="1:4" ht="14.25" x14ac:dyDescent="0.15">
      <c r="A3" s="84"/>
      <c r="B3" s="84"/>
      <c r="C3" s="85"/>
      <c r="D3" s="77" t="s">
        <v>1</v>
      </c>
    </row>
    <row r="4" spans="1:4" s="1" customFormat="1" ht="30" customHeight="1" x14ac:dyDescent="0.15">
      <c r="A4" s="73" t="s">
        <v>141</v>
      </c>
      <c r="B4" s="73" t="s">
        <v>168</v>
      </c>
      <c r="C4" s="74" t="s">
        <v>3</v>
      </c>
      <c r="D4" s="69" t="s">
        <v>4</v>
      </c>
    </row>
    <row r="5" spans="1:4" s="1" customFormat="1" ht="22.5" customHeight="1" x14ac:dyDescent="0.15">
      <c r="A5" s="93" t="s">
        <v>5</v>
      </c>
      <c r="B5" s="93"/>
      <c r="C5" s="79">
        <f>C6+C9+C11+C15+C18+C23+C29+C36+C39+C43+C48+C53+C56+C65</f>
        <v>3155</v>
      </c>
      <c r="D5" s="69"/>
    </row>
    <row r="6" spans="1:4" s="1" customFormat="1" ht="17.100000000000001" customHeight="1" x14ac:dyDescent="0.15">
      <c r="A6" s="112" t="s">
        <v>32</v>
      </c>
      <c r="B6" s="60" t="s">
        <v>33</v>
      </c>
      <c r="C6" s="79">
        <f>SUM(C7:C8)</f>
        <v>10</v>
      </c>
      <c r="D6" s="69"/>
    </row>
    <row r="7" spans="1:4" s="1" customFormat="1" ht="17.100000000000001" customHeight="1" x14ac:dyDescent="0.15">
      <c r="A7" s="112"/>
      <c r="B7" s="80" t="s">
        <v>35</v>
      </c>
      <c r="C7" s="81">
        <v>3</v>
      </c>
      <c r="D7" s="78"/>
    </row>
    <row r="8" spans="1:4" s="1" customFormat="1" ht="17.100000000000001" customHeight="1" x14ac:dyDescent="0.15">
      <c r="A8" s="112"/>
      <c r="B8" s="80" t="s">
        <v>36</v>
      </c>
      <c r="C8" s="81">
        <v>7</v>
      </c>
      <c r="D8" s="78"/>
    </row>
    <row r="9" spans="1:4" s="1" customFormat="1" ht="17.100000000000001" customHeight="1" x14ac:dyDescent="0.15">
      <c r="A9" s="112" t="s">
        <v>37</v>
      </c>
      <c r="B9" s="60" t="s">
        <v>38</v>
      </c>
      <c r="C9" s="79">
        <f>SUM(C10:C10)</f>
        <v>75</v>
      </c>
      <c r="D9" s="73"/>
    </row>
    <row r="10" spans="1:4" s="1" customFormat="1" ht="17.100000000000001" customHeight="1" x14ac:dyDescent="0.15">
      <c r="A10" s="112"/>
      <c r="B10" s="80" t="s">
        <v>41</v>
      </c>
      <c r="C10" s="81">
        <v>75</v>
      </c>
      <c r="D10" s="78"/>
    </row>
    <row r="11" spans="1:4" s="1" customFormat="1" ht="17.100000000000001" customHeight="1" x14ac:dyDescent="0.15">
      <c r="A11" s="112" t="s">
        <v>44</v>
      </c>
      <c r="B11" s="60" t="s">
        <v>45</v>
      </c>
      <c r="C11" s="79">
        <f>SUM(C12:C14)</f>
        <v>45</v>
      </c>
      <c r="D11" s="73"/>
    </row>
    <row r="12" spans="1:4" s="1" customFormat="1" ht="17.100000000000001" customHeight="1" x14ac:dyDescent="0.15">
      <c r="A12" s="112"/>
      <c r="B12" s="80" t="s">
        <v>46</v>
      </c>
      <c r="C12" s="81">
        <v>38</v>
      </c>
      <c r="D12" s="78"/>
    </row>
    <row r="13" spans="1:4" s="1" customFormat="1" ht="17.100000000000001" customHeight="1" x14ac:dyDescent="0.15">
      <c r="A13" s="112"/>
      <c r="B13" s="80" t="s">
        <v>47</v>
      </c>
      <c r="C13" s="81">
        <v>5</v>
      </c>
      <c r="D13" s="78"/>
    </row>
    <row r="14" spans="1:4" s="1" customFormat="1" ht="17.100000000000001" customHeight="1" x14ac:dyDescent="0.15">
      <c r="A14" s="112"/>
      <c r="B14" s="80" t="s">
        <v>48</v>
      </c>
      <c r="C14" s="81">
        <v>2</v>
      </c>
      <c r="D14" s="78"/>
    </row>
    <row r="15" spans="1:4" s="1" customFormat="1" ht="17.100000000000001" customHeight="1" x14ac:dyDescent="0.15">
      <c r="A15" s="113" t="s">
        <v>49</v>
      </c>
      <c r="B15" s="60" t="s">
        <v>50</v>
      </c>
      <c r="C15" s="79">
        <f>SUM(C16:C17)</f>
        <v>409</v>
      </c>
      <c r="D15" s="73"/>
    </row>
    <row r="16" spans="1:4" s="1" customFormat="1" ht="17.100000000000001" customHeight="1" x14ac:dyDescent="0.15">
      <c r="A16" s="114"/>
      <c r="B16" s="80" t="s">
        <v>51</v>
      </c>
      <c r="C16" s="81">
        <v>400</v>
      </c>
      <c r="D16" s="78"/>
    </row>
    <row r="17" spans="1:4" s="1" customFormat="1" ht="17.100000000000001" customHeight="1" x14ac:dyDescent="0.15">
      <c r="A17" s="114"/>
      <c r="B17" s="80" t="s">
        <v>52</v>
      </c>
      <c r="C17" s="81">
        <v>9</v>
      </c>
      <c r="D17" s="78"/>
    </row>
    <row r="18" spans="1:4" s="1" customFormat="1" ht="14.25" x14ac:dyDescent="0.15">
      <c r="A18" s="112" t="s">
        <v>58</v>
      </c>
      <c r="B18" s="60" t="s">
        <v>59</v>
      </c>
      <c r="C18" s="79">
        <f>SUM(C19:C22)</f>
        <v>74</v>
      </c>
      <c r="D18" s="73"/>
    </row>
    <row r="19" spans="1:4" s="1" customFormat="1" ht="14.25" x14ac:dyDescent="0.15">
      <c r="A19" s="112"/>
      <c r="B19" s="80" t="s">
        <v>169</v>
      </c>
      <c r="C19" s="81">
        <v>40</v>
      </c>
      <c r="D19" s="73"/>
    </row>
    <row r="20" spans="1:4" s="1" customFormat="1" ht="14.25" x14ac:dyDescent="0.15">
      <c r="A20" s="112"/>
      <c r="B20" s="80" t="s">
        <v>60</v>
      </c>
      <c r="C20" s="81">
        <v>10</v>
      </c>
      <c r="D20" s="78"/>
    </row>
    <row r="21" spans="1:4" s="1" customFormat="1" ht="14.25" x14ac:dyDescent="0.15">
      <c r="A21" s="112"/>
      <c r="B21" s="80" t="s">
        <v>63</v>
      </c>
      <c r="C21" s="81">
        <v>16</v>
      </c>
      <c r="D21" s="78"/>
    </row>
    <row r="22" spans="1:4" s="1" customFormat="1" ht="14.25" x14ac:dyDescent="0.15">
      <c r="A22" s="112"/>
      <c r="B22" s="80" t="s">
        <v>65</v>
      </c>
      <c r="C22" s="81">
        <v>8</v>
      </c>
      <c r="D22" s="78"/>
    </row>
    <row r="23" spans="1:4" s="1" customFormat="1" ht="14.25" x14ac:dyDescent="0.15">
      <c r="A23" s="112" t="s">
        <v>68</v>
      </c>
      <c r="B23" s="60" t="s">
        <v>69</v>
      </c>
      <c r="C23" s="79">
        <f>SUM(C24:C28)</f>
        <v>885</v>
      </c>
      <c r="D23" s="73"/>
    </row>
    <row r="24" spans="1:4" s="1" customFormat="1" ht="14.25" x14ac:dyDescent="0.15">
      <c r="A24" s="112"/>
      <c r="B24" s="80" t="s">
        <v>170</v>
      </c>
      <c r="C24" s="81">
        <v>824</v>
      </c>
      <c r="D24" s="73"/>
    </row>
    <row r="25" spans="1:4" s="1" customFormat="1" ht="14.25" x14ac:dyDescent="0.15">
      <c r="A25" s="112"/>
      <c r="B25" s="80" t="s">
        <v>70</v>
      </c>
      <c r="C25" s="81">
        <v>14</v>
      </c>
      <c r="D25" s="78"/>
    </row>
    <row r="26" spans="1:4" s="1" customFormat="1" ht="14.25" x14ac:dyDescent="0.15">
      <c r="A26" s="112"/>
      <c r="B26" s="80" t="s">
        <v>71</v>
      </c>
      <c r="C26" s="81">
        <v>37</v>
      </c>
      <c r="D26" s="78"/>
    </row>
    <row r="27" spans="1:4" s="1" customFormat="1" ht="14.25" x14ac:dyDescent="0.15">
      <c r="A27" s="112"/>
      <c r="B27" s="80" t="s">
        <v>74</v>
      </c>
      <c r="C27" s="81">
        <v>4</v>
      </c>
      <c r="D27" s="78"/>
    </row>
    <row r="28" spans="1:4" s="1" customFormat="1" ht="14.25" x14ac:dyDescent="0.15">
      <c r="A28" s="112"/>
      <c r="B28" s="80" t="s">
        <v>75</v>
      </c>
      <c r="C28" s="81">
        <v>6</v>
      </c>
      <c r="D28" s="78"/>
    </row>
    <row r="29" spans="1:4" s="1" customFormat="1" ht="14.25" x14ac:dyDescent="0.15">
      <c r="A29" s="112" t="s">
        <v>76</v>
      </c>
      <c r="B29" s="60" t="s">
        <v>77</v>
      </c>
      <c r="C29" s="79">
        <f>SUM(C30:C35)</f>
        <v>201</v>
      </c>
      <c r="D29" s="73"/>
    </row>
    <row r="30" spans="1:4" s="1" customFormat="1" ht="14.25" x14ac:dyDescent="0.15">
      <c r="A30" s="112"/>
      <c r="B30" s="80" t="s">
        <v>171</v>
      </c>
      <c r="C30" s="81">
        <v>10</v>
      </c>
      <c r="D30" s="73"/>
    </row>
    <row r="31" spans="1:4" s="1" customFormat="1" ht="14.25" x14ac:dyDescent="0.15">
      <c r="A31" s="112"/>
      <c r="B31" s="82" t="s">
        <v>78</v>
      </c>
      <c r="C31" s="81">
        <v>23</v>
      </c>
      <c r="D31" s="50"/>
    </row>
    <row r="32" spans="1:4" s="1" customFormat="1" ht="14.25" x14ac:dyDescent="0.15">
      <c r="A32" s="112"/>
      <c r="B32" s="82" t="s">
        <v>80</v>
      </c>
      <c r="C32" s="81">
        <v>5</v>
      </c>
      <c r="D32" s="78"/>
    </row>
    <row r="33" spans="1:4" s="1" customFormat="1" ht="14.25" x14ac:dyDescent="0.15">
      <c r="A33" s="112"/>
      <c r="B33" s="82" t="s">
        <v>81</v>
      </c>
      <c r="C33" s="81">
        <v>9</v>
      </c>
      <c r="D33" s="78"/>
    </row>
    <row r="34" spans="1:4" s="1" customFormat="1" ht="14.25" x14ac:dyDescent="0.15">
      <c r="A34" s="112"/>
      <c r="B34" s="82" t="s">
        <v>83</v>
      </c>
      <c r="C34" s="81">
        <v>107</v>
      </c>
      <c r="D34" s="78"/>
    </row>
    <row r="35" spans="1:4" s="1" customFormat="1" ht="14.25" x14ac:dyDescent="0.15">
      <c r="A35" s="112"/>
      <c r="B35" s="82" t="s">
        <v>84</v>
      </c>
      <c r="C35" s="81">
        <v>47</v>
      </c>
      <c r="D35" s="78"/>
    </row>
    <row r="36" spans="1:4" s="1" customFormat="1" ht="14.25" x14ac:dyDescent="0.15">
      <c r="A36" s="112" t="s">
        <v>85</v>
      </c>
      <c r="B36" s="60" t="s">
        <v>86</v>
      </c>
      <c r="C36" s="79">
        <f>SUM(C37:C38)</f>
        <v>51</v>
      </c>
      <c r="D36" s="73"/>
    </row>
    <row r="37" spans="1:4" s="1" customFormat="1" ht="14.25" x14ac:dyDescent="0.15">
      <c r="A37" s="112"/>
      <c r="B37" s="80" t="s">
        <v>87</v>
      </c>
      <c r="C37" s="81">
        <v>8</v>
      </c>
      <c r="D37" s="78"/>
    </row>
    <row r="38" spans="1:4" s="1" customFormat="1" ht="14.25" x14ac:dyDescent="0.15">
      <c r="A38" s="112"/>
      <c r="B38" s="80" t="s">
        <v>88</v>
      </c>
      <c r="C38" s="81">
        <v>43</v>
      </c>
      <c r="D38" s="78"/>
    </row>
    <row r="39" spans="1:4" s="1" customFormat="1" ht="14.25" x14ac:dyDescent="0.15">
      <c r="A39" s="113" t="s">
        <v>89</v>
      </c>
      <c r="B39" s="60" t="s">
        <v>90</v>
      </c>
      <c r="C39" s="79">
        <f>SUM(C40:C42)</f>
        <v>336</v>
      </c>
      <c r="D39" s="73"/>
    </row>
    <row r="40" spans="1:4" s="1" customFormat="1" ht="14.25" x14ac:dyDescent="0.15">
      <c r="A40" s="114"/>
      <c r="B40" s="80" t="s">
        <v>172</v>
      </c>
      <c r="C40" s="81">
        <v>264</v>
      </c>
      <c r="D40" s="73"/>
    </row>
    <row r="41" spans="1:4" s="1" customFormat="1" ht="14.25" x14ac:dyDescent="0.15">
      <c r="A41" s="114"/>
      <c r="B41" s="80" t="s">
        <v>93</v>
      </c>
      <c r="C41" s="81">
        <v>14</v>
      </c>
      <c r="D41" s="78"/>
    </row>
    <row r="42" spans="1:4" s="1" customFormat="1" ht="14.25" x14ac:dyDescent="0.15">
      <c r="A42" s="115"/>
      <c r="B42" s="80" t="s">
        <v>94</v>
      </c>
      <c r="C42" s="81">
        <v>58</v>
      </c>
      <c r="D42" s="78"/>
    </row>
    <row r="43" spans="1:4" s="1" customFormat="1" ht="14.25" x14ac:dyDescent="0.15">
      <c r="A43" s="112" t="s">
        <v>95</v>
      </c>
      <c r="B43" s="60" t="s">
        <v>96</v>
      </c>
      <c r="C43" s="79">
        <f>SUM(C44:C47)</f>
        <v>309</v>
      </c>
      <c r="D43" s="73"/>
    </row>
    <row r="44" spans="1:4" s="1" customFormat="1" ht="14.25" x14ac:dyDescent="0.15">
      <c r="A44" s="112"/>
      <c r="B44" s="80" t="s">
        <v>173</v>
      </c>
      <c r="C44" s="81">
        <v>4</v>
      </c>
      <c r="D44" s="73"/>
    </row>
    <row r="45" spans="1:4" s="1" customFormat="1" ht="14.25" x14ac:dyDescent="0.15">
      <c r="A45" s="112"/>
      <c r="B45" s="80" t="s">
        <v>99</v>
      </c>
      <c r="C45" s="81">
        <v>82</v>
      </c>
      <c r="D45" s="78"/>
    </row>
    <row r="46" spans="1:4" s="1" customFormat="1" ht="14.25" x14ac:dyDescent="0.15">
      <c r="A46" s="112" t="s">
        <v>95</v>
      </c>
      <c r="B46" s="80" t="s">
        <v>104</v>
      </c>
      <c r="C46" s="81">
        <v>86</v>
      </c>
      <c r="D46" s="78"/>
    </row>
    <row r="47" spans="1:4" s="1" customFormat="1" ht="14.25" x14ac:dyDescent="0.15">
      <c r="A47" s="112"/>
      <c r="B47" s="80" t="s">
        <v>105</v>
      </c>
      <c r="C47" s="81">
        <v>137</v>
      </c>
      <c r="D47" s="78"/>
    </row>
    <row r="48" spans="1:4" s="1" customFormat="1" ht="14.25" x14ac:dyDescent="0.15">
      <c r="A48" s="112" t="s">
        <v>106</v>
      </c>
      <c r="B48" s="60" t="s">
        <v>107</v>
      </c>
      <c r="C48" s="79">
        <f>SUM(C49:C52)</f>
        <v>43</v>
      </c>
      <c r="D48" s="73"/>
    </row>
    <row r="49" spans="1:4" s="1" customFormat="1" ht="14.25" x14ac:dyDescent="0.15">
      <c r="A49" s="112"/>
      <c r="B49" s="80" t="s">
        <v>174</v>
      </c>
      <c r="C49" s="81">
        <v>18</v>
      </c>
      <c r="D49" s="73"/>
    </row>
    <row r="50" spans="1:4" s="1" customFormat="1" ht="14.25" x14ac:dyDescent="0.15">
      <c r="A50" s="112"/>
      <c r="B50" s="80" t="s">
        <v>108</v>
      </c>
      <c r="C50" s="81">
        <v>20</v>
      </c>
      <c r="D50" s="78"/>
    </row>
    <row r="51" spans="1:4" s="1" customFormat="1" ht="14.25" x14ac:dyDescent="0.15">
      <c r="A51" s="112"/>
      <c r="B51" s="80" t="s">
        <v>109</v>
      </c>
      <c r="C51" s="81">
        <v>1</v>
      </c>
      <c r="D51" s="78"/>
    </row>
    <row r="52" spans="1:4" s="1" customFormat="1" ht="14.25" x14ac:dyDescent="0.15">
      <c r="A52" s="112"/>
      <c r="B52" s="80" t="s">
        <v>111</v>
      </c>
      <c r="C52" s="81">
        <v>4</v>
      </c>
      <c r="D52" s="78"/>
    </row>
    <row r="53" spans="1:4" s="1" customFormat="1" ht="14.25" x14ac:dyDescent="0.15">
      <c r="A53" s="112" t="s">
        <v>117</v>
      </c>
      <c r="B53" s="60" t="s">
        <v>118</v>
      </c>
      <c r="C53" s="79">
        <f>SUM(C54:C55)</f>
        <v>46</v>
      </c>
      <c r="D53" s="73"/>
    </row>
    <row r="54" spans="1:4" s="1" customFormat="1" ht="14.25" x14ac:dyDescent="0.15">
      <c r="A54" s="112"/>
      <c r="B54" s="80" t="s">
        <v>175</v>
      </c>
      <c r="C54" s="81">
        <v>22</v>
      </c>
      <c r="D54" s="73"/>
    </row>
    <row r="55" spans="1:4" s="1" customFormat="1" ht="14.25" x14ac:dyDescent="0.15">
      <c r="A55" s="112"/>
      <c r="B55" s="80" t="s">
        <v>122</v>
      </c>
      <c r="C55" s="81">
        <v>24</v>
      </c>
      <c r="D55" s="78"/>
    </row>
    <row r="56" spans="1:4" s="1" customFormat="1" ht="14.25" x14ac:dyDescent="0.15">
      <c r="A56" s="113" t="s">
        <v>123</v>
      </c>
      <c r="B56" s="60" t="s">
        <v>124</v>
      </c>
      <c r="C56" s="79">
        <f>SUM(C57:C64)</f>
        <v>409</v>
      </c>
      <c r="D56" s="73"/>
    </row>
    <row r="57" spans="1:4" s="1" customFormat="1" ht="14.25" x14ac:dyDescent="0.15">
      <c r="A57" s="114"/>
      <c r="B57" s="80" t="s">
        <v>176</v>
      </c>
      <c r="C57" s="81">
        <v>5</v>
      </c>
      <c r="D57" s="78"/>
    </row>
    <row r="58" spans="1:4" s="1" customFormat="1" ht="14.25" x14ac:dyDescent="0.15">
      <c r="A58" s="114"/>
      <c r="B58" s="83" t="s">
        <v>125</v>
      </c>
      <c r="C58" s="81">
        <v>26</v>
      </c>
      <c r="D58" s="78"/>
    </row>
    <row r="59" spans="1:4" s="1" customFormat="1" ht="14.25" x14ac:dyDescent="0.15">
      <c r="A59" s="114"/>
      <c r="B59" s="83" t="s">
        <v>128</v>
      </c>
      <c r="C59" s="81">
        <v>8</v>
      </c>
      <c r="D59" s="78"/>
    </row>
    <row r="60" spans="1:4" s="1" customFormat="1" ht="14.25" x14ac:dyDescent="0.15">
      <c r="A60" s="114"/>
      <c r="B60" s="83" t="s">
        <v>130</v>
      </c>
      <c r="C60" s="81">
        <v>13</v>
      </c>
      <c r="D60" s="78"/>
    </row>
    <row r="61" spans="1:4" s="1" customFormat="1" ht="14.25" x14ac:dyDescent="0.15">
      <c r="A61" s="114"/>
      <c r="B61" s="83" t="s">
        <v>131</v>
      </c>
      <c r="C61" s="81">
        <v>13</v>
      </c>
      <c r="D61" s="78"/>
    </row>
    <row r="62" spans="1:4" s="1" customFormat="1" ht="14.25" x14ac:dyDescent="0.15">
      <c r="A62" s="114"/>
      <c r="B62" s="83" t="s">
        <v>133</v>
      </c>
      <c r="C62" s="81">
        <v>148</v>
      </c>
      <c r="D62" s="78"/>
    </row>
    <row r="63" spans="1:4" s="1" customFormat="1" ht="14.25" x14ac:dyDescent="0.15">
      <c r="A63" s="114"/>
      <c r="B63" s="83" t="s">
        <v>135</v>
      </c>
      <c r="C63" s="81">
        <v>10</v>
      </c>
      <c r="D63" s="78"/>
    </row>
    <row r="64" spans="1:4" s="1" customFormat="1" ht="14.25" x14ac:dyDescent="0.15">
      <c r="A64" s="115"/>
      <c r="B64" s="83" t="s">
        <v>136</v>
      </c>
      <c r="C64" s="81">
        <v>186</v>
      </c>
      <c r="D64" s="78"/>
    </row>
    <row r="65" spans="1:4" s="1" customFormat="1" ht="28.5" x14ac:dyDescent="0.15">
      <c r="A65" s="112" t="s">
        <v>137</v>
      </c>
      <c r="B65" s="60" t="s">
        <v>138</v>
      </c>
      <c r="C65" s="79">
        <f>SUM(C66:C71)</f>
        <v>262</v>
      </c>
      <c r="D65" s="73"/>
    </row>
    <row r="66" spans="1:4" s="1" customFormat="1" ht="14.25" x14ac:dyDescent="0.15">
      <c r="A66" s="112"/>
      <c r="B66" s="80" t="s">
        <v>177</v>
      </c>
      <c r="C66" s="81">
        <v>2</v>
      </c>
      <c r="D66" s="78"/>
    </row>
    <row r="67" spans="1:4" s="1" customFormat="1" ht="14.25" x14ac:dyDescent="0.15">
      <c r="A67" s="112"/>
      <c r="B67" s="80" t="s">
        <v>178</v>
      </c>
      <c r="C67" s="81">
        <v>7</v>
      </c>
      <c r="D67" s="78"/>
    </row>
    <row r="68" spans="1:4" s="1" customFormat="1" ht="14.25" x14ac:dyDescent="0.15">
      <c r="A68" s="112"/>
      <c r="B68" s="80" t="s">
        <v>179</v>
      </c>
      <c r="C68" s="81">
        <v>58</v>
      </c>
      <c r="D68" s="78"/>
    </row>
    <row r="69" spans="1:4" s="1" customFormat="1" ht="14.25" x14ac:dyDescent="0.15">
      <c r="A69" s="112"/>
      <c r="B69" s="80" t="s">
        <v>180</v>
      </c>
      <c r="C69" s="81">
        <v>7</v>
      </c>
      <c r="D69" s="78"/>
    </row>
    <row r="70" spans="1:4" s="1" customFormat="1" ht="14.25" x14ac:dyDescent="0.15">
      <c r="A70" s="112"/>
      <c r="B70" s="80" t="s">
        <v>181</v>
      </c>
      <c r="C70" s="81">
        <v>166</v>
      </c>
      <c r="D70" s="78"/>
    </row>
    <row r="71" spans="1:4" s="1" customFormat="1" ht="14.25" x14ac:dyDescent="0.15">
      <c r="A71" s="112"/>
      <c r="B71" s="80" t="s">
        <v>182</v>
      </c>
      <c r="C71" s="81">
        <v>22</v>
      </c>
      <c r="D71" s="78"/>
    </row>
    <row r="72" spans="1:4" s="1" customFormat="1" x14ac:dyDescent="0.25">
      <c r="A72" s="13"/>
      <c r="B72" s="14"/>
      <c r="C72" s="15"/>
      <c r="D72" s="8"/>
    </row>
    <row r="73" spans="1:4" s="1" customFormat="1" x14ac:dyDescent="0.25">
      <c r="A73" s="13"/>
      <c r="B73" s="14"/>
      <c r="C73" s="15"/>
      <c r="D73" s="8"/>
    </row>
    <row r="74" spans="1:4" s="1" customFormat="1" x14ac:dyDescent="0.25">
      <c r="A74" s="13"/>
      <c r="B74" s="14"/>
      <c r="C74" s="15"/>
      <c r="D74" s="8"/>
    </row>
    <row r="75" spans="1:4" s="1" customFormat="1" x14ac:dyDescent="0.25">
      <c r="A75" s="13"/>
      <c r="B75" s="14"/>
      <c r="C75" s="15"/>
      <c r="D75" s="8"/>
    </row>
    <row r="76" spans="1:4" x14ac:dyDescent="0.25">
      <c r="A76" s="13"/>
      <c r="B76" s="14"/>
      <c r="C76" s="15"/>
    </row>
    <row r="77" spans="1:4" x14ac:dyDescent="0.25">
      <c r="A77" s="13"/>
      <c r="B77" s="14"/>
      <c r="C77" s="15"/>
    </row>
    <row r="78" spans="1:4" x14ac:dyDescent="0.25">
      <c r="A78" s="13"/>
      <c r="B78" s="14"/>
      <c r="C78" s="15"/>
    </row>
    <row r="79" spans="1:4" x14ac:dyDescent="0.25">
      <c r="A79" s="13"/>
      <c r="B79" s="14"/>
      <c r="C79" s="15"/>
    </row>
    <row r="80" spans="1:4" x14ac:dyDescent="0.25">
      <c r="A80" s="13"/>
      <c r="B80" s="14"/>
      <c r="C80" s="15"/>
    </row>
    <row r="81" spans="1:3" x14ac:dyDescent="0.25">
      <c r="A81" s="13"/>
      <c r="B81" s="14"/>
      <c r="C81" s="15"/>
    </row>
    <row r="82" spans="1:3" x14ac:dyDescent="0.25">
      <c r="A82" s="13"/>
      <c r="B82" s="14"/>
      <c r="C82" s="15"/>
    </row>
    <row r="83" spans="1:3" x14ac:dyDescent="0.25">
      <c r="A83" s="13"/>
      <c r="B83" s="14"/>
      <c r="C83" s="15"/>
    </row>
    <row r="84" spans="1:3" x14ac:dyDescent="0.25">
      <c r="A84" s="13"/>
      <c r="B84" s="14"/>
      <c r="C84" s="15"/>
    </row>
    <row r="85" spans="1:3" x14ac:dyDescent="0.25">
      <c r="A85" s="13"/>
      <c r="B85" s="14"/>
      <c r="C85" s="15"/>
    </row>
    <row r="86" spans="1:3" x14ac:dyDescent="0.25">
      <c r="A86" s="13"/>
      <c r="B86" s="14"/>
      <c r="C86" s="15"/>
    </row>
    <row r="87" spans="1:3" x14ac:dyDescent="0.25">
      <c r="A87" s="13"/>
      <c r="B87" s="14"/>
      <c r="C87" s="15"/>
    </row>
    <row r="88" spans="1:3" x14ac:dyDescent="0.25">
      <c r="A88" s="13"/>
      <c r="B88" s="14"/>
      <c r="C88" s="15"/>
    </row>
    <row r="89" spans="1:3" x14ac:dyDescent="0.25">
      <c r="A89" s="13"/>
      <c r="B89" s="14"/>
      <c r="C89" s="15"/>
    </row>
    <row r="90" spans="1:3" x14ac:dyDescent="0.25">
      <c r="A90" s="13"/>
      <c r="B90" s="14"/>
      <c r="C90" s="15"/>
    </row>
    <row r="91" spans="1:3" x14ac:dyDescent="0.25">
      <c r="A91" s="13"/>
      <c r="B91" s="14"/>
      <c r="C91" s="15"/>
    </row>
    <row r="92" spans="1:3" x14ac:dyDescent="0.25">
      <c r="A92" s="13"/>
      <c r="B92" s="14"/>
      <c r="C92" s="15"/>
    </row>
    <row r="93" spans="1:3" x14ac:dyDescent="0.25">
      <c r="A93" s="13"/>
      <c r="B93" s="14"/>
      <c r="C93" s="15"/>
    </row>
    <row r="94" spans="1:3" x14ac:dyDescent="0.25">
      <c r="A94" s="13"/>
      <c r="B94" s="14"/>
      <c r="C94" s="15"/>
    </row>
    <row r="95" spans="1:3" x14ac:dyDescent="0.25">
      <c r="A95" s="13"/>
      <c r="B95" s="14"/>
      <c r="C95" s="15"/>
    </row>
  </sheetData>
  <mergeCells count="17">
    <mergeCell ref="A56:A64"/>
    <mergeCell ref="A65:A71"/>
    <mergeCell ref="A39:A42"/>
    <mergeCell ref="A43:A45"/>
    <mergeCell ref="A46:A47"/>
    <mergeCell ref="A48:A52"/>
    <mergeCell ref="A53:A55"/>
    <mergeCell ref="A15:A17"/>
    <mergeCell ref="A18:A22"/>
    <mergeCell ref="A23:A28"/>
    <mergeCell ref="A29:A35"/>
    <mergeCell ref="A36:A38"/>
    <mergeCell ref="A2:D2"/>
    <mergeCell ref="A5:B5"/>
    <mergeCell ref="A6:A8"/>
    <mergeCell ref="A9:A10"/>
    <mergeCell ref="A11:A14"/>
  </mergeCells>
  <phoneticPr fontId="18" type="noConversion"/>
  <printOptions horizontalCentered="1"/>
  <pageMargins left="0.55118110236220474" right="0.55118110236220474" top="0.78740157480314965" bottom="0.59055118110236227" header="0.51181102362204722" footer="0.39370078740157483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activeCell="D40" sqref="D40"/>
    </sheetView>
  </sheetViews>
  <sheetFormatPr defaultColWidth="9" defaultRowHeight="15.75" x14ac:dyDescent="0.25"/>
  <cols>
    <col min="2" max="2" width="22.5" style="6" customWidth="1"/>
    <col min="3" max="3" width="26.875" style="7" customWidth="1"/>
    <col min="4" max="4" width="22.625" style="8" customWidth="1"/>
  </cols>
  <sheetData>
    <row r="1" spans="1:4" x14ac:dyDescent="0.15">
      <c r="A1" s="9" t="s">
        <v>183</v>
      </c>
      <c r="B1" s="10"/>
      <c r="C1" s="11"/>
      <c r="D1" s="12"/>
    </row>
    <row r="2" spans="1:4" ht="20.100000000000001" customHeight="1" x14ac:dyDescent="0.15">
      <c r="A2" s="109" t="s">
        <v>184</v>
      </c>
      <c r="B2" s="110"/>
      <c r="C2" s="111"/>
      <c r="D2" s="110"/>
    </row>
    <row r="3" spans="1:4" ht="14.25" x14ac:dyDescent="0.15">
      <c r="A3" s="84"/>
      <c r="B3" s="84"/>
      <c r="C3" s="85"/>
      <c r="D3" s="77" t="s">
        <v>1</v>
      </c>
    </row>
    <row r="4" spans="1:4" s="1" customFormat="1" ht="30" customHeight="1" x14ac:dyDescent="0.15">
      <c r="A4" s="73" t="s">
        <v>141</v>
      </c>
      <c r="B4" s="73" t="s">
        <v>168</v>
      </c>
      <c r="C4" s="74" t="s">
        <v>3</v>
      </c>
      <c r="D4" s="69" t="s">
        <v>4</v>
      </c>
    </row>
    <row r="5" spans="1:4" s="1" customFormat="1" ht="22.5" customHeight="1" x14ac:dyDescent="0.15">
      <c r="A5" s="93" t="s">
        <v>5</v>
      </c>
      <c r="B5" s="93"/>
      <c r="C5" s="79">
        <f>C6+C9+C13+C18+C26+C33+C41+C43+C48+C56+C62+C65</f>
        <v>42002</v>
      </c>
      <c r="D5" s="69"/>
    </row>
    <row r="6" spans="1:4" s="1" customFormat="1" ht="17.100000000000001" customHeight="1" x14ac:dyDescent="0.15">
      <c r="A6" s="112" t="s">
        <v>32</v>
      </c>
      <c r="B6" s="60" t="s">
        <v>33</v>
      </c>
      <c r="C6" s="79">
        <f>SUM(C7:C8)</f>
        <v>713</v>
      </c>
      <c r="D6" s="69"/>
    </row>
    <row r="7" spans="1:4" s="1" customFormat="1" ht="17.100000000000001" customHeight="1" x14ac:dyDescent="0.15">
      <c r="A7" s="112"/>
      <c r="B7" s="80" t="s">
        <v>35</v>
      </c>
      <c r="C7" s="81">
        <v>183</v>
      </c>
      <c r="D7" s="78"/>
    </row>
    <row r="8" spans="1:4" s="1" customFormat="1" ht="17.100000000000001" customHeight="1" x14ac:dyDescent="0.15">
      <c r="A8" s="112"/>
      <c r="B8" s="80" t="s">
        <v>36</v>
      </c>
      <c r="C8" s="81">
        <v>530</v>
      </c>
      <c r="D8" s="78"/>
    </row>
    <row r="9" spans="1:4" s="1" customFormat="1" ht="17.100000000000001" customHeight="1" x14ac:dyDescent="0.15">
      <c r="A9" s="112" t="s">
        <v>37</v>
      </c>
      <c r="B9" s="60" t="s">
        <v>38</v>
      </c>
      <c r="C9" s="79">
        <f>SUM(C10:C12)</f>
        <v>500</v>
      </c>
      <c r="D9" s="73"/>
    </row>
    <row r="10" spans="1:4" s="1" customFormat="1" ht="17.100000000000001" customHeight="1" x14ac:dyDescent="0.15">
      <c r="A10" s="112"/>
      <c r="B10" s="80" t="s">
        <v>185</v>
      </c>
      <c r="C10" s="81">
        <v>216</v>
      </c>
      <c r="D10" s="73"/>
    </row>
    <row r="11" spans="1:4" s="1" customFormat="1" ht="17.100000000000001" customHeight="1" x14ac:dyDescent="0.15">
      <c r="A11" s="112"/>
      <c r="B11" s="80" t="s">
        <v>186</v>
      </c>
      <c r="C11" s="81">
        <v>44</v>
      </c>
      <c r="D11" s="78"/>
    </row>
    <row r="12" spans="1:4" s="1" customFormat="1" ht="17.100000000000001" customHeight="1" x14ac:dyDescent="0.15">
      <c r="A12" s="112"/>
      <c r="B12" s="80" t="s">
        <v>41</v>
      </c>
      <c r="C12" s="81">
        <v>240</v>
      </c>
      <c r="D12" s="78"/>
    </row>
    <row r="13" spans="1:4" s="1" customFormat="1" ht="17.100000000000001" customHeight="1" x14ac:dyDescent="0.15">
      <c r="A13" s="112" t="s">
        <v>44</v>
      </c>
      <c r="B13" s="60" t="s">
        <v>45</v>
      </c>
      <c r="C13" s="79">
        <f>SUM(C14:C17)</f>
        <v>2385</v>
      </c>
      <c r="D13" s="73"/>
    </row>
    <row r="14" spans="1:4" s="1" customFormat="1" ht="17.100000000000001" customHeight="1" x14ac:dyDescent="0.15">
      <c r="A14" s="112"/>
      <c r="B14" s="80" t="s">
        <v>187</v>
      </c>
      <c r="C14" s="81">
        <v>142</v>
      </c>
      <c r="D14" s="73"/>
    </row>
    <row r="15" spans="1:4" s="1" customFormat="1" ht="17.100000000000001" customHeight="1" x14ac:dyDescent="0.15">
      <c r="A15" s="112"/>
      <c r="B15" s="80" t="s">
        <v>46</v>
      </c>
      <c r="C15" s="81">
        <v>139</v>
      </c>
      <c r="D15" s="78"/>
    </row>
    <row r="16" spans="1:4" s="1" customFormat="1" ht="17.100000000000001" customHeight="1" x14ac:dyDescent="0.15">
      <c r="A16" s="112"/>
      <c r="B16" s="80" t="s">
        <v>47</v>
      </c>
      <c r="C16" s="81">
        <v>604</v>
      </c>
      <c r="D16" s="78"/>
    </row>
    <row r="17" spans="1:4" s="1" customFormat="1" ht="17.100000000000001" customHeight="1" x14ac:dyDescent="0.15">
      <c r="A17" s="112"/>
      <c r="B17" s="80" t="s">
        <v>48</v>
      </c>
      <c r="C17" s="81">
        <v>1500</v>
      </c>
      <c r="D17" s="78"/>
    </row>
    <row r="18" spans="1:4" s="1" customFormat="1" ht="17.100000000000001" customHeight="1" x14ac:dyDescent="0.15">
      <c r="A18" s="113" t="s">
        <v>49</v>
      </c>
      <c r="B18" s="60" t="s">
        <v>50</v>
      </c>
      <c r="C18" s="79">
        <f>SUM(C19:C25)</f>
        <v>6156</v>
      </c>
      <c r="D18" s="73"/>
    </row>
    <row r="19" spans="1:4" s="1" customFormat="1" ht="17.100000000000001" customHeight="1" x14ac:dyDescent="0.15">
      <c r="A19" s="114"/>
      <c r="B19" s="80" t="s">
        <v>188</v>
      </c>
      <c r="C19" s="81">
        <v>200</v>
      </c>
      <c r="D19" s="73"/>
    </row>
    <row r="20" spans="1:4" s="1" customFormat="1" ht="17.100000000000001" customHeight="1" x14ac:dyDescent="0.15">
      <c r="A20" s="114"/>
      <c r="B20" s="80" t="s">
        <v>51</v>
      </c>
      <c r="C20" s="81">
        <v>1004</v>
      </c>
      <c r="D20" s="78"/>
    </row>
    <row r="21" spans="1:4" s="1" customFormat="1" ht="17.100000000000001" customHeight="1" x14ac:dyDescent="0.15">
      <c r="A21" s="114"/>
      <c r="B21" s="80" t="s">
        <v>52</v>
      </c>
      <c r="C21" s="81">
        <v>489</v>
      </c>
      <c r="D21" s="78"/>
    </row>
    <row r="22" spans="1:4" s="1" customFormat="1" ht="17.100000000000001" customHeight="1" x14ac:dyDescent="0.15">
      <c r="A22" s="114"/>
      <c r="B22" s="80" t="s">
        <v>53</v>
      </c>
      <c r="C22" s="81">
        <v>801</v>
      </c>
      <c r="D22" s="78"/>
    </row>
    <row r="23" spans="1:4" s="1" customFormat="1" ht="17.100000000000001" customHeight="1" x14ac:dyDescent="0.15">
      <c r="A23" s="114"/>
      <c r="B23" s="80" t="s">
        <v>55</v>
      </c>
      <c r="C23" s="81">
        <v>139</v>
      </c>
      <c r="D23" s="78"/>
    </row>
    <row r="24" spans="1:4" s="1" customFormat="1" ht="17.100000000000001" customHeight="1" x14ac:dyDescent="0.15">
      <c r="A24" s="114"/>
      <c r="B24" s="80" t="s">
        <v>56</v>
      </c>
      <c r="C24" s="81">
        <v>3398</v>
      </c>
      <c r="D24" s="78"/>
    </row>
    <row r="25" spans="1:4" s="1" customFormat="1" ht="17.100000000000001" customHeight="1" x14ac:dyDescent="0.15">
      <c r="A25" s="114"/>
      <c r="B25" s="80" t="s">
        <v>57</v>
      </c>
      <c r="C25" s="81">
        <v>125</v>
      </c>
      <c r="D25" s="50"/>
    </row>
    <row r="26" spans="1:4" s="1" customFormat="1" ht="14.25" x14ac:dyDescent="0.15">
      <c r="A26" s="112" t="s">
        <v>68</v>
      </c>
      <c r="B26" s="60" t="s">
        <v>69</v>
      </c>
      <c r="C26" s="79">
        <f>SUM(C27:C32)</f>
        <v>4953</v>
      </c>
      <c r="D26" s="73"/>
    </row>
    <row r="27" spans="1:4" s="1" customFormat="1" ht="14.25" x14ac:dyDescent="0.15">
      <c r="A27" s="112"/>
      <c r="B27" s="80" t="s">
        <v>170</v>
      </c>
      <c r="C27" s="81">
        <v>845</v>
      </c>
      <c r="D27" s="73"/>
    </row>
    <row r="28" spans="1:4" s="1" customFormat="1" ht="14.25" x14ac:dyDescent="0.15">
      <c r="A28" s="112"/>
      <c r="B28" s="80" t="s">
        <v>70</v>
      </c>
      <c r="C28" s="81">
        <v>737</v>
      </c>
      <c r="D28" s="78"/>
    </row>
    <row r="29" spans="1:4" s="1" customFormat="1" ht="14.25" x14ac:dyDescent="0.15">
      <c r="A29" s="112"/>
      <c r="B29" s="80" t="s">
        <v>72</v>
      </c>
      <c r="C29" s="81">
        <v>680</v>
      </c>
      <c r="D29" s="78"/>
    </row>
    <row r="30" spans="1:4" s="1" customFormat="1" ht="14.25" x14ac:dyDescent="0.15">
      <c r="A30" s="112"/>
      <c r="B30" s="80" t="s">
        <v>73</v>
      </c>
      <c r="C30" s="81">
        <v>2009</v>
      </c>
      <c r="D30" s="78"/>
    </row>
    <row r="31" spans="1:4" s="1" customFormat="1" ht="14.25" x14ac:dyDescent="0.15">
      <c r="A31" s="112"/>
      <c r="B31" s="80" t="s">
        <v>74</v>
      </c>
      <c r="C31" s="81">
        <v>26</v>
      </c>
      <c r="D31" s="78"/>
    </row>
    <row r="32" spans="1:4" s="1" customFormat="1" ht="14.25" x14ac:dyDescent="0.15">
      <c r="A32" s="112"/>
      <c r="B32" s="80" t="s">
        <v>75</v>
      </c>
      <c r="C32" s="81">
        <v>656</v>
      </c>
      <c r="D32" s="78"/>
    </row>
    <row r="33" spans="1:4" s="1" customFormat="1" ht="14.25" x14ac:dyDescent="0.15">
      <c r="A33" s="112" t="s">
        <v>76</v>
      </c>
      <c r="B33" s="60" t="s">
        <v>77</v>
      </c>
      <c r="C33" s="79">
        <f>SUM(C34:C40)</f>
        <v>2716</v>
      </c>
      <c r="D33" s="73"/>
    </row>
    <row r="34" spans="1:4" s="1" customFormat="1" ht="14.25" x14ac:dyDescent="0.15">
      <c r="A34" s="112"/>
      <c r="B34" s="80" t="s">
        <v>171</v>
      </c>
      <c r="C34" s="81">
        <v>731</v>
      </c>
      <c r="D34" s="73"/>
    </row>
    <row r="35" spans="1:4" s="1" customFormat="1" ht="14.25" x14ac:dyDescent="0.15">
      <c r="A35" s="112"/>
      <c r="B35" s="82" t="s">
        <v>78</v>
      </c>
      <c r="C35" s="81">
        <v>218</v>
      </c>
      <c r="D35" s="50"/>
    </row>
    <row r="36" spans="1:4" s="1" customFormat="1" ht="14.25" x14ac:dyDescent="0.15">
      <c r="A36" s="112"/>
      <c r="B36" s="82" t="s">
        <v>79</v>
      </c>
      <c r="C36" s="81">
        <v>424</v>
      </c>
      <c r="D36" s="78"/>
    </row>
    <row r="37" spans="1:4" s="1" customFormat="1" ht="14.25" x14ac:dyDescent="0.15">
      <c r="A37" s="112"/>
      <c r="B37" s="82" t="s">
        <v>80</v>
      </c>
      <c r="C37" s="81">
        <v>203</v>
      </c>
      <c r="D37" s="78"/>
    </row>
    <row r="38" spans="1:4" s="1" customFormat="1" ht="14.25" x14ac:dyDescent="0.15">
      <c r="A38" s="112"/>
      <c r="B38" s="82" t="s">
        <v>81</v>
      </c>
      <c r="C38" s="81">
        <v>147</v>
      </c>
      <c r="D38" s="78"/>
    </row>
    <row r="39" spans="1:4" s="1" customFormat="1" ht="14.25" x14ac:dyDescent="0.15">
      <c r="A39" s="112"/>
      <c r="B39" s="82" t="s">
        <v>82</v>
      </c>
      <c r="C39" s="81">
        <v>39</v>
      </c>
      <c r="D39" s="78"/>
    </row>
    <row r="40" spans="1:4" s="1" customFormat="1" ht="14.25" x14ac:dyDescent="0.15">
      <c r="A40" s="112"/>
      <c r="B40" s="82" t="s">
        <v>83</v>
      </c>
      <c r="C40" s="81">
        <v>954</v>
      </c>
      <c r="D40" s="78"/>
    </row>
    <row r="41" spans="1:4" s="1" customFormat="1" ht="14.25" x14ac:dyDescent="0.15">
      <c r="A41" s="112" t="s">
        <v>85</v>
      </c>
      <c r="B41" s="60" t="s">
        <v>86</v>
      </c>
      <c r="C41" s="79">
        <f>SUM(C42:C42)</f>
        <v>3956</v>
      </c>
      <c r="D41" s="73"/>
    </row>
    <row r="42" spans="1:4" s="1" customFormat="1" ht="14.25" x14ac:dyDescent="0.15">
      <c r="A42" s="112"/>
      <c r="B42" s="80" t="s">
        <v>189</v>
      </c>
      <c r="C42" s="81">
        <v>3956</v>
      </c>
      <c r="D42" s="78"/>
    </row>
    <row r="43" spans="1:4" s="1" customFormat="1" ht="14.25" x14ac:dyDescent="0.15">
      <c r="A43" s="112" t="s">
        <v>89</v>
      </c>
      <c r="B43" s="60" t="s">
        <v>90</v>
      </c>
      <c r="C43" s="79">
        <f>SUM(C44:C47)</f>
        <v>1376</v>
      </c>
      <c r="D43" s="73"/>
    </row>
    <row r="44" spans="1:4" s="1" customFormat="1" ht="14.25" x14ac:dyDescent="0.15">
      <c r="A44" s="112"/>
      <c r="B44" s="80" t="s">
        <v>172</v>
      </c>
      <c r="C44" s="81">
        <v>348</v>
      </c>
      <c r="D44" s="73"/>
    </row>
    <row r="45" spans="1:4" s="1" customFormat="1" ht="14.25" x14ac:dyDescent="0.15">
      <c r="A45" s="112" t="s">
        <v>89</v>
      </c>
      <c r="B45" s="80" t="s">
        <v>91</v>
      </c>
      <c r="C45" s="81">
        <v>57</v>
      </c>
      <c r="D45" s="78"/>
    </row>
    <row r="46" spans="1:4" s="1" customFormat="1" ht="14.25" x14ac:dyDescent="0.15">
      <c r="A46" s="112"/>
      <c r="B46" s="80" t="s">
        <v>92</v>
      </c>
      <c r="C46" s="81">
        <v>828</v>
      </c>
      <c r="D46" s="78"/>
    </row>
    <row r="47" spans="1:4" s="1" customFormat="1" ht="14.25" x14ac:dyDescent="0.15">
      <c r="A47" s="112"/>
      <c r="B47" s="80" t="s">
        <v>93</v>
      </c>
      <c r="C47" s="81">
        <v>143</v>
      </c>
      <c r="D47" s="78"/>
    </row>
    <row r="48" spans="1:4" s="1" customFormat="1" ht="14.25" x14ac:dyDescent="0.15">
      <c r="A48" s="112" t="s">
        <v>95</v>
      </c>
      <c r="B48" s="60" t="s">
        <v>96</v>
      </c>
      <c r="C48" s="79">
        <f>SUM(C49:C55)</f>
        <v>5729</v>
      </c>
      <c r="D48" s="73"/>
    </row>
    <row r="49" spans="1:4" s="1" customFormat="1" ht="14.25" x14ac:dyDescent="0.15">
      <c r="A49" s="112"/>
      <c r="B49" s="80" t="s">
        <v>173</v>
      </c>
      <c r="C49" s="81">
        <v>80</v>
      </c>
      <c r="D49" s="73"/>
    </row>
    <row r="50" spans="1:4" s="1" customFormat="1" ht="14.25" x14ac:dyDescent="0.15">
      <c r="A50" s="112"/>
      <c r="B50" s="80" t="s">
        <v>97</v>
      </c>
      <c r="C50" s="81">
        <v>200</v>
      </c>
      <c r="D50" s="78"/>
    </row>
    <row r="51" spans="1:4" s="1" customFormat="1" ht="14.25" x14ac:dyDescent="0.15">
      <c r="A51" s="112"/>
      <c r="B51" s="80" t="s">
        <v>98</v>
      </c>
      <c r="C51" s="81">
        <v>-12</v>
      </c>
      <c r="D51" s="78"/>
    </row>
    <row r="52" spans="1:4" s="1" customFormat="1" ht="14.25" x14ac:dyDescent="0.15">
      <c r="A52" s="112"/>
      <c r="B52" s="80" t="s">
        <v>99</v>
      </c>
      <c r="C52" s="81">
        <v>2331</v>
      </c>
      <c r="D52" s="78"/>
    </row>
    <row r="53" spans="1:4" s="1" customFormat="1" ht="14.25" x14ac:dyDescent="0.15">
      <c r="A53" s="112"/>
      <c r="B53" s="80" t="s">
        <v>100</v>
      </c>
      <c r="C53" s="81">
        <v>2350</v>
      </c>
      <c r="D53" s="78"/>
    </row>
    <row r="54" spans="1:4" s="1" customFormat="1" ht="14.25" x14ac:dyDescent="0.15">
      <c r="A54" s="112"/>
      <c r="B54" s="80" t="s">
        <v>102</v>
      </c>
      <c r="C54" s="81">
        <v>256</v>
      </c>
      <c r="D54" s="78"/>
    </row>
    <row r="55" spans="1:4" s="1" customFormat="1" ht="14.25" x14ac:dyDescent="0.15">
      <c r="A55" s="112"/>
      <c r="B55" s="80" t="s">
        <v>104</v>
      </c>
      <c r="C55" s="81">
        <v>524</v>
      </c>
      <c r="D55" s="78"/>
    </row>
    <row r="56" spans="1:4" s="1" customFormat="1" ht="14.25" x14ac:dyDescent="0.15">
      <c r="A56" s="113" t="s">
        <v>106</v>
      </c>
      <c r="B56" s="60" t="s">
        <v>107</v>
      </c>
      <c r="C56" s="79">
        <f>SUM(C57:C61)</f>
        <v>1846</v>
      </c>
      <c r="D56" s="73"/>
    </row>
    <row r="57" spans="1:4" s="1" customFormat="1" ht="14.25" x14ac:dyDescent="0.15">
      <c r="A57" s="114"/>
      <c r="B57" s="80" t="s">
        <v>174</v>
      </c>
      <c r="C57" s="81">
        <v>361</v>
      </c>
      <c r="D57" s="73"/>
    </row>
    <row r="58" spans="1:4" s="1" customFormat="1" ht="14.25" x14ac:dyDescent="0.15">
      <c r="A58" s="114"/>
      <c r="B58" s="80" t="s">
        <v>108</v>
      </c>
      <c r="C58" s="81">
        <v>520</v>
      </c>
      <c r="D58" s="78"/>
    </row>
    <row r="59" spans="1:4" s="1" customFormat="1" ht="14.25" x14ac:dyDescent="0.15">
      <c r="A59" s="114"/>
      <c r="B59" s="80" t="s">
        <v>109</v>
      </c>
      <c r="C59" s="81">
        <v>140</v>
      </c>
      <c r="D59" s="78"/>
    </row>
    <row r="60" spans="1:4" s="1" customFormat="1" ht="14.25" x14ac:dyDescent="0.15">
      <c r="A60" s="114"/>
      <c r="B60" s="80" t="s">
        <v>110</v>
      </c>
      <c r="C60" s="81">
        <v>320</v>
      </c>
      <c r="D60" s="78"/>
    </row>
    <row r="61" spans="1:4" s="1" customFormat="1" ht="14.25" x14ac:dyDescent="0.15">
      <c r="A61" s="115"/>
      <c r="B61" s="80" t="s">
        <v>113</v>
      </c>
      <c r="C61" s="81">
        <v>505</v>
      </c>
      <c r="D61" s="78"/>
    </row>
    <row r="62" spans="1:4" s="1" customFormat="1" ht="14.25" x14ac:dyDescent="0.15">
      <c r="A62" s="112" t="s">
        <v>117</v>
      </c>
      <c r="B62" s="60" t="s">
        <v>118</v>
      </c>
      <c r="C62" s="79">
        <f>SUM(C63:C64)</f>
        <v>4340</v>
      </c>
      <c r="D62" s="73"/>
    </row>
    <row r="63" spans="1:4" s="1" customFormat="1" ht="14.25" x14ac:dyDescent="0.15">
      <c r="A63" s="112"/>
      <c r="B63" s="80" t="s">
        <v>120</v>
      </c>
      <c r="C63" s="81">
        <v>497</v>
      </c>
      <c r="D63" s="78"/>
    </row>
    <row r="64" spans="1:4" s="1" customFormat="1" ht="14.25" x14ac:dyDescent="0.15">
      <c r="A64" s="112"/>
      <c r="B64" s="80" t="s">
        <v>121</v>
      </c>
      <c r="C64" s="81">
        <v>3843</v>
      </c>
      <c r="D64" s="78"/>
    </row>
    <row r="65" spans="1:4" s="1" customFormat="1" ht="14.25" x14ac:dyDescent="0.15">
      <c r="A65" s="112" t="s">
        <v>123</v>
      </c>
      <c r="B65" s="60" t="s">
        <v>124</v>
      </c>
      <c r="C65" s="79">
        <f>SUM(C66:C68)</f>
        <v>7332</v>
      </c>
      <c r="D65" s="73"/>
    </row>
    <row r="66" spans="1:4" s="1" customFormat="1" ht="14.25" x14ac:dyDescent="0.15">
      <c r="A66" s="112"/>
      <c r="B66" s="80" t="s">
        <v>176</v>
      </c>
      <c r="C66" s="81">
        <v>2457</v>
      </c>
      <c r="D66" s="78"/>
    </row>
    <row r="67" spans="1:4" s="1" customFormat="1" ht="14.25" x14ac:dyDescent="0.15">
      <c r="A67" s="112"/>
      <c r="B67" s="83" t="s">
        <v>132</v>
      </c>
      <c r="C67" s="81">
        <v>2544</v>
      </c>
      <c r="D67" s="78"/>
    </row>
    <row r="68" spans="1:4" s="1" customFormat="1" ht="14.25" x14ac:dyDescent="0.15">
      <c r="A68" s="112"/>
      <c r="B68" s="83" t="s">
        <v>133</v>
      </c>
      <c r="C68" s="81">
        <v>2331</v>
      </c>
      <c r="D68" s="78"/>
    </row>
    <row r="69" spans="1:4" s="1" customFormat="1" x14ac:dyDescent="0.25">
      <c r="A69" s="13"/>
      <c r="B69" s="14"/>
      <c r="C69" s="15"/>
      <c r="D69" s="8"/>
    </row>
    <row r="70" spans="1:4" s="1" customFormat="1" x14ac:dyDescent="0.25">
      <c r="A70" s="13"/>
      <c r="B70" s="14"/>
      <c r="C70" s="15"/>
      <c r="D70" s="8"/>
    </row>
    <row r="71" spans="1:4" s="1" customFormat="1" x14ac:dyDescent="0.25">
      <c r="A71" s="13"/>
      <c r="B71" s="14"/>
      <c r="C71" s="15"/>
      <c r="D71" s="8"/>
    </row>
    <row r="72" spans="1:4" s="1" customFormat="1" x14ac:dyDescent="0.25">
      <c r="A72" s="13"/>
      <c r="B72" s="14"/>
      <c r="C72" s="15"/>
      <c r="D72" s="8"/>
    </row>
    <row r="73" spans="1:4" x14ac:dyDescent="0.25">
      <c r="A73" s="13"/>
      <c r="B73" s="14"/>
      <c r="C73" s="15"/>
    </row>
    <row r="74" spans="1:4" x14ac:dyDescent="0.25">
      <c r="A74" s="13"/>
      <c r="B74" s="14"/>
      <c r="C74" s="15"/>
    </row>
    <row r="75" spans="1:4" x14ac:dyDescent="0.25">
      <c r="A75" s="13"/>
      <c r="B75" s="14"/>
      <c r="C75" s="15"/>
    </row>
    <row r="76" spans="1:4" x14ac:dyDescent="0.25">
      <c r="A76" s="13"/>
      <c r="B76" s="14"/>
      <c r="C76" s="15"/>
    </row>
    <row r="77" spans="1:4" x14ac:dyDescent="0.25">
      <c r="A77" s="13"/>
      <c r="B77" s="14"/>
      <c r="C77" s="15"/>
    </row>
    <row r="78" spans="1:4" x14ac:dyDescent="0.25">
      <c r="A78" s="13"/>
      <c r="B78" s="14"/>
      <c r="C78" s="15"/>
    </row>
    <row r="79" spans="1:4" x14ac:dyDescent="0.25">
      <c r="A79" s="13"/>
      <c r="B79" s="14"/>
      <c r="C79" s="15"/>
    </row>
    <row r="80" spans="1:4" x14ac:dyDescent="0.25">
      <c r="A80" s="13"/>
      <c r="B80" s="14"/>
      <c r="C80" s="15"/>
    </row>
    <row r="81" spans="1:3" x14ac:dyDescent="0.25">
      <c r="A81" s="13"/>
      <c r="B81" s="14"/>
      <c r="C81" s="15"/>
    </row>
    <row r="82" spans="1:3" x14ac:dyDescent="0.25">
      <c r="A82" s="13"/>
      <c r="B82" s="14"/>
      <c r="C82" s="15"/>
    </row>
    <row r="83" spans="1:3" x14ac:dyDescent="0.25">
      <c r="A83" s="13"/>
      <c r="B83" s="14"/>
      <c r="C83" s="15"/>
    </row>
    <row r="84" spans="1:3" x14ac:dyDescent="0.25">
      <c r="A84" s="13"/>
      <c r="B84" s="14"/>
      <c r="C84" s="15"/>
    </row>
    <row r="85" spans="1:3" x14ac:dyDescent="0.25">
      <c r="A85" s="13"/>
      <c r="B85" s="14"/>
      <c r="C85" s="15"/>
    </row>
    <row r="86" spans="1:3" x14ac:dyDescent="0.25">
      <c r="A86" s="13"/>
      <c r="B86" s="14"/>
      <c r="C86" s="15"/>
    </row>
    <row r="87" spans="1:3" x14ac:dyDescent="0.25">
      <c r="A87" s="13"/>
      <c r="B87" s="14"/>
      <c r="C87" s="15"/>
    </row>
    <row r="88" spans="1:3" x14ac:dyDescent="0.25">
      <c r="A88" s="13"/>
      <c r="B88" s="14"/>
      <c r="C88" s="15"/>
    </row>
    <row r="89" spans="1:3" x14ac:dyDescent="0.25">
      <c r="A89" s="13"/>
      <c r="B89" s="14"/>
      <c r="C89" s="15"/>
    </row>
    <row r="90" spans="1:3" x14ac:dyDescent="0.25">
      <c r="A90" s="13"/>
      <c r="B90" s="14"/>
      <c r="C90" s="15"/>
    </row>
    <row r="91" spans="1:3" x14ac:dyDescent="0.25">
      <c r="A91" s="13"/>
      <c r="B91" s="14"/>
      <c r="C91" s="15"/>
    </row>
    <row r="92" spans="1:3" x14ac:dyDescent="0.25">
      <c r="A92" s="13"/>
      <c r="B92" s="14"/>
      <c r="C92" s="15"/>
    </row>
  </sheetData>
  <mergeCells count="15">
    <mergeCell ref="A45:A47"/>
    <mergeCell ref="A48:A55"/>
    <mergeCell ref="A56:A61"/>
    <mergeCell ref="A62:A64"/>
    <mergeCell ref="A65:A68"/>
    <mergeCell ref="A18:A25"/>
    <mergeCell ref="A26:A32"/>
    <mergeCell ref="A33:A40"/>
    <mergeCell ref="A41:A42"/>
    <mergeCell ref="A43:A44"/>
    <mergeCell ref="A2:D2"/>
    <mergeCell ref="A5:B5"/>
    <mergeCell ref="A6:A8"/>
    <mergeCell ref="A9:A12"/>
    <mergeCell ref="A13:A17"/>
  </mergeCells>
  <phoneticPr fontId="18" type="noConversion"/>
  <printOptions horizontalCentered="1"/>
  <pageMargins left="0.55118110236220474" right="0.55118110236220474" top="0.78740157480314965" bottom="0.59055118110236227" header="0.51181102362204722" footer="0.39370078740157483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workbookViewId="0">
      <selection activeCell="D5" sqref="D5:E5"/>
    </sheetView>
  </sheetViews>
  <sheetFormatPr defaultColWidth="9" defaultRowHeight="15.75" x14ac:dyDescent="0.25"/>
  <cols>
    <col min="2" max="2" width="22.5" style="6" customWidth="1"/>
    <col min="3" max="3" width="12" style="6" customWidth="1"/>
    <col min="4" max="5" width="14.75" style="7" customWidth="1"/>
    <col min="6" max="6" width="10.875" style="8" customWidth="1"/>
  </cols>
  <sheetData>
    <row r="1" spans="1:6" x14ac:dyDescent="0.15">
      <c r="A1" s="9" t="s">
        <v>190</v>
      </c>
      <c r="B1" s="10"/>
      <c r="C1" s="10"/>
      <c r="D1" s="11"/>
      <c r="E1" s="11"/>
      <c r="F1" s="12"/>
    </row>
    <row r="2" spans="1:6" ht="20.100000000000001" customHeight="1" x14ac:dyDescent="0.15">
      <c r="A2" s="109" t="s">
        <v>191</v>
      </c>
      <c r="B2" s="110"/>
      <c r="C2" s="110"/>
      <c r="D2" s="111"/>
      <c r="E2" s="111"/>
      <c r="F2" s="110"/>
    </row>
    <row r="3" spans="1:6" ht="14.25" x14ac:dyDescent="0.15">
      <c r="A3" s="84"/>
      <c r="B3" s="84"/>
      <c r="C3" s="84"/>
      <c r="D3" s="85"/>
      <c r="E3" s="85"/>
      <c r="F3" s="77" t="s">
        <v>1</v>
      </c>
    </row>
    <row r="4" spans="1:6" s="1" customFormat="1" ht="30" customHeight="1" x14ac:dyDescent="0.15">
      <c r="A4" s="73" t="s">
        <v>141</v>
      </c>
      <c r="B4" s="73" t="s">
        <v>168</v>
      </c>
      <c r="C4" s="73" t="s">
        <v>5</v>
      </c>
      <c r="D4" s="79" t="s">
        <v>192</v>
      </c>
      <c r="E4" s="79" t="s">
        <v>193</v>
      </c>
      <c r="F4" s="69" t="s">
        <v>4</v>
      </c>
    </row>
    <row r="5" spans="1:6" s="1" customFormat="1" ht="22.5" customHeight="1" x14ac:dyDescent="0.15">
      <c r="A5" s="93" t="s">
        <v>5</v>
      </c>
      <c r="B5" s="93"/>
      <c r="C5" s="51">
        <f t="shared" ref="C5:C68" si="0">D5+E5</f>
        <v>15778</v>
      </c>
      <c r="D5" s="79">
        <f>D6+D10+D15+D20+D28+D37+D44+D53+D57+D62+D70+D79+D85+D96</f>
        <v>1322</v>
      </c>
      <c r="E5" s="79">
        <f>E6+E10+E15+E20+E28+E37+E44+E53+E57+E62+E70+E79+E85+E96</f>
        <v>14456</v>
      </c>
      <c r="F5" s="79"/>
    </row>
    <row r="6" spans="1:6" s="1" customFormat="1" ht="17.100000000000001" customHeight="1" x14ac:dyDescent="0.15">
      <c r="A6" s="112" t="s">
        <v>32</v>
      </c>
      <c r="B6" s="60" t="s">
        <v>33</v>
      </c>
      <c r="C6" s="51">
        <f t="shared" si="0"/>
        <v>127</v>
      </c>
      <c r="D6" s="79">
        <f>SUM(D7:D9)</f>
        <v>16</v>
      </c>
      <c r="E6" s="79">
        <f>SUM(E7:E9)</f>
        <v>111</v>
      </c>
      <c r="F6" s="79"/>
    </row>
    <row r="7" spans="1:6" s="1" customFormat="1" ht="17.100000000000001" customHeight="1" x14ac:dyDescent="0.15">
      <c r="A7" s="112"/>
      <c r="B7" s="80" t="s">
        <v>194</v>
      </c>
      <c r="C7" s="50">
        <f t="shared" si="0"/>
        <v>47</v>
      </c>
      <c r="D7" s="81">
        <v>9</v>
      </c>
      <c r="E7" s="81">
        <v>38</v>
      </c>
      <c r="F7" s="73"/>
    </row>
    <row r="8" spans="1:6" s="1" customFormat="1" ht="17.100000000000001" customHeight="1" x14ac:dyDescent="0.15">
      <c r="A8" s="112"/>
      <c r="B8" s="80" t="s">
        <v>35</v>
      </c>
      <c r="C8" s="50">
        <f t="shared" si="0"/>
        <v>54</v>
      </c>
      <c r="D8" s="81">
        <v>0</v>
      </c>
      <c r="E8" s="81">
        <v>54</v>
      </c>
      <c r="F8" s="78"/>
    </row>
    <row r="9" spans="1:6" s="1" customFormat="1" ht="17.100000000000001" customHeight="1" x14ac:dyDescent="0.15">
      <c r="A9" s="112"/>
      <c r="B9" s="80" t="s">
        <v>36</v>
      </c>
      <c r="C9" s="50">
        <f t="shared" si="0"/>
        <v>26</v>
      </c>
      <c r="D9" s="81">
        <v>7</v>
      </c>
      <c r="E9" s="81">
        <v>19</v>
      </c>
      <c r="F9" s="78"/>
    </row>
    <row r="10" spans="1:6" s="1" customFormat="1" ht="17.100000000000001" customHeight="1" x14ac:dyDescent="0.15">
      <c r="A10" s="112" t="s">
        <v>37</v>
      </c>
      <c r="B10" s="60" t="s">
        <v>38</v>
      </c>
      <c r="C10" s="51">
        <f t="shared" si="0"/>
        <v>568</v>
      </c>
      <c r="D10" s="79">
        <f>SUM(D11:D14)</f>
        <v>47</v>
      </c>
      <c r="E10" s="79">
        <f>SUM(E11:E14)</f>
        <v>521</v>
      </c>
      <c r="F10" s="79"/>
    </row>
    <row r="11" spans="1:6" s="1" customFormat="1" ht="17.100000000000001" customHeight="1" x14ac:dyDescent="0.15">
      <c r="A11" s="112"/>
      <c r="B11" s="80" t="s">
        <v>186</v>
      </c>
      <c r="C11" s="50">
        <f t="shared" si="0"/>
        <v>32</v>
      </c>
      <c r="D11" s="81">
        <v>1</v>
      </c>
      <c r="E11" s="81">
        <v>31</v>
      </c>
      <c r="F11" s="78"/>
    </row>
    <row r="12" spans="1:6" s="1" customFormat="1" ht="17.100000000000001" customHeight="1" x14ac:dyDescent="0.15">
      <c r="A12" s="112"/>
      <c r="B12" s="80" t="s">
        <v>41</v>
      </c>
      <c r="C12" s="50">
        <f t="shared" si="0"/>
        <v>507</v>
      </c>
      <c r="D12" s="81">
        <v>17</v>
      </c>
      <c r="E12" s="81">
        <v>490</v>
      </c>
      <c r="F12" s="78"/>
    </row>
    <row r="13" spans="1:6" s="1" customFormat="1" ht="17.100000000000001" customHeight="1" x14ac:dyDescent="0.15">
      <c r="A13" s="112"/>
      <c r="B13" s="80" t="s">
        <v>42</v>
      </c>
      <c r="C13" s="50">
        <f t="shared" si="0"/>
        <v>11</v>
      </c>
      <c r="D13" s="81">
        <v>11</v>
      </c>
      <c r="E13" s="81">
        <v>0</v>
      </c>
      <c r="F13" s="78"/>
    </row>
    <row r="14" spans="1:6" s="1" customFormat="1" ht="17.100000000000001" customHeight="1" x14ac:dyDescent="0.15">
      <c r="A14" s="112"/>
      <c r="B14" s="80" t="s">
        <v>43</v>
      </c>
      <c r="C14" s="50">
        <f t="shared" si="0"/>
        <v>18</v>
      </c>
      <c r="D14" s="81">
        <v>18</v>
      </c>
      <c r="E14" s="81">
        <v>0</v>
      </c>
      <c r="F14" s="78"/>
    </row>
    <row r="15" spans="1:6" s="1" customFormat="1" ht="17.100000000000001" customHeight="1" x14ac:dyDescent="0.15">
      <c r="A15" s="112" t="s">
        <v>44</v>
      </c>
      <c r="B15" s="60" t="s">
        <v>45</v>
      </c>
      <c r="C15" s="51">
        <f t="shared" si="0"/>
        <v>214</v>
      </c>
      <c r="D15" s="79">
        <f>SUM(D16:D19)</f>
        <v>22</v>
      </c>
      <c r="E15" s="79">
        <f>SUM(E16:E19)</f>
        <v>192</v>
      </c>
      <c r="F15" s="79"/>
    </row>
    <row r="16" spans="1:6" s="1" customFormat="1" ht="17.100000000000001" customHeight="1" x14ac:dyDescent="0.15">
      <c r="A16" s="112"/>
      <c r="B16" s="80" t="s">
        <v>187</v>
      </c>
      <c r="C16" s="50">
        <f t="shared" si="0"/>
        <v>1</v>
      </c>
      <c r="D16" s="81">
        <v>1</v>
      </c>
      <c r="E16" s="81">
        <v>0</v>
      </c>
      <c r="F16" s="73"/>
    </row>
    <row r="17" spans="1:6" s="1" customFormat="1" ht="17.100000000000001" customHeight="1" x14ac:dyDescent="0.15">
      <c r="A17" s="112"/>
      <c r="B17" s="80" t="s">
        <v>46</v>
      </c>
      <c r="C17" s="50">
        <f t="shared" si="0"/>
        <v>83</v>
      </c>
      <c r="D17" s="81">
        <v>11</v>
      </c>
      <c r="E17" s="81">
        <v>72</v>
      </c>
      <c r="F17" s="78"/>
    </row>
    <row r="18" spans="1:6" s="1" customFormat="1" ht="17.100000000000001" customHeight="1" x14ac:dyDescent="0.15">
      <c r="A18" s="112"/>
      <c r="B18" s="80" t="s">
        <v>47</v>
      </c>
      <c r="C18" s="50">
        <f t="shared" si="0"/>
        <v>61</v>
      </c>
      <c r="D18" s="81">
        <v>10</v>
      </c>
      <c r="E18" s="81">
        <v>51</v>
      </c>
      <c r="F18" s="78"/>
    </row>
    <row r="19" spans="1:6" s="1" customFormat="1" ht="17.100000000000001" customHeight="1" x14ac:dyDescent="0.15">
      <c r="A19" s="112"/>
      <c r="B19" s="80" t="s">
        <v>48</v>
      </c>
      <c r="C19" s="50">
        <f t="shared" si="0"/>
        <v>69</v>
      </c>
      <c r="D19" s="81">
        <v>0</v>
      </c>
      <c r="E19" s="81">
        <v>69</v>
      </c>
      <c r="F19" s="78"/>
    </row>
    <row r="20" spans="1:6" s="1" customFormat="1" ht="17.100000000000001" customHeight="1" x14ac:dyDescent="0.15">
      <c r="A20" s="113" t="s">
        <v>49</v>
      </c>
      <c r="B20" s="60" t="s">
        <v>50</v>
      </c>
      <c r="C20" s="51">
        <f t="shared" si="0"/>
        <v>558</v>
      </c>
      <c r="D20" s="79">
        <f>SUM(D21:D27)</f>
        <v>74</v>
      </c>
      <c r="E20" s="79">
        <f>SUM(E21:E27)</f>
        <v>484</v>
      </c>
      <c r="F20" s="79"/>
    </row>
    <row r="21" spans="1:6" s="1" customFormat="1" ht="17.100000000000001" customHeight="1" x14ac:dyDescent="0.15">
      <c r="A21" s="114"/>
      <c r="B21" s="80" t="s">
        <v>188</v>
      </c>
      <c r="C21" s="50">
        <f t="shared" si="0"/>
        <v>42</v>
      </c>
      <c r="D21" s="81">
        <v>0</v>
      </c>
      <c r="E21" s="81">
        <v>42</v>
      </c>
      <c r="F21" s="73"/>
    </row>
    <row r="22" spans="1:6" s="1" customFormat="1" ht="17.100000000000001" customHeight="1" x14ac:dyDescent="0.15">
      <c r="A22" s="114"/>
      <c r="B22" s="80" t="s">
        <v>51</v>
      </c>
      <c r="C22" s="50">
        <f t="shared" si="0"/>
        <v>175</v>
      </c>
      <c r="D22" s="81">
        <v>20</v>
      </c>
      <c r="E22" s="81">
        <v>155</v>
      </c>
      <c r="F22" s="78"/>
    </row>
    <row r="23" spans="1:6" s="1" customFormat="1" ht="17.100000000000001" customHeight="1" x14ac:dyDescent="0.15">
      <c r="A23" s="114"/>
      <c r="B23" s="80" t="s">
        <v>52</v>
      </c>
      <c r="C23" s="50">
        <f t="shared" si="0"/>
        <v>106</v>
      </c>
      <c r="D23" s="81">
        <v>22</v>
      </c>
      <c r="E23" s="81">
        <v>84</v>
      </c>
      <c r="F23" s="78"/>
    </row>
    <row r="24" spans="1:6" s="1" customFormat="1" ht="17.100000000000001" customHeight="1" x14ac:dyDescent="0.15">
      <c r="A24" s="114"/>
      <c r="B24" s="80" t="s">
        <v>54</v>
      </c>
      <c r="C24" s="50">
        <f t="shared" si="0"/>
        <v>53</v>
      </c>
      <c r="D24" s="81">
        <v>20</v>
      </c>
      <c r="E24" s="81">
        <v>33</v>
      </c>
      <c r="F24" s="78"/>
    </row>
    <row r="25" spans="1:6" s="1" customFormat="1" ht="17.100000000000001" customHeight="1" x14ac:dyDescent="0.15">
      <c r="A25" s="114"/>
      <c r="B25" s="80" t="s">
        <v>55</v>
      </c>
      <c r="C25" s="50">
        <f t="shared" si="0"/>
        <v>24</v>
      </c>
      <c r="D25" s="81">
        <v>5</v>
      </c>
      <c r="E25" s="81">
        <v>19</v>
      </c>
      <c r="F25" s="78"/>
    </row>
    <row r="26" spans="1:6" s="1" customFormat="1" ht="17.100000000000001" customHeight="1" x14ac:dyDescent="0.15">
      <c r="A26" s="114"/>
      <c r="B26" s="80" t="s">
        <v>56</v>
      </c>
      <c r="C26" s="50">
        <f t="shared" si="0"/>
        <v>127</v>
      </c>
      <c r="D26" s="81">
        <v>5</v>
      </c>
      <c r="E26" s="81">
        <v>122</v>
      </c>
      <c r="F26" s="78"/>
    </row>
    <row r="27" spans="1:6" s="1" customFormat="1" ht="17.100000000000001" customHeight="1" x14ac:dyDescent="0.15">
      <c r="A27" s="114"/>
      <c r="B27" s="80" t="s">
        <v>57</v>
      </c>
      <c r="C27" s="50">
        <f t="shared" si="0"/>
        <v>31</v>
      </c>
      <c r="D27" s="81">
        <v>2</v>
      </c>
      <c r="E27" s="81">
        <v>29</v>
      </c>
      <c r="F27" s="50"/>
    </row>
    <row r="28" spans="1:6" s="1" customFormat="1" ht="14.25" x14ac:dyDescent="0.15">
      <c r="A28" s="112" t="s">
        <v>58</v>
      </c>
      <c r="B28" s="60" t="s">
        <v>59</v>
      </c>
      <c r="C28" s="51">
        <f t="shared" si="0"/>
        <v>1874</v>
      </c>
      <c r="D28" s="79">
        <f>SUM(D29:D36)</f>
        <v>72</v>
      </c>
      <c r="E28" s="79">
        <f>SUM(E29:E36)</f>
        <v>1802</v>
      </c>
      <c r="F28" s="79"/>
    </row>
    <row r="29" spans="1:6" s="1" customFormat="1" ht="14.25" x14ac:dyDescent="0.15">
      <c r="A29" s="112"/>
      <c r="B29" s="80" t="s">
        <v>217</v>
      </c>
      <c r="C29" s="50">
        <f t="shared" si="0"/>
        <v>159</v>
      </c>
      <c r="D29" s="81">
        <v>37</v>
      </c>
      <c r="E29" s="81">
        <v>122</v>
      </c>
      <c r="F29" s="78"/>
    </row>
    <row r="30" spans="1:6" s="1" customFormat="1" ht="14.25" x14ac:dyDescent="0.15">
      <c r="A30" s="112"/>
      <c r="B30" s="80" t="s">
        <v>60</v>
      </c>
      <c r="C30" s="50">
        <f t="shared" si="0"/>
        <v>516</v>
      </c>
      <c r="D30" s="81">
        <v>7</v>
      </c>
      <c r="E30" s="81">
        <v>509</v>
      </c>
      <c r="F30" s="78"/>
    </row>
    <row r="31" spans="1:6" s="1" customFormat="1" ht="14.25" x14ac:dyDescent="0.15">
      <c r="A31" s="112"/>
      <c r="B31" s="80" t="s">
        <v>61</v>
      </c>
      <c r="C31" s="50">
        <f t="shared" si="0"/>
        <v>125</v>
      </c>
      <c r="D31" s="81">
        <v>4</v>
      </c>
      <c r="E31" s="81">
        <v>121</v>
      </c>
      <c r="F31" s="78"/>
    </row>
    <row r="32" spans="1:6" s="1" customFormat="1" ht="14.25" x14ac:dyDescent="0.15">
      <c r="A32" s="112"/>
      <c r="B32" s="80" t="s">
        <v>63</v>
      </c>
      <c r="C32" s="50">
        <f t="shared" si="0"/>
        <v>693</v>
      </c>
      <c r="D32" s="81">
        <v>6</v>
      </c>
      <c r="E32" s="81">
        <v>687</v>
      </c>
      <c r="F32" s="78"/>
    </row>
    <row r="33" spans="1:6" s="1" customFormat="1" ht="14.25" x14ac:dyDescent="0.15">
      <c r="A33" s="112"/>
      <c r="B33" s="80" t="s">
        <v>64</v>
      </c>
      <c r="C33" s="50">
        <f t="shared" si="0"/>
        <v>282</v>
      </c>
      <c r="D33" s="81">
        <v>6</v>
      </c>
      <c r="E33" s="81">
        <v>276</v>
      </c>
      <c r="F33" s="78"/>
    </row>
    <row r="34" spans="1:6" s="1" customFormat="1" ht="14.25" x14ac:dyDescent="0.15">
      <c r="A34" s="112"/>
      <c r="B34" s="80" t="s">
        <v>65</v>
      </c>
      <c r="C34" s="50">
        <f t="shared" si="0"/>
        <v>35</v>
      </c>
      <c r="D34" s="81">
        <v>4</v>
      </c>
      <c r="E34" s="81">
        <v>31</v>
      </c>
      <c r="F34" s="78"/>
    </row>
    <row r="35" spans="1:6" s="1" customFormat="1" ht="14.25" x14ac:dyDescent="0.15">
      <c r="A35" s="112"/>
      <c r="B35" s="80" t="s">
        <v>66</v>
      </c>
      <c r="C35" s="50">
        <f t="shared" si="0"/>
        <v>56</v>
      </c>
      <c r="D35" s="81">
        <v>0</v>
      </c>
      <c r="E35" s="81">
        <v>56</v>
      </c>
      <c r="F35" s="78"/>
    </row>
    <row r="36" spans="1:6" s="1" customFormat="1" ht="14.25" x14ac:dyDescent="0.15">
      <c r="A36" s="112"/>
      <c r="B36" s="80" t="s">
        <v>67</v>
      </c>
      <c r="C36" s="50">
        <f t="shared" si="0"/>
        <v>8</v>
      </c>
      <c r="D36" s="81">
        <v>8</v>
      </c>
      <c r="E36" s="81">
        <v>0</v>
      </c>
      <c r="F36" s="78"/>
    </row>
    <row r="37" spans="1:6" s="1" customFormat="1" ht="14.25" x14ac:dyDescent="0.15">
      <c r="A37" s="112" t="s">
        <v>68</v>
      </c>
      <c r="B37" s="60" t="s">
        <v>69</v>
      </c>
      <c r="C37" s="51">
        <f t="shared" si="0"/>
        <v>2141</v>
      </c>
      <c r="D37" s="79">
        <f>SUM(D38:D43)</f>
        <v>168</v>
      </c>
      <c r="E37" s="79">
        <f>SUM(E38:E43)</f>
        <v>1973</v>
      </c>
      <c r="F37" s="79"/>
    </row>
    <row r="38" spans="1:6" s="1" customFormat="1" ht="14.25" x14ac:dyDescent="0.15">
      <c r="A38" s="112"/>
      <c r="B38" s="80" t="s">
        <v>170</v>
      </c>
      <c r="C38" s="50">
        <f t="shared" si="0"/>
        <v>38</v>
      </c>
      <c r="D38" s="81">
        <v>7</v>
      </c>
      <c r="E38" s="81">
        <v>31</v>
      </c>
      <c r="F38" s="73"/>
    </row>
    <row r="39" spans="1:6" s="1" customFormat="1" ht="14.25" x14ac:dyDescent="0.15">
      <c r="A39" s="112"/>
      <c r="B39" s="80" t="s">
        <v>71</v>
      </c>
      <c r="C39" s="50">
        <f t="shared" si="0"/>
        <v>1486</v>
      </c>
      <c r="D39" s="81">
        <v>135</v>
      </c>
      <c r="E39" s="81">
        <v>1351</v>
      </c>
      <c r="F39" s="78"/>
    </row>
    <row r="40" spans="1:6" s="1" customFormat="1" ht="14.25" x14ac:dyDescent="0.15">
      <c r="A40" s="112"/>
      <c r="B40" s="80" t="s">
        <v>72</v>
      </c>
      <c r="C40" s="50">
        <f t="shared" si="0"/>
        <v>246</v>
      </c>
      <c r="D40" s="81">
        <v>11</v>
      </c>
      <c r="E40" s="81">
        <v>235</v>
      </c>
      <c r="F40" s="78"/>
    </row>
    <row r="41" spans="1:6" s="1" customFormat="1" ht="14.25" x14ac:dyDescent="0.15">
      <c r="A41" s="112"/>
      <c r="B41" s="80" t="s">
        <v>73</v>
      </c>
      <c r="C41" s="50">
        <f t="shared" si="0"/>
        <v>295</v>
      </c>
      <c r="D41" s="81">
        <v>8</v>
      </c>
      <c r="E41" s="81">
        <v>287</v>
      </c>
      <c r="F41" s="78"/>
    </row>
    <row r="42" spans="1:6" s="1" customFormat="1" ht="14.25" x14ac:dyDescent="0.15">
      <c r="A42" s="112"/>
      <c r="B42" s="80" t="s">
        <v>74</v>
      </c>
      <c r="C42" s="50">
        <f t="shared" si="0"/>
        <v>3</v>
      </c>
      <c r="D42" s="81">
        <v>3</v>
      </c>
      <c r="E42" s="81">
        <v>0</v>
      </c>
      <c r="F42" s="78"/>
    </row>
    <row r="43" spans="1:6" s="1" customFormat="1" ht="14.25" x14ac:dyDescent="0.15">
      <c r="A43" s="112"/>
      <c r="B43" s="80" t="s">
        <v>75</v>
      </c>
      <c r="C43" s="50">
        <f t="shared" si="0"/>
        <v>73</v>
      </c>
      <c r="D43" s="81">
        <v>4</v>
      </c>
      <c r="E43" s="81">
        <v>69</v>
      </c>
      <c r="F43" s="78"/>
    </row>
    <row r="44" spans="1:6" s="1" customFormat="1" ht="14.25" x14ac:dyDescent="0.15">
      <c r="A44" s="112" t="s">
        <v>76</v>
      </c>
      <c r="B44" s="60" t="s">
        <v>77</v>
      </c>
      <c r="C44" s="51">
        <f t="shared" si="0"/>
        <v>1947</v>
      </c>
      <c r="D44" s="79">
        <f>SUM(D45:D52)</f>
        <v>139</v>
      </c>
      <c r="E44" s="79">
        <f>SUM(E45:E52)</f>
        <v>1808</v>
      </c>
      <c r="F44" s="79"/>
    </row>
    <row r="45" spans="1:6" s="1" customFormat="1" ht="14.25" x14ac:dyDescent="0.15">
      <c r="A45" s="112"/>
      <c r="B45" s="80" t="s">
        <v>171</v>
      </c>
      <c r="C45" s="50">
        <f t="shared" si="0"/>
        <v>220</v>
      </c>
      <c r="D45" s="81">
        <v>19</v>
      </c>
      <c r="E45" s="81">
        <v>201</v>
      </c>
      <c r="F45" s="73"/>
    </row>
    <row r="46" spans="1:6" s="1" customFormat="1" ht="14.25" x14ac:dyDescent="0.15">
      <c r="A46" s="112"/>
      <c r="B46" s="82" t="s">
        <v>78</v>
      </c>
      <c r="C46" s="50">
        <f t="shared" si="0"/>
        <v>30</v>
      </c>
      <c r="D46" s="81">
        <v>0</v>
      </c>
      <c r="E46" s="81">
        <v>30</v>
      </c>
      <c r="F46" s="50"/>
    </row>
    <row r="47" spans="1:6" s="1" customFormat="1" ht="14.25" x14ac:dyDescent="0.15">
      <c r="A47" s="112"/>
      <c r="B47" s="82" t="s">
        <v>79</v>
      </c>
      <c r="C47" s="50">
        <f t="shared" si="0"/>
        <v>232</v>
      </c>
      <c r="D47" s="81">
        <v>5</v>
      </c>
      <c r="E47" s="81">
        <v>227</v>
      </c>
      <c r="F47" s="78"/>
    </row>
    <row r="48" spans="1:6" s="1" customFormat="1" ht="14.25" x14ac:dyDescent="0.15">
      <c r="A48" s="112"/>
      <c r="B48" s="82" t="s">
        <v>80</v>
      </c>
      <c r="C48" s="50">
        <f t="shared" si="0"/>
        <v>142</v>
      </c>
      <c r="D48" s="81">
        <v>11</v>
      </c>
      <c r="E48" s="81">
        <v>131</v>
      </c>
      <c r="F48" s="78"/>
    </row>
    <row r="49" spans="1:6" s="1" customFormat="1" ht="14.25" x14ac:dyDescent="0.15">
      <c r="A49" s="112"/>
      <c r="B49" s="82" t="s">
        <v>81</v>
      </c>
      <c r="C49" s="50">
        <f t="shared" si="0"/>
        <v>416</v>
      </c>
      <c r="D49" s="81">
        <v>24</v>
      </c>
      <c r="E49" s="81">
        <v>392</v>
      </c>
      <c r="F49" s="78"/>
    </row>
    <row r="50" spans="1:6" s="1" customFormat="1" ht="14.25" x14ac:dyDescent="0.15">
      <c r="A50" s="112"/>
      <c r="B50" s="82" t="s">
        <v>82</v>
      </c>
      <c r="C50" s="50">
        <f t="shared" si="0"/>
        <v>162</v>
      </c>
      <c r="D50" s="81">
        <v>6</v>
      </c>
      <c r="E50" s="81">
        <v>156</v>
      </c>
      <c r="F50" s="78"/>
    </row>
    <row r="51" spans="1:6" s="1" customFormat="1" ht="14.25" x14ac:dyDescent="0.15">
      <c r="A51" s="112"/>
      <c r="B51" s="82" t="s">
        <v>83</v>
      </c>
      <c r="C51" s="50">
        <f t="shared" si="0"/>
        <v>251</v>
      </c>
      <c r="D51" s="81">
        <v>32</v>
      </c>
      <c r="E51" s="81">
        <v>219</v>
      </c>
      <c r="F51" s="78"/>
    </row>
    <row r="52" spans="1:6" s="1" customFormat="1" ht="14.25" x14ac:dyDescent="0.15">
      <c r="A52" s="112"/>
      <c r="B52" s="82" t="s">
        <v>84</v>
      </c>
      <c r="C52" s="50">
        <f t="shared" si="0"/>
        <v>494</v>
      </c>
      <c r="D52" s="81">
        <v>42</v>
      </c>
      <c r="E52" s="81">
        <v>452</v>
      </c>
      <c r="F52" s="78"/>
    </row>
    <row r="53" spans="1:6" s="1" customFormat="1" ht="14.25" x14ac:dyDescent="0.15">
      <c r="A53" s="112" t="s">
        <v>85</v>
      </c>
      <c r="B53" s="60" t="s">
        <v>86</v>
      </c>
      <c r="C53" s="51">
        <f t="shared" si="0"/>
        <v>831</v>
      </c>
      <c r="D53" s="79">
        <f>SUM(D54:D56)</f>
        <v>139</v>
      </c>
      <c r="E53" s="79">
        <f>SUM(E54:E56)</f>
        <v>692</v>
      </c>
      <c r="F53" s="79"/>
    </row>
    <row r="54" spans="1:6" s="1" customFormat="1" ht="14.25" x14ac:dyDescent="0.15">
      <c r="A54" s="112"/>
      <c r="B54" s="80" t="s">
        <v>189</v>
      </c>
      <c r="C54" s="50">
        <f t="shared" si="0"/>
        <v>37</v>
      </c>
      <c r="D54" s="81">
        <v>45</v>
      </c>
      <c r="E54" s="81">
        <v>-8</v>
      </c>
      <c r="F54" s="78"/>
    </row>
    <row r="55" spans="1:6" s="1" customFormat="1" ht="14.25" x14ac:dyDescent="0.15">
      <c r="A55" s="112"/>
      <c r="B55" s="80" t="s">
        <v>87</v>
      </c>
      <c r="C55" s="50">
        <f t="shared" si="0"/>
        <v>767</v>
      </c>
      <c r="D55" s="81">
        <v>67</v>
      </c>
      <c r="E55" s="81">
        <v>700</v>
      </c>
      <c r="F55" s="78"/>
    </row>
    <row r="56" spans="1:6" s="1" customFormat="1" ht="14.25" x14ac:dyDescent="0.15">
      <c r="A56" s="112"/>
      <c r="B56" s="80" t="s">
        <v>88</v>
      </c>
      <c r="C56" s="50">
        <f t="shared" si="0"/>
        <v>27</v>
      </c>
      <c r="D56" s="81">
        <v>27</v>
      </c>
      <c r="E56" s="81">
        <v>0</v>
      </c>
      <c r="F56" s="78"/>
    </row>
    <row r="57" spans="1:6" s="1" customFormat="1" ht="14.25" x14ac:dyDescent="0.15">
      <c r="A57" s="113" t="s">
        <v>89</v>
      </c>
      <c r="B57" s="60" t="s">
        <v>90</v>
      </c>
      <c r="C57" s="51">
        <f t="shared" si="0"/>
        <v>1170</v>
      </c>
      <c r="D57" s="79">
        <f>SUM(D58:D61)</f>
        <v>111</v>
      </c>
      <c r="E57" s="79">
        <f>SUM(E58:E61)</f>
        <v>1059</v>
      </c>
      <c r="F57" s="79"/>
    </row>
    <row r="58" spans="1:6" s="1" customFormat="1" ht="14.25" x14ac:dyDescent="0.15">
      <c r="A58" s="114"/>
      <c r="B58" s="80" t="s">
        <v>172</v>
      </c>
      <c r="C58" s="50">
        <f t="shared" si="0"/>
        <v>10</v>
      </c>
      <c r="D58" s="81">
        <v>10</v>
      </c>
      <c r="E58" s="81">
        <v>0</v>
      </c>
      <c r="F58" s="73"/>
    </row>
    <row r="59" spans="1:6" s="1" customFormat="1" ht="14.25" x14ac:dyDescent="0.15">
      <c r="A59" s="114"/>
      <c r="B59" s="80" t="s">
        <v>91</v>
      </c>
      <c r="C59" s="50">
        <f t="shared" si="0"/>
        <v>62</v>
      </c>
      <c r="D59" s="81">
        <v>6</v>
      </c>
      <c r="E59" s="81">
        <v>56</v>
      </c>
      <c r="F59" s="78"/>
    </row>
    <row r="60" spans="1:6" s="1" customFormat="1" ht="14.25" x14ac:dyDescent="0.15">
      <c r="A60" s="114"/>
      <c r="B60" s="80" t="s">
        <v>93</v>
      </c>
      <c r="C60" s="50">
        <f t="shared" si="0"/>
        <v>722</v>
      </c>
      <c r="D60" s="81">
        <v>39</v>
      </c>
      <c r="E60" s="81">
        <v>683</v>
      </c>
      <c r="F60" s="78"/>
    </row>
    <row r="61" spans="1:6" s="1" customFormat="1" ht="14.25" x14ac:dyDescent="0.15">
      <c r="A61" s="115"/>
      <c r="B61" s="80" t="s">
        <v>94</v>
      </c>
      <c r="C61" s="50">
        <f t="shared" si="0"/>
        <v>376</v>
      </c>
      <c r="D61" s="81">
        <v>56</v>
      </c>
      <c r="E61" s="81">
        <v>320</v>
      </c>
      <c r="F61" s="78"/>
    </row>
    <row r="62" spans="1:6" s="1" customFormat="1" ht="14.25" x14ac:dyDescent="0.15">
      <c r="A62" s="112" t="s">
        <v>95</v>
      </c>
      <c r="B62" s="60" t="s">
        <v>96</v>
      </c>
      <c r="C62" s="51">
        <f t="shared" si="0"/>
        <v>1189</v>
      </c>
      <c r="D62" s="79">
        <f>SUM(D63:D69)</f>
        <v>62</v>
      </c>
      <c r="E62" s="79">
        <f>SUM(E63:E69)</f>
        <v>1127</v>
      </c>
      <c r="F62" s="79"/>
    </row>
    <row r="63" spans="1:6" s="1" customFormat="1" ht="14.25" x14ac:dyDescent="0.15">
      <c r="A63" s="112"/>
      <c r="B63" s="80" t="s">
        <v>173</v>
      </c>
      <c r="C63" s="50">
        <f t="shared" si="0"/>
        <v>183</v>
      </c>
      <c r="D63" s="81">
        <v>11</v>
      </c>
      <c r="E63" s="81">
        <v>172</v>
      </c>
      <c r="F63" s="73"/>
    </row>
    <row r="64" spans="1:6" s="1" customFormat="1" ht="14.25" x14ac:dyDescent="0.15">
      <c r="A64" s="112"/>
      <c r="B64" s="80" t="s">
        <v>97</v>
      </c>
      <c r="C64" s="50">
        <f t="shared" si="0"/>
        <v>32</v>
      </c>
      <c r="D64" s="81">
        <v>3</v>
      </c>
      <c r="E64" s="81">
        <v>29</v>
      </c>
      <c r="F64" s="78"/>
    </row>
    <row r="65" spans="1:6" s="1" customFormat="1" ht="14.25" x14ac:dyDescent="0.15">
      <c r="A65" s="112"/>
      <c r="B65" s="80" t="s">
        <v>98</v>
      </c>
      <c r="C65" s="50">
        <f t="shared" si="0"/>
        <v>84</v>
      </c>
      <c r="D65" s="81">
        <v>13</v>
      </c>
      <c r="E65" s="81">
        <v>71</v>
      </c>
      <c r="F65" s="78"/>
    </row>
    <row r="66" spans="1:6" s="1" customFormat="1" ht="14.25" x14ac:dyDescent="0.15">
      <c r="A66" s="112"/>
      <c r="B66" s="80" t="s">
        <v>99</v>
      </c>
      <c r="C66" s="50">
        <f t="shared" si="0"/>
        <v>331</v>
      </c>
      <c r="D66" s="81">
        <v>16</v>
      </c>
      <c r="E66" s="81">
        <v>315</v>
      </c>
      <c r="F66" s="78"/>
    </row>
    <row r="67" spans="1:6" s="1" customFormat="1" ht="14.25" x14ac:dyDescent="0.15">
      <c r="A67" s="112"/>
      <c r="B67" s="80" t="s">
        <v>100</v>
      </c>
      <c r="C67" s="50">
        <f t="shared" si="0"/>
        <v>59</v>
      </c>
      <c r="D67" s="81">
        <v>5</v>
      </c>
      <c r="E67" s="81">
        <v>54</v>
      </c>
      <c r="F67" s="78"/>
    </row>
    <row r="68" spans="1:6" s="1" customFormat="1" ht="14.25" x14ac:dyDescent="0.15">
      <c r="A68" s="112"/>
      <c r="B68" s="80" t="s">
        <v>102</v>
      </c>
      <c r="C68" s="50">
        <f t="shared" si="0"/>
        <v>332</v>
      </c>
      <c r="D68" s="81">
        <v>2</v>
      </c>
      <c r="E68" s="81">
        <v>330</v>
      </c>
      <c r="F68" s="78"/>
    </row>
    <row r="69" spans="1:6" s="1" customFormat="1" ht="14.25" x14ac:dyDescent="0.15">
      <c r="A69" s="112"/>
      <c r="B69" s="80" t="s">
        <v>103</v>
      </c>
      <c r="C69" s="50">
        <f t="shared" ref="C69:C104" si="1">D69+E69</f>
        <v>168</v>
      </c>
      <c r="D69" s="81">
        <v>12</v>
      </c>
      <c r="E69" s="81">
        <v>156</v>
      </c>
      <c r="F69" s="78"/>
    </row>
    <row r="70" spans="1:6" s="1" customFormat="1" ht="14.25" x14ac:dyDescent="0.15">
      <c r="A70" s="113" t="s">
        <v>106</v>
      </c>
      <c r="B70" s="60" t="s">
        <v>107</v>
      </c>
      <c r="C70" s="51">
        <f t="shared" si="1"/>
        <v>1081</v>
      </c>
      <c r="D70" s="79">
        <f>SUM(D71:D78)</f>
        <v>89</v>
      </c>
      <c r="E70" s="79">
        <f>SUM(E71:E78)</f>
        <v>992</v>
      </c>
      <c r="F70" s="79"/>
    </row>
    <row r="71" spans="1:6" s="1" customFormat="1" ht="14.25" x14ac:dyDescent="0.15">
      <c r="A71" s="114"/>
      <c r="B71" s="80" t="s">
        <v>174</v>
      </c>
      <c r="C71" s="50">
        <f t="shared" si="1"/>
        <v>156</v>
      </c>
      <c r="D71" s="81">
        <v>17</v>
      </c>
      <c r="E71" s="81">
        <v>139</v>
      </c>
      <c r="F71" s="73"/>
    </row>
    <row r="72" spans="1:6" s="1" customFormat="1" ht="14.25" x14ac:dyDescent="0.15">
      <c r="A72" s="114"/>
      <c r="B72" s="80" t="s">
        <v>109</v>
      </c>
      <c r="C72" s="50">
        <f t="shared" si="1"/>
        <v>2</v>
      </c>
      <c r="D72" s="81">
        <v>2</v>
      </c>
      <c r="E72" s="81">
        <v>0</v>
      </c>
      <c r="F72" s="78"/>
    </row>
    <row r="73" spans="1:6" s="1" customFormat="1" ht="14.25" x14ac:dyDescent="0.15">
      <c r="A73" s="114"/>
      <c r="B73" s="80" t="s">
        <v>110</v>
      </c>
      <c r="C73" s="50">
        <f t="shared" si="1"/>
        <v>45</v>
      </c>
      <c r="D73" s="81">
        <v>3</v>
      </c>
      <c r="E73" s="81">
        <v>42</v>
      </c>
      <c r="F73" s="78"/>
    </row>
    <row r="74" spans="1:6" s="1" customFormat="1" ht="14.25" x14ac:dyDescent="0.15">
      <c r="A74" s="114"/>
      <c r="B74" s="80" t="s">
        <v>111</v>
      </c>
      <c r="C74" s="50">
        <f t="shared" si="1"/>
        <v>108</v>
      </c>
      <c r="D74" s="81">
        <v>34</v>
      </c>
      <c r="E74" s="81">
        <v>74</v>
      </c>
      <c r="F74" s="78"/>
    </row>
    <row r="75" spans="1:6" s="1" customFormat="1" ht="14.25" x14ac:dyDescent="0.15">
      <c r="A75" s="114"/>
      <c r="B75" s="80" t="s">
        <v>112</v>
      </c>
      <c r="C75" s="50">
        <f t="shared" si="1"/>
        <v>104</v>
      </c>
      <c r="D75" s="81">
        <v>2</v>
      </c>
      <c r="E75" s="81">
        <v>102</v>
      </c>
      <c r="F75" s="78"/>
    </row>
    <row r="76" spans="1:6" s="1" customFormat="1" ht="14.25" x14ac:dyDescent="0.15">
      <c r="A76" s="114"/>
      <c r="B76" s="80" t="s">
        <v>113</v>
      </c>
      <c r="C76" s="50">
        <f t="shared" si="1"/>
        <v>4</v>
      </c>
      <c r="D76" s="81">
        <v>4</v>
      </c>
      <c r="E76" s="81">
        <v>0</v>
      </c>
      <c r="F76" s="78"/>
    </row>
    <row r="77" spans="1:6" s="1" customFormat="1" ht="14.25" x14ac:dyDescent="0.15">
      <c r="A77" s="114"/>
      <c r="B77" s="80" t="s">
        <v>114</v>
      </c>
      <c r="C77" s="50">
        <f t="shared" si="1"/>
        <v>522</v>
      </c>
      <c r="D77" s="81">
        <v>0</v>
      </c>
      <c r="E77" s="81">
        <v>522</v>
      </c>
      <c r="F77" s="78"/>
    </row>
    <row r="78" spans="1:6" s="1" customFormat="1" ht="14.25" x14ac:dyDescent="0.15">
      <c r="A78" s="115"/>
      <c r="B78" s="80" t="s">
        <v>116</v>
      </c>
      <c r="C78" s="50">
        <f t="shared" si="1"/>
        <v>140</v>
      </c>
      <c r="D78" s="81">
        <v>27</v>
      </c>
      <c r="E78" s="81">
        <v>113</v>
      </c>
      <c r="F78" s="78"/>
    </row>
    <row r="79" spans="1:6" s="1" customFormat="1" ht="14.25" x14ac:dyDescent="0.15">
      <c r="A79" s="112" t="s">
        <v>117</v>
      </c>
      <c r="B79" s="60" t="s">
        <v>118</v>
      </c>
      <c r="C79" s="51">
        <f t="shared" si="1"/>
        <v>1097</v>
      </c>
      <c r="D79" s="79">
        <f>SUM(D80:D84)</f>
        <v>80</v>
      </c>
      <c r="E79" s="79">
        <f>SUM(E80:E84)</f>
        <v>1017</v>
      </c>
      <c r="F79" s="79"/>
    </row>
    <row r="80" spans="1:6" s="1" customFormat="1" ht="14.25" x14ac:dyDescent="0.15">
      <c r="A80" s="112"/>
      <c r="B80" s="80" t="s">
        <v>175</v>
      </c>
      <c r="C80" s="50">
        <f t="shared" si="1"/>
        <v>4</v>
      </c>
      <c r="D80" s="81">
        <v>4</v>
      </c>
      <c r="E80" s="81">
        <v>0</v>
      </c>
      <c r="F80" s="73"/>
    </row>
    <row r="81" spans="1:6" s="1" customFormat="1" ht="14.25" x14ac:dyDescent="0.15">
      <c r="A81" s="112"/>
      <c r="B81" s="80" t="s">
        <v>119</v>
      </c>
      <c r="C81" s="50">
        <f t="shared" si="1"/>
        <v>366</v>
      </c>
      <c r="D81" s="81">
        <v>29</v>
      </c>
      <c r="E81" s="81">
        <v>337</v>
      </c>
      <c r="F81" s="78"/>
    </row>
    <row r="82" spans="1:6" s="1" customFormat="1" ht="14.25" x14ac:dyDescent="0.15">
      <c r="A82" s="112"/>
      <c r="B82" s="80" t="s">
        <v>120</v>
      </c>
      <c r="C82" s="50">
        <f t="shared" si="1"/>
        <v>64</v>
      </c>
      <c r="D82" s="81">
        <v>15</v>
      </c>
      <c r="E82" s="81">
        <v>49</v>
      </c>
      <c r="F82" s="78"/>
    </row>
    <row r="83" spans="1:6" s="1" customFormat="1" ht="14.25" x14ac:dyDescent="0.15">
      <c r="A83" s="112"/>
      <c r="B83" s="80" t="s">
        <v>121</v>
      </c>
      <c r="C83" s="50">
        <f t="shared" si="1"/>
        <v>151</v>
      </c>
      <c r="D83" s="81">
        <v>19</v>
      </c>
      <c r="E83" s="81">
        <v>132</v>
      </c>
      <c r="F83" s="78"/>
    </row>
    <row r="84" spans="1:6" s="1" customFormat="1" ht="14.25" x14ac:dyDescent="0.15">
      <c r="A84" s="112"/>
      <c r="B84" s="80" t="s">
        <v>122</v>
      </c>
      <c r="C84" s="50">
        <f t="shared" si="1"/>
        <v>512</v>
      </c>
      <c r="D84" s="81">
        <v>13</v>
      </c>
      <c r="E84" s="81">
        <v>499</v>
      </c>
      <c r="F84" s="78"/>
    </row>
    <row r="85" spans="1:6" s="1" customFormat="1" ht="14.25" x14ac:dyDescent="0.15">
      <c r="A85" s="112" t="s">
        <v>123</v>
      </c>
      <c r="B85" s="60" t="s">
        <v>124</v>
      </c>
      <c r="C85" s="51">
        <f t="shared" si="1"/>
        <v>839</v>
      </c>
      <c r="D85" s="79">
        <f>SUM(D86:D95)</f>
        <v>89</v>
      </c>
      <c r="E85" s="79">
        <f>SUM(E86:E95)</f>
        <v>750</v>
      </c>
      <c r="F85" s="79"/>
    </row>
    <row r="86" spans="1:6" s="1" customFormat="1" ht="14.25" x14ac:dyDescent="0.15">
      <c r="A86" s="112"/>
      <c r="B86" s="83" t="s">
        <v>125</v>
      </c>
      <c r="C86" s="50">
        <f t="shared" si="1"/>
        <v>21</v>
      </c>
      <c r="D86" s="81">
        <v>21</v>
      </c>
      <c r="E86" s="81">
        <v>0</v>
      </c>
      <c r="F86" s="78"/>
    </row>
    <row r="87" spans="1:6" s="1" customFormat="1" ht="14.25" x14ac:dyDescent="0.15">
      <c r="A87" s="112"/>
      <c r="B87" s="83" t="s">
        <v>126</v>
      </c>
      <c r="C87" s="50">
        <f t="shared" si="1"/>
        <v>584</v>
      </c>
      <c r="D87" s="81">
        <v>9</v>
      </c>
      <c r="E87" s="81">
        <v>575</v>
      </c>
      <c r="F87" s="78"/>
    </row>
    <row r="88" spans="1:6" s="1" customFormat="1" ht="14.25" x14ac:dyDescent="0.15">
      <c r="A88" s="112"/>
      <c r="B88" s="83" t="s">
        <v>127</v>
      </c>
      <c r="C88" s="50">
        <f t="shared" si="1"/>
        <v>7</v>
      </c>
      <c r="D88" s="81">
        <v>7</v>
      </c>
      <c r="E88" s="81">
        <v>0</v>
      </c>
      <c r="F88" s="78"/>
    </row>
    <row r="89" spans="1:6" s="1" customFormat="1" ht="14.25" x14ac:dyDescent="0.15">
      <c r="A89" s="112"/>
      <c r="B89" s="83" t="s">
        <v>128</v>
      </c>
      <c r="C89" s="50">
        <f t="shared" si="1"/>
        <v>46</v>
      </c>
      <c r="D89" s="81">
        <v>4</v>
      </c>
      <c r="E89" s="81">
        <v>42</v>
      </c>
      <c r="F89" s="78"/>
    </row>
    <row r="90" spans="1:6" s="1" customFormat="1" ht="14.25" x14ac:dyDescent="0.15">
      <c r="A90" s="112"/>
      <c r="B90" s="83" t="s">
        <v>129</v>
      </c>
      <c r="C90" s="50">
        <f t="shared" si="1"/>
        <v>17</v>
      </c>
      <c r="D90" s="81">
        <v>17</v>
      </c>
      <c r="E90" s="81">
        <v>0</v>
      </c>
      <c r="F90" s="78"/>
    </row>
    <row r="91" spans="1:6" s="1" customFormat="1" ht="14.25" x14ac:dyDescent="0.15">
      <c r="A91" s="112"/>
      <c r="B91" s="83" t="s">
        <v>130</v>
      </c>
      <c r="C91" s="50">
        <f t="shared" si="1"/>
        <v>63</v>
      </c>
      <c r="D91" s="81">
        <v>11</v>
      </c>
      <c r="E91" s="81">
        <v>52</v>
      </c>
      <c r="F91" s="78"/>
    </row>
    <row r="92" spans="1:6" s="1" customFormat="1" ht="14.25" x14ac:dyDescent="0.15">
      <c r="A92" s="112" t="s">
        <v>123</v>
      </c>
      <c r="B92" s="83" t="s">
        <v>131</v>
      </c>
      <c r="C92" s="50">
        <f t="shared" si="1"/>
        <v>5</v>
      </c>
      <c r="D92" s="81">
        <v>5</v>
      </c>
      <c r="E92" s="81">
        <v>0</v>
      </c>
      <c r="F92" s="78"/>
    </row>
    <row r="93" spans="1:6" s="1" customFormat="1" ht="14.25" x14ac:dyDescent="0.15">
      <c r="A93" s="112"/>
      <c r="B93" s="83" t="s">
        <v>132</v>
      </c>
      <c r="C93" s="50">
        <f t="shared" si="1"/>
        <v>33</v>
      </c>
      <c r="D93" s="81">
        <v>5</v>
      </c>
      <c r="E93" s="81">
        <v>28</v>
      </c>
      <c r="F93" s="78"/>
    </row>
    <row r="94" spans="1:6" s="1" customFormat="1" ht="14.25" x14ac:dyDescent="0.15">
      <c r="A94" s="112"/>
      <c r="B94" s="83" t="s">
        <v>134</v>
      </c>
      <c r="C94" s="50">
        <f t="shared" si="1"/>
        <v>3</v>
      </c>
      <c r="D94" s="81">
        <v>3</v>
      </c>
      <c r="E94" s="81">
        <v>0</v>
      </c>
      <c r="F94" s="78"/>
    </row>
    <row r="95" spans="1:6" s="1" customFormat="1" ht="14.25" x14ac:dyDescent="0.15">
      <c r="A95" s="112"/>
      <c r="B95" s="83" t="s">
        <v>135</v>
      </c>
      <c r="C95" s="50">
        <f t="shared" si="1"/>
        <v>60</v>
      </c>
      <c r="D95" s="81">
        <v>7</v>
      </c>
      <c r="E95" s="81">
        <v>53</v>
      </c>
      <c r="F95" s="78"/>
    </row>
    <row r="96" spans="1:6" s="1" customFormat="1" ht="28.5" x14ac:dyDescent="0.15">
      <c r="A96" s="112" t="s">
        <v>137</v>
      </c>
      <c r="B96" s="60" t="s">
        <v>138</v>
      </c>
      <c r="C96" s="51">
        <f t="shared" si="1"/>
        <v>2142</v>
      </c>
      <c r="D96" s="79">
        <f>SUM(D97:D104)</f>
        <v>214</v>
      </c>
      <c r="E96" s="79">
        <f>SUM(E97:E104)</f>
        <v>1928</v>
      </c>
      <c r="F96" s="79"/>
    </row>
    <row r="97" spans="1:6" s="1" customFormat="1" ht="14.25" x14ac:dyDescent="0.15">
      <c r="A97" s="112"/>
      <c r="B97" s="80" t="s">
        <v>195</v>
      </c>
      <c r="C97" s="50">
        <f t="shared" si="1"/>
        <v>19</v>
      </c>
      <c r="D97" s="81">
        <v>2</v>
      </c>
      <c r="E97" s="81">
        <v>17</v>
      </c>
      <c r="F97" s="78"/>
    </row>
    <row r="98" spans="1:6" s="1" customFormat="1" ht="14.25" x14ac:dyDescent="0.15">
      <c r="A98" s="112"/>
      <c r="B98" s="80" t="s">
        <v>177</v>
      </c>
      <c r="C98" s="50">
        <f t="shared" si="1"/>
        <v>103</v>
      </c>
      <c r="D98" s="81">
        <v>52</v>
      </c>
      <c r="E98" s="81">
        <v>51</v>
      </c>
      <c r="F98" s="78"/>
    </row>
    <row r="99" spans="1:6" s="1" customFormat="1" ht="14.25" x14ac:dyDescent="0.15">
      <c r="A99" s="112"/>
      <c r="B99" s="80" t="s">
        <v>178</v>
      </c>
      <c r="C99" s="50">
        <f t="shared" si="1"/>
        <v>421</v>
      </c>
      <c r="D99" s="81">
        <v>32</v>
      </c>
      <c r="E99" s="81">
        <v>389</v>
      </c>
      <c r="F99" s="78"/>
    </row>
    <row r="100" spans="1:6" s="1" customFormat="1" ht="14.25" x14ac:dyDescent="0.15">
      <c r="A100" s="112"/>
      <c r="B100" s="80" t="s">
        <v>179</v>
      </c>
      <c r="C100" s="50">
        <f t="shared" si="1"/>
        <v>235</v>
      </c>
      <c r="D100" s="81">
        <v>4</v>
      </c>
      <c r="E100" s="81">
        <v>231</v>
      </c>
      <c r="F100" s="78"/>
    </row>
    <row r="101" spans="1:6" s="1" customFormat="1" ht="14.25" x14ac:dyDescent="0.15">
      <c r="A101" s="112"/>
      <c r="B101" s="80" t="s">
        <v>180</v>
      </c>
      <c r="C101" s="50">
        <f t="shared" si="1"/>
        <v>100</v>
      </c>
      <c r="D101" s="81">
        <v>22</v>
      </c>
      <c r="E101" s="81">
        <v>78</v>
      </c>
      <c r="F101" s="78"/>
    </row>
    <row r="102" spans="1:6" s="1" customFormat="1" ht="14.25" x14ac:dyDescent="0.15">
      <c r="A102" s="112"/>
      <c r="B102" s="80" t="s">
        <v>181</v>
      </c>
      <c r="C102" s="50">
        <f t="shared" si="1"/>
        <v>104</v>
      </c>
      <c r="D102" s="81">
        <v>4</v>
      </c>
      <c r="E102" s="81">
        <v>100</v>
      </c>
      <c r="F102" s="78"/>
    </row>
    <row r="103" spans="1:6" s="1" customFormat="1" ht="14.25" x14ac:dyDescent="0.15">
      <c r="A103" s="112"/>
      <c r="B103" s="80" t="s">
        <v>196</v>
      </c>
      <c r="C103" s="50">
        <f t="shared" si="1"/>
        <v>869</v>
      </c>
      <c r="D103" s="81">
        <v>46</v>
      </c>
      <c r="E103" s="81">
        <v>823</v>
      </c>
      <c r="F103" s="78"/>
    </row>
    <row r="104" spans="1:6" s="1" customFormat="1" ht="14.25" x14ac:dyDescent="0.15">
      <c r="A104" s="112"/>
      <c r="B104" s="80" t="s">
        <v>182</v>
      </c>
      <c r="C104" s="50">
        <f t="shared" si="1"/>
        <v>291</v>
      </c>
      <c r="D104" s="81">
        <v>52</v>
      </c>
      <c r="E104" s="81">
        <v>239</v>
      </c>
      <c r="F104" s="78"/>
    </row>
    <row r="105" spans="1:6" s="1" customFormat="1" x14ac:dyDescent="0.25">
      <c r="A105" s="13"/>
      <c r="B105" s="14"/>
      <c r="C105" s="14"/>
      <c r="D105" s="15"/>
      <c r="E105" s="15"/>
      <c r="F105" s="8"/>
    </row>
    <row r="106" spans="1:6" s="1" customFormat="1" x14ac:dyDescent="0.25">
      <c r="A106" s="13"/>
      <c r="B106" s="14"/>
      <c r="C106" s="14"/>
      <c r="D106" s="15"/>
      <c r="E106" s="15"/>
      <c r="F106" s="8"/>
    </row>
    <row r="107" spans="1:6" s="1" customFormat="1" x14ac:dyDescent="0.25">
      <c r="A107" s="13"/>
      <c r="B107" s="14"/>
      <c r="C107" s="14"/>
      <c r="D107" s="15"/>
      <c r="E107" s="15"/>
      <c r="F107" s="8"/>
    </row>
    <row r="108" spans="1:6" s="1" customFormat="1" x14ac:dyDescent="0.25">
      <c r="A108" s="13"/>
      <c r="B108" s="14"/>
      <c r="C108" s="14"/>
      <c r="D108" s="15"/>
      <c r="E108" s="15"/>
      <c r="F108" s="8"/>
    </row>
    <row r="109" spans="1:6" x14ac:dyDescent="0.25">
      <c r="A109" s="13"/>
      <c r="B109" s="14"/>
      <c r="C109" s="14"/>
      <c r="D109" s="15"/>
      <c r="E109" s="15"/>
    </row>
    <row r="110" spans="1:6" x14ac:dyDescent="0.25">
      <c r="A110" s="13"/>
      <c r="B110" s="14"/>
      <c r="C110" s="14"/>
      <c r="D110" s="15"/>
      <c r="E110" s="15"/>
    </row>
    <row r="111" spans="1:6" x14ac:dyDescent="0.25">
      <c r="A111" s="13"/>
      <c r="B111" s="14"/>
      <c r="C111" s="14"/>
      <c r="D111" s="15"/>
      <c r="E111" s="15"/>
    </row>
    <row r="112" spans="1:6" x14ac:dyDescent="0.25">
      <c r="A112" s="13"/>
      <c r="B112" s="14"/>
      <c r="C112" s="14"/>
      <c r="D112" s="15"/>
      <c r="E112" s="15"/>
    </row>
    <row r="113" spans="1:5" x14ac:dyDescent="0.25">
      <c r="A113" s="13"/>
      <c r="B113" s="14"/>
      <c r="C113" s="14"/>
      <c r="D113" s="15"/>
      <c r="E113" s="15"/>
    </row>
    <row r="114" spans="1:5" x14ac:dyDescent="0.25">
      <c r="A114" s="13"/>
      <c r="B114" s="14"/>
      <c r="C114" s="14"/>
      <c r="D114" s="15"/>
      <c r="E114" s="15"/>
    </row>
    <row r="115" spans="1:5" x14ac:dyDescent="0.25">
      <c r="A115" s="13"/>
      <c r="B115" s="14"/>
      <c r="C115" s="14"/>
      <c r="D115" s="15"/>
      <c r="E115" s="15"/>
    </row>
    <row r="116" spans="1:5" x14ac:dyDescent="0.25">
      <c r="A116" s="13"/>
      <c r="B116" s="14"/>
      <c r="C116" s="14"/>
      <c r="D116" s="15"/>
      <c r="E116" s="15"/>
    </row>
    <row r="117" spans="1:5" x14ac:dyDescent="0.25">
      <c r="A117" s="13"/>
      <c r="B117" s="14"/>
      <c r="C117" s="14"/>
      <c r="D117" s="15"/>
      <c r="E117" s="15"/>
    </row>
    <row r="118" spans="1:5" x14ac:dyDescent="0.25">
      <c r="A118" s="13"/>
      <c r="B118" s="14"/>
      <c r="C118" s="14"/>
      <c r="D118" s="15"/>
      <c r="E118" s="15"/>
    </row>
    <row r="119" spans="1:5" x14ac:dyDescent="0.25">
      <c r="A119" s="13"/>
      <c r="B119" s="14"/>
      <c r="C119" s="14"/>
      <c r="D119" s="15"/>
      <c r="E119" s="15"/>
    </row>
    <row r="120" spans="1:5" x14ac:dyDescent="0.25">
      <c r="A120" s="13"/>
      <c r="B120" s="14"/>
      <c r="C120" s="14"/>
      <c r="D120" s="15"/>
      <c r="E120" s="15"/>
    </row>
    <row r="121" spans="1:5" x14ac:dyDescent="0.25">
      <c r="A121" s="13"/>
      <c r="B121" s="14"/>
      <c r="C121" s="14"/>
      <c r="D121" s="15"/>
      <c r="E121" s="15"/>
    </row>
    <row r="122" spans="1:5" x14ac:dyDescent="0.25">
      <c r="A122" s="13"/>
      <c r="B122" s="14"/>
      <c r="C122" s="14"/>
      <c r="D122" s="15"/>
      <c r="E122" s="15"/>
    </row>
    <row r="123" spans="1:5" x14ac:dyDescent="0.25">
      <c r="A123" s="13"/>
      <c r="B123" s="14"/>
      <c r="C123" s="14"/>
      <c r="D123" s="15"/>
      <c r="E123" s="15"/>
    </row>
    <row r="124" spans="1:5" x14ac:dyDescent="0.25">
      <c r="A124" s="13"/>
      <c r="B124" s="14"/>
      <c r="C124" s="14"/>
      <c r="D124" s="15"/>
      <c r="E124" s="15"/>
    </row>
    <row r="125" spans="1:5" x14ac:dyDescent="0.25">
      <c r="A125" s="13"/>
      <c r="B125" s="14"/>
      <c r="C125" s="14"/>
      <c r="D125" s="15"/>
      <c r="E125" s="15"/>
    </row>
    <row r="126" spans="1:5" x14ac:dyDescent="0.25">
      <c r="A126" s="13"/>
      <c r="B126" s="14"/>
      <c r="C126" s="14"/>
      <c r="D126" s="15"/>
      <c r="E126" s="15"/>
    </row>
    <row r="127" spans="1:5" x14ac:dyDescent="0.25">
      <c r="A127" s="13"/>
      <c r="B127" s="14"/>
      <c r="C127" s="14"/>
      <c r="D127" s="15"/>
      <c r="E127" s="15"/>
    </row>
    <row r="128" spans="1:5" x14ac:dyDescent="0.25">
      <c r="A128" s="13"/>
      <c r="B128" s="14"/>
      <c r="C128" s="14"/>
      <c r="D128" s="15"/>
      <c r="E128" s="15"/>
    </row>
  </sheetData>
  <mergeCells count="17">
    <mergeCell ref="A92:A95"/>
    <mergeCell ref="A96:A104"/>
    <mergeCell ref="A57:A61"/>
    <mergeCell ref="A62:A69"/>
    <mergeCell ref="A70:A78"/>
    <mergeCell ref="A79:A84"/>
    <mergeCell ref="A85:A91"/>
    <mergeCell ref="A20:A27"/>
    <mergeCell ref="A28:A36"/>
    <mergeCell ref="A37:A43"/>
    <mergeCell ref="A44:A52"/>
    <mergeCell ref="A53:A56"/>
    <mergeCell ref="A2:F2"/>
    <mergeCell ref="A5:B5"/>
    <mergeCell ref="A6:A9"/>
    <mergeCell ref="A10:A14"/>
    <mergeCell ref="A15:A19"/>
  </mergeCells>
  <phoneticPr fontId="18" type="noConversion"/>
  <printOptions horizontalCentered="1"/>
  <pageMargins left="0.55118110236220474" right="0.55118110236220474" top="0.78740157480314965" bottom="0.59055118110236227" header="0.51181102362204722" footer="0.39370078740157483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D11" sqref="D11"/>
    </sheetView>
  </sheetViews>
  <sheetFormatPr defaultColWidth="9" defaultRowHeight="15.75" x14ac:dyDescent="0.25"/>
  <cols>
    <col min="2" max="2" width="22.5" style="6" customWidth="1"/>
    <col min="3" max="3" width="26.875" style="7" customWidth="1"/>
    <col min="4" max="4" width="22.25" style="8" customWidth="1"/>
  </cols>
  <sheetData>
    <row r="1" spans="1:4" x14ac:dyDescent="0.15">
      <c r="A1" s="9" t="s">
        <v>197</v>
      </c>
      <c r="B1" s="10"/>
      <c r="C1" s="11"/>
      <c r="D1" s="12"/>
    </row>
    <row r="2" spans="1:4" ht="20.100000000000001" customHeight="1" x14ac:dyDescent="0.15">
      <c r="A2" s="109" t="s">
        <v>198</v>
      </c>
      <c r="B2" s="110"/>
      <c r="C2" s="111"/>
      <c r="D2" s="110"/>
    </row>
    <row r="3" spans="1:4" ht="14.25" x14ac:dyDescent="0.15">
      <c r="A3" s="84"/>
      <c r="B3" s="84"/>
      <c r="C3" s="85"/>
      <c r="D3" s="77" t="s">
        <v>1</v>
      </c>
    </row>
    <row r="4" spans="1:4" s="1" customFormat="1" ht="30" customHeight="1" x14ac:dyDescent="0.15">
      <c r="A4" s="73" t="s">
        <v>141</v>
      </c>
      <c r="B4" s="73" t="s">
        <v>168</v>
      </c>
      <c r="C4" s="74" t="s">
        <v>3</v>
      </c>
      <c r="D4" s="69" t="s">
        <v>4</v>
      </c>
    </row>
    <row r="5" spans="1:4" s="1" customFormat="1" ht="22.5" customHeight="1" x14ac:dyDescent="0.15">
      <c r="A5" s="93" t="s">
        <v>5</v>
      </c>
      <c r="B5" s="93"/>
      <c r="C5" s="79">
        <f>C6+C9+C12+C17+C26+C32+C39+C47+C50+C56+C65+C76+C80</f>
        <v>14890</v>
      </c>
      <c r="D5" s="69"/>
    </row>
    <row r="6" spans="1:4" s="1" customFormat="1" ht="17.100000000000001" customHeight="1" x14ac:dyDescent="0.15">
      <c r="A6" s="112" t="s">
        <v>32</v>
      </c>
      <c r="B6" s="60" t="s">
        <v>33</v>
      </c>
      <c r="C6" s="79">
        <f>SUM(C7:C8)</f>
        <v>329</v>
      </c>
      <c r="D6" s="69"/>
    </row>
    <row r="7" spans="1:4" s="1" customFormat="1" ht="17.100000000000001" customHeight="1" x14ac:dyDescent="0.15">
      <c r="A7" s="112"/>
      <c r="B7" s="80" t="s">
        <v>194</v>
      </c>
      <c r="C7" s="81">
        <f>VLOOKUP(B7,[1]农村公路安防!$B$7:$AH$120,33,FALSE)</f>
        <v>157</v>
      </c>
      <c r="D7" s="73"/>
    </row>
    <row r="8" spans="1:4" s="1" customFormat="1" ht="17.100000000000001" customHeight="1" x14ac:dyDescent="0.15">
      <c r="A8" s="112"/>
      <c r="B8" s="80" t="s">
        <v>35</v>
      </c>
      <c r="C8" s="81">
        <f>VLOOKUP(B8,[1]农村公路安防!$B$7:$AH$120,33,FALSE)</f>
        <v>172</v>
      </c>
      <c r="D8" s="78"/>
    </row>
    <row r="9" spans="1:4" s="1" customFormat="1" ht="17.100000000000001" customHeight="1" x14ac:dyDescent="0.15">
      <c r="A9" s="112" t="s">
        <v>37</v>
      </c>
      <c r="B9" s="60" t="s">
        <v>38</v>
      </c>
      <c r="C9" s="79">
        <f>SUM(C10:C11)</f>
        <v>391</v>
      </c>
      <c r="D9" s="73"/>
    </row>
    <row r="10" spans="1:4" s="1" customFormat="1" ht="17.100000000000001" customHeight="1" x14ac:dyDescent="0.15">
      <c r="A10" s="112"/>
      <c r="B10" s="80" t="s">
        <v>40</v>
      </c>
      <c r="C10" s="81">
        <f>VLOOKUP(B10,[1]农村公路安防!$B$7:$AH$120,33,FALSE)</f>
        <v>83</v>
      </c>
      <c r="D10" s="78"/>
    </row>
    <row r="11" spans="1:4" s="1" customFormat="1" ht="17.100000000000001" customHeight="1" x14ac:dyDescent="0.15">
      <c r="A11" s="112"/>
      <c r="B11" s="80" t="s">
        <v>41</v>
      </c>
      <c r="C11" s="81">
        <f>VLOOKUP(B11,[1]农村公路安防!$B$7:$AH$120,33,FALSE)</f>
        <v>308</v>
      </c>
      <c r="D11" s="78"/>
    </row>
    <row r="12" spans="1:4" s="1" customFormat="1" ht="17.100000000000001" customHeight="1" x14ac:dyDescent="0.15">
      <c r="A12" s="112" t="s">
        <v>44</v>
      </c>
      <c r="B12" s="60" t="s">
        <v>45</v>
      </c>
      <c r="C12" s="79">
        <f>SUM(C13:C16)</f>
        <v>743</v>
      </c>
      <c r="D12" s="73"/>
    </row>
    <row r="13" spans="1:4" s="1" customFormat="1" ht="17.100000000000001" customHeight="1" x14ac:dyDescent="0.15">
      <c r="A13" s="112"/>
      <c r="B13" s="80" t="s">
        <v>187</v>
      </c>
      <c r="C13" s="81">
        <f>VLOOKUP(B13,[1]农村公路安防!$B$7:$AH$120,33,FALSE)</f>
        <v>35</v>
      </c>
      <c r="D13" s="73"/>
    </row>
    <row r="14" spans="1:4" s="1" customFormat="1" ht="17.100000000000001" customHeight="1" x14ac:dyDescent="0.15">
      <c r="A14" s="112"/>
      <c r="B14" s="80" t="s">
        <v>46</v>
      </c>
      <c r="C14" s="81">
        <f>VLOOKUP(B14,[1]农村公路安防!$B$7:$AH$120,33,FALSE)</f>
        <v>539</v>
      </c>
      <c r="D14" s="78"/>
    </row>
    <row r="15" spans="1:4" s="1" customFormat="1" ht="17.100000000000001" customHeight="1" x14ac:dyDescent="0.15">
      <c r="A15" s="112"/>
      <c r="B15" s="80" t="s">
        <v>47</v>
      </c>
      <c r="C15" s="81">
        <f>VLOOKUP(B15,[1]农村公路安防!$B$7:$AH$120,33,FALSE)</f>
        <v>101</v>
      </c>
      <c r="D15" s="78"/>
    </row>
    <row r="16" spans="1:4" s="1" customFormat="1" ht="17.100000000000001" customHeight="1" x14ac:dyDescent="0.15">
      <c r="A16" s="112"/>
      <c r="B16" s="80" t="s">
        <v>48</v>
      </c>
      <c r="C16" s="81">
        <f>VLOOKUP(B16,[1]农村公路安防!$B$7:$AH$120,33,FALSE)</f>
        <v>68</v>
      </c>
      <c r="D16" s="78"/>
    </row>
    <row r="17" spans="1:4" s="1" customFormat="1" ht="17.100000000000001" customHeight="1" x14ac:dyDescent="0.15">
      <c r="A17" s="113" t="s">
        <v>49</v>
      </c>
      <c r="B17" s="60" t="s">
        <v>50</v>
      </c>
      <c r="C17" s="79">
        <f>SUM(C18:C25)</f>
        <v>1706</v>
      </c>
      <c r="D17" s="73"/>
    </row>
    <row r="18" spans="1:4" s="1" customFormat="1" ht="17.100000000000001" customHeight="1" x14ac:dyDescent="0.15">
      <c r="A18" s="114"/>
      <c r="B18" s="80" t="s">
        <v>188</v>
      </c>
      <c r="C18" s="81">
        <f>VLOOKUP(B18,[1]农村公路安防!$B$7:$AH$120,33,FALSE)</f>
        <v>47</v>
      </c>
      <c r="D18" s="73"/>
    </row>
    <row r="19" spans="1:4" s="1" customFormat="1" ht="17.100000000000001" customHeight="1" x14ac:dyDescent="0.15">
      <c r="A19" s="114"/>
      <c r="B19" s="80" t="s">
        <v>51</v>
      </c>
      <c r="C19" s="81">
        <f>VLOOKUP(B19,[1]农村公路安防!$B$7:$AH$120,33,FALSE)</f>
        <v>530</v>
      </c>
      <c r="D19" s="78"/>
    </row>
    <row r="20" spans="1:4" s="1" customFormat="1" ht="17.100000000000001" customHeight="1" x14ac:dyDescent="0.15">
      <c r="A20" s="114"/>
      <c r="B20" s="80" t="s">
        <v>52</v>
      </c>
      <c r="C20" s="81">
        <f>VLOOKUP(B20,[1]农村公路安防!$B$7:$AH$120,33,FALSE)</f>
        <v>244</v>
      </c>
      <c r="D20" s="78"/>
    </row>
    <row r="21" spans="1:4" s="1" customFormat="1" ht="17.100000000000001" customHeight="1" x14ac:dyDescent="0.15">
      <c r="A21" s="114"/>
      <c r="B21" s="80" t="s">
        <v>53</v>
      </c>
      <c r="C21" s="81">
        <f>VLOOKUP(B21,[1]农村公路安防!$B$7:$AH$120,33,FALSE)</f>
        <v>26</v>
      </c>
      <c r="D21" s="78"/>
    </row>
    <row r="22" spans="1:4" s="1" customFormat="1" ht="17.100000000000001" customHeight="1" x14ac:dyDescent="0.15">
      <c r="A22" s="114"/>
      <c r="B22" s="80" t="s">
        <v>54</v>
      </c>
      <c r="C22" s="81">
        <f>VLOOKUP(B22,[1]农村公路安防!$B$7:$AH$120,33,FALSE)</f>
        <v>48</v>
      </c>
      <c r="D22" s="78"/>
    </row>
    <row r="23" spans="1:4" s="1" customFormat="1" ht="17.100000000000001" customHeight="1" x14ac:dyDescent="0.15">
      <c r="A23" s="114"/>
      <c r="B23" s="80" t="s">
        <v>55</v>
      </c>
      <c r="C23" s="81">
        <f>VLOOKUP(B23,[1]农村公路安防!$B$7:$AH$120,33,FALSE)</f>
        <v>377</v>
      </c>
      <c r="D23" s="78"/>
    </row>
    <row r="24" spans="1:4" s="1" customFormat="1" ht="17.100000000000001" customHeight="1" x14ac:dyDescent="0.15">
      <c r="A24" s="114"/>
      <c r="B24" s="80" t="s">
        <v>56</v>
      </c>
      <c r="C24" s="81">
        <f>VLOOKUP(B24,[1]农村公路安防!$B$7:$AH$120,33,FALSE)</f>
        <v>403</v>
      </c>
      <c r="D24" s="78"/>
    </row>
    <row r="25" spans="1:4" s="1" customFormat="1" ht="17.100000000000001" customHeight="1" x14ac:dyDescent="0.15">
      <c r="A25" s="114"/>
      <c r="B25" s="80" t="s">
        <v>57</v>
      </c>
      <c r="C25" s="81">
        <f>VLOOKUP(B25,[1]农村公路安防!$B$7:$AH$120,33,FALSE)</f>
        <v>31</v>
      </c>
      <c r="D25" s="50"/>
    </row>
    <row r="26" spans="1:4" s="1" customFormat="1" ht="14.25" x14ac:dyDescent="0.15">
      <c r="A26" s="112" t="s">
        <v>58</v>
      </c>
      <c r="B26" s="60" t="s">
        <v>59</v>
      </c>
      <c r="C26" s="79">
        <f>SUM(C27:C31)</f>
        <v>646</v>
      </c>
      <c r="D26" s="73"/>
    </row>
    <row r="27" spans="1:4" s="1" customFormat="1" ht="14.25" x14ac:dyDescent="0.15">
      <c r="A27" s="112"/>
      <c r="B27" s="80" t="s">
        <v>169</v>
      </c>
      <c r="C27" s="81">
        <f>VLOOKUP(B27,[1]农村公路安防!$B$7:$AH$120,33,FALSE)</f>
        <v>15</v>
      </c>
      <c r="D27" s="73"/>
    </row>
    <row r="28" spans="1:4" s="1" customFormat="1" ht="14.25" x14ac:dyDescent="0.15">
      <c r="A28" s="112"/>
      <c r="B28" s="80" t="s">
        <v>217</v>
      </c>
      <c r="C28" s="81">
        <v>272</v>
      </c>
      <c r="D28" s="78"/>
    </row>
    <row r="29" spans="1:4" s="1" customFormat="1" ht="14.25" x14ac:dyDescent="0.15">
      <c r="A29" s="112"/>
      <c r="B29" s="80" t="s">
        <v>60</v>
      </c>
      <c r="C29" s="81">
        <f>VLOOKUP(B29,[1]农村公路安防!$B$7:$AH$120,33,FALSE)</f>
        <v>202</v>
      </c>
      <c r="D29" s="78"/>
    </row>
    <row r="30" spans="1:4" s="1" customFormat="1" ht="14.25" x14ac:dyDescent="0.15">
      <c r="A30" s="112"/>
      <c r="B30" s="80" t="s">
        <v>62</v>
      </c>
      <c r="C30" s="81">
        <f>VLOOKUP(B30,[1]农村公路安防!$B$7:$AH$120,33,FALSE)</f>
        <v>23</v>
      </c>
      <c r="D30" s="78"/>
    </row>
    <row r="31" spans="1:4" s="1" customFormat="1" ht="14.25" x14ac:dyDescent="0.15">
      <c r="A31" s="112"/>
      <c r="B31" s="80" t="s">
        <v>67</v>
      </c>
      <c r="C31" s="81">
        <f>VLOOKUP(B31,[1]农村公路安防!$B$7:$AH$120,33,FALSE)</f>
        <v>134</v>
      </c>
      <c r="D31" s="78"/>
    </row>
    <row r="32" spans="1:4" s="1" customFormat="1" ht="14.25" x14ac:dyDescent="0.15">
      <c r="A32" s="112" t="s">
        <v>68</v>
      </c>
      <c r="B32" s="60" t="s">
        <v>69</v>
      </c>
      <c r="C32" s="79">
        <f>SUM(C33:C38)</f>
        <v>2380</v>
      </c>
      <c r="D32" s="73"/>
    </row>
    <row r="33" spans="1:4" s="1" customFormat="1" ht="14.25" x14ac:dyDescent="0.15">
      <c r="A33" s="112"/>
      <c r="B33" s="80" t="s">
        <v>170</v>
      </c>
      <c r="C33" s="81">
        <f>VLOOKUP(B33,[1]农村公路安防!$B$7:$AH$120,33,FALSE)</f>
        <v>-3</v>
      </c>
      <c r="D33" s="73"/>
    </row>
    <row r="34" spans="1:4" s="1" customFormat="1" ht="14.25" x14ac:dyDescent="0.15">
      <c r="A34" s="112" t="s">
        <v>68</v>
      </c>
      <c r="B34" s="80" t="s">
        <v>70</v>
      </c>
      <c r="C34" s="81">
        <f>VLOOKUP(B34,[1]农村公路安防!$B$7:$AH$120,33,FALSE)</f>
        <v>531</v>
      </c>
      <c r="D34" s="78"/>
    </row>
    <row r="35" spans="1:4" s="1" customFormat="1" ht="14.25" x14ac:dyDescent="0.15">
      <c r="A35" s="112"/>
      <c r="B35" s="80" t="s">
        <v>71</v>
      </c>
      <c r="C35" s="81">
        <f>VLOOKUP(B35,[1]农村公路安防!$B$7:$AH$120,33,FALSE)</f>
        <v>290</v>
      </c>
      <c r="D35" s="78"/>
    </row>
    <row r="36" spans="1:4" s="1" customFormat="1" ht="14.25" x14ac:dyDescent="0.15">
      <c r="A36" s="112"/>
      <c r="B36" s="80" t="s">
        <v>72</v>
      </c>
      <c r="C36" s="81">
        <f>VLOOKUP(B36,[1]农村公路安防!$B$7:$AH$120,33,FALSE)</f>
        <v>634</v>
      </c>
      <c r="D36" s="78"/>
    </row>
    <row r="37" spans="1:4" s="1" customFormat="1" ht="14.25" x14ac:dyDescent="0.15">
      <c r="A37" s="112"/>
      <c r="B37" s="80" t="s">
        <v>73</v>
      </c>
      <c r="C37" s="81">
        <f>VLOOKUP(B37,[1]农村公路安防!$B$7:$AH$120,33,FALSE)</f>
        <v>344</v>
      </c>
      <c r="D37" s="78"/>
    </row>
    <row r="38" spans="1:4" s="1" customFormat="1" ht="14.25" x14ac:dyDescent="0.15">
      <c r="A38" s="112"/>
      <c r="B38" s="80" t="s">
        <v>75</v>
      </c>
      <c r="C38" s="81">
        <f>VLOOKUP(B38,[1]农村公路安防!$B$7:$AH$120,33,FALSE)</f>
        <v>584</v>
      </c>
      <c r="D38" s="78"/>
    </row>
    <row r="39" spans="1:4" s="1" customFormat="1" ht="14.25" x14ac:dyDescent="0.15">
      <c r="A39" s="112" t="s">
        <v>76</v>
      </c>
      <c r="B39" s="60" t="s">
        <v>77</v>
      </c>
      <c r="C39" s="79">
        <f>SUM(C40:C46)</f>
        <v>1360</v>
      </c>
      <c r="D39" s="73"/>
    </row>
    <row r="40" spans="1:4" s="1" customFormat="1" ht="14.25" x14ac:dyDescent="0.15">
      <c r="A40" s="112"/>
      <c r="B40" s="80" t="s">
        <v>171</v>
      </c>
      <c r="C40" s="81">
        <f>VLOOKUP(B40,[1]农村公路安防!$B$7:$AH$120,33,FALSE)</f>
        <v>25</v>
      </c>
      <c r="D40" s="73"/>
    </row>
    <row r="41" spans="1:4" s="1" customFormat="1" ht="14.25" x14ac:dyDescent="0.15">
      <c r="A41" s="112"/>
      <c r="B41" s="82" t="s">
        <v>79</v>
      </c>
      <c r="C41" s="81">
        <f>VLOOKUP(B41,[1]农村公路安防!$B$7:$AH$120,33,FALSE)</f>
        <v>166</v>
      </c>
      <c r="D41" s="78"/>
    </row>
    <row r="42" spans="1:4" s="1" customFormat="1" ht="14.25" x14ac:dyDescent="0.15">
      <c r="A42" s="112"/>
      <c r="B42" s="82" t="s">
        <v>80</v>
      </c>
      <c r="C42" s="81">
        <f>VLOOKUP(B42,[1]农村公路安防!$B$7:$AH$120,33,FALSE)</f>
        <v>132</v>
      </c>
      <c r="D42" s="78"/>
    </row>
    <row r="43" spans="1:4" s="1" customFormat="1" ht="14.25" x14ac:dyDescent="0.15">
      <c r="A43" s="112"/>
      <c r="B43" s="82" t="s">
        <v>81</v>
      </c>
      <c r="C43" s="81">
        <f>VLOOKUP(B43,[1]农村公路安防!$B$7:$AH$120,33,FALSE)</f>
        <v>281</v>
      </c>
      <c r="D43" s="78"/>
    </row>
    <row r="44" spans="1:4" s="1" customFormat="1" ht="14.25" x14ac:dyDescent="0.15">
      <c r="A44" s="112"/>
      <c r="B44" s="82" t="s">
        <v>82</v>
      </c>
      <c r="C44" s="81">
        <f>VLOOKUP(B44,[1]农村公路安防!$B$7:$AH$120,33,FALSE)</f>
        <v>338</v>
      </c>
      <c r="D44" s="78"/>
    </row>
    <row r="45" spans="1:4" s="1" customFormat="1" ht="14.25" x14ac:dyDescent="0.15">
      <c r="A45" s="112" t="s">
        <v>76</v>
      </c>
      <c r="B45" s="82" t="s">
        <v>83</v>
      </c>
      <c r="C45" s="81">
        <f>VLOOKUP(B45,[1]农村公路安防!$B$7:$AH$120,33,FALSE)</f>
        <v>408</v>
      </c>
      <c r="D45" s="78"/>
    </row>
    <row r="46" spans="1:4" s="1" customFormat="1" ht="14.25" x14ac:dyDescent="0.15">
      <c r="A46" s="112"/>
      <c r="B46" s="82" t="s">
        <v>84</v>
      </c>
      <c r="C46" s="81">
        <f>VLOOKUP(B46,[1]农村公路安防!$B$7:$AH$120,33,FALSE)</f>
        <v>10</v>
      </c>
      <c r="D46" s="78"/>
    </row>
    <row r="47" spans="1:4" s="1" customFormat="1" ht="14.25" x14ac:dyDescent="0.15">
      <c r="A47" s="112" t="s">
        <v>85</v>
      </c>
      <c r="B47" s="60" t="s">
        <v>86</v>
      </c>
      <c r="C47" s="79">
        <f>SUM(C48:C49)</f>
        <v>1052</v>
      </c>
      <c r="D47" s="73"/>
    </row>
    <row r="48" spans="1:4" s="1" customFormat="1" ht="14.25" x14ac:dyDescent="0.15">
      <c r="A48" s="112"/>
      <c r="B48" s="80" t="s">
        <v>189</v>
      </c>
      <c r="C48" s="81">
        <f>VLOOKUP(B48,[1]农村公路安防!$B$7:$AH$120,33,FALSE)</f>
        <v>278</v>
      </c>
      <c r="D48" s="78"/>
    </row>
    <row r="49" spans="1:4" s="1" customFormat="1" ht="14.25" x14ac:dyDescent="0.15">
      <c r="A49" s="112"/>
      <c r="B49" s="80" t="s">
        <v>87</v>
      </c>
      <c r="C49" s="81">
        <f>VLOOKUP(B49,[1]农村公路安防!$B$7:$AH$120,33,FALSE)</f>
        <v>774</v>
      </c>
      <c r="D49" s="78"/>
    </row>
    <row r="50" spans="1:4" s="1" customFormat="1" ht="14.25" x14ac:dyDescent="0.15">
      <c r="A50" s="113" t="s">
        <v>89</v>
      </c>
      <c r="B50" s="60" t="s">
        <v>90</v>
      </c>
      <c r="C50" s="79">
        <f>SUM(C51:C55)</f>
        <v>1624</v>
      </c>
      <c r="D50" s="73"/>
    </row>
    <row r="51" spans="1:4" s="1" customFormat="1" ht="14.25" x14ac:dyDescent="0.15">
      <c r="A51" s="114"/>
      <c r="B51" s="80" t="s">
        <v>172</v>
      </c>
      <c r="C51" s="81">
        <f>VLOOKUP(B51,[1]农村公路安防!$B$7:$AH$120,33,FALSE)</f>
        <v>123</v>
      </c>
      <c r="D51" s="73"/>
    </row>
    <row r="52" spans="1:4" s="1" customFormat="1" ht="14.25" x14ac:dyDescent="0.15">
      <c r="A52" s="114"/>
      <c r="B52" s="80" t="s">
        <v>91</v>
      </c>
      <c r="C52" s="81">
        <f>VLOOKUP(B52,[1]农村公路安防!$B$7:$AH$120,33,FALSE)</f>
        <v>38</v>
      </c>
      <c r="D52" s="78"/>
    </row>
    <row r="53" spans="1:4" s="1" customFormat="1" ht="14.25" x14ac:dyDescent="0.15">
      <c r="A53" s="114"/>
      <c r="B53" s="80" t="s">
        <v>92</v>
      </c>
      <c r="C53" s="81">
        <f>VLOOKUP(B53,[1]农村公路安防!$B$7:$AH$120,33,FALSE)</f>
        <v>223</v>
      </c>
      <c r="D53" s="78"/>
    </row>
    <row r="54" spans="1:4" s="1" customFormat="1" ht="14.25" x14ac:dyDescent="0.15">
      <c r="A54" s="114"/>
      <c r="B54" s="80" t="s">
        <v>93</v>
      </c>
      <c r="C54" s="81">
        <f>VLOOKUP(B54,[1]农村公路安防!$B$7:$AH$120,33,FALSE)</f>
        <v>162</v>
      </c>
      <c r="D54" s="78"/>
    </row>
    <row r="55" spans="1:4" s="1" customFormat="1" ht="14.25" x14ac:dyDescent="0.15">
      <c r="A55" s="115"/>
      <c r="B55" s="80" t="s">
        <v>94</v>
      </c>
      <c r="C55" s="81">
        <f>VLOOKUP(B55,[1]农村公路安防!$B$7:$AH$120,33,FALSE)</f>
        <v>1078</v>
      </c>
      <c r="D55" s="78"/>
    </row>
    <row r="56" spans="1:4" s="1" customFormat="1" ht="14.25" x14ac:dyDescent="0.15">
      <c r="A56" s="112" t="s">
        <v>95</v>
      </c>
      <c r="B56" s="60" t="s">
        <v>96</v>
      </c>
      <c r="C56" s="79">
        <f>SUM(C57:C64)</f>
        <v>1742</v>
      </c>
      <c r="D56" s="73"/>
    </row>
    <row r="57" spans="1:4" s="1" customFormat="1" ht="14.25" x14ac:dyDescent="0.15">
      <c r="A57" s="112"/>
      <c r="B57" s="80" t="s">
        <v>173</v>
      </c>
      <c r="C57" s="81">
        <f>VLOOKUP(B57,[1]农村公路安防!$B$7:$AH$120,33,FALSE)</f>
        <v>115</v>
      </c>
      <c r="D57" s="73"/>
    </row>
    <row r="58" spans="1:4" s="1" customFormat="1" ht="14.25" x14ac:dyDescent="0.15">
      <c r="A58" s="112"/>
      <c r="B58" s="80" t="s">
        <v>97</v>
      </c>
      <c r="C58" s="81">
        <f>VLOOKUP(B58,[1]农村公路安防!$B$7:$AH$120,33,FALSE)</f>
        <v>459</v>
      </c>
      <c r="D58" s="78"/>
    </row>
    <row r="59" spans="1:4" s="1" customFormat="1" ht="14.25" x14ac:dyDescent="0.15">
      <c r="A59" s="112"/>
      <c r="B59" s="80" t="s">
        <v>98</v>
      </c>
      <c r="C59" s="81">
        <f>VLOOKUP(B59,[1]农村公路安防!$B$7:$AH$120,33,FALSE)</f>
        <v>121</v>
      </c>
      <c r="D59" s="78"/>
    </row>
    <row r="60" spans="1:4" s="1" customFormat="1" ht="14.25" x14ac:dyDescent="0.15">
      <c r="A60" s="112"/>
      <c r="B60" s="80" t="s">
        <v>99</v>
      </c>
      <c r="C60" s="81">
        <f>VLOOKUP(B60,[1]农村公路安防!$B$7:$AH$120,33,FALSE)</f>
        <v>106</v>
      </c>
      <c r="D60" s="78"/>
    </row>
    <row r="61" spans="1:4" s="1" customFormat="1" ht="14.25" x14ac:dyDescent="0.15">
      <c r="A61" s="112"/>
      <c r="B61" s="80" t="s">
        <v>100</v>
      </c>
      <c r="C61" s="81">
        <f>VLOOKUP(B61,[1]农村公路安防!$B$7:$AH$120,33,FALSE)</f>
        <v>251</v>
      </c>
      <c r="D61" s="78"/>
    </row>
    <row r="62" spans="1:4" s="1" customFormat="1" ht="14.25" x14ac:dyDescent="0.15">
      <c r="A62" s="112"/>
      <c r="B62" s="80" t="s">
        <v>101</v>
      </c>
      <c r="C62" s="81">
        <f>VLOOKUP(B62,[1]农村公路安防!$B$7:$AH$120,33,FALSE)</f>
        <v>356</v>
      </c>
      <c r="D62" s="78"/>
    </row>
    <row r="63" spans="1:4" s="1" customFormat="1" ht="14.25" x14ac:dyDescent="0.15">
      <c r="A63" s="112"/>
      <c r="B63" s="80" t="s">
        <v>102</v>
      </c>
      <c r="C63" s="81">
        <f>VLOOKUP(B63,[1]农村公路安防!$B$7:$AH$120,33,FALSE)</f>
        <v>94</v>
      </c>
      <c r="D63" s="78"/>
    </row>
    <row r="64" spans="1:4" s="1" customFormat="1" ht="14.25" x14ac:dyDescent="0.15">
      <c r="A64" s="112"/>
      <c r="B64" s="80" t="s">
        <v>105</v>
      </c>
      <c r="C64" s="81">
        <f>VLOOKUP(B64,[1]农村公路安防!$B$7:$AH$120,33,FALSE)</f>
        <v>240</v>
      </c>
      <c r="D64" s="78"/>
    </row>
    <row r="65" spans="1:4" s="1" customFormat="1" ht="14.25" x14ac:dyDescent="0.15">
      <c r="A65" s="113" t="s">
        <v>106</v>
      </c>
      <c r="B65" s="60" t="s">
        <v>107</v>
      </c>
      <c r="C65" s="79">
        <f>SUM(C66:C75)</f>
        <v>2079</v>
      </c>
      <c r="D65" s="73"/>
    </row>
    <row r="66" spans="1:4" s="1" customFormat="1" ht="14.25" x14ac:dyDescent="0.15">
      <c r="A66" s="114"/>
      <c r="B66" s="80" t="s">
        <v>174</v>
      </c>
      <c r="C66" s="81">
        <f>VLOOKUP(B66,[1]农村公路安防!$B$7:$AH$120,33,FALSE)</f>
        <v>114</v>
      </c>
      <c r="D66" s="73"/>
    </row>
    <row r="67" spans="1:4" s="1" customFormat="1" ht="14.25" x14ac:dyDescent="0.15">
      <c r="A67" s="114"/>
      <c r="B67" s="80" t="s">
        <v>108</v>
      </c>
      <c r="C67" s="81">
        <f>VLOOKUP(B67,[1]农村公路安防!$B$7:$AH$120,33,FALSE)</f>
        <v>370</v>
      </c>
      <c r="D67" s="78"/>
    </row>
    <row r="68" spans="1:4" s="1" customFormat="1" ht="14.25" x14ac:dyDescent="0.15">
      <c r="A68" s="114"/>
      <c r="B68" s="80" t="s">
        <v>109</v>
      </c>
      <c r="C68" s="81">
        <f>VLOOKUP(B68,[1]农村公路安防!$B$7:$AH$120,33,FALSE)</f>
        <v>329</v>
      </c>
      <c r="D68" s="78"/>
    </row>
    <row r="69" spans="1:4" s="1" customFormat="1" ht="14.25" x14ac:dyDescent="0.15">
      <c r="A69" s="114"/>
      <c r="B69" s="80" t="s">
        <v>110</v>
      </c>
      <c r="C69" s="81">
        <f>VLOOKUP(B69,[1]农村公路安防!$B$7:$AH$120,33,FALSE)</f>
        <v>183</v>
      </c>
      <c r="D69" s="78"/>
    </row>
    <row r="70" spans="1:4" s="1" customFormat="1" ht="14.25" x14ac:dyDescent="0.15">
      <c r="A70" s="114"/>
      <c r="B70" s="80" t="s">
        <v>111</v>
      </c>
      <c r="C70" s="81">
        <f>VLOOKUP(B70,[1]农村公路安防!$B$7:$AH$120,33,FALSE)</f>
        <v>209</v>
      </c>
      <c r="D70" s="78"/>
    </row>
    <row r="71" spans="1:4" s="1" customFormat="1" ht="14.25" x14ac:dyDescent="0.15">
      <c r="A71" s="114"/>
      <c r="B71" s="80" t="s">
        <v>112</v>
      </c>
      <c r="C71" s="81">
        <f>VLOOKUP(B71,[1]农村公路安防!$B$7:$AH$120,33,FALSE)</f>
        <v>152</v>
      </c>
      <c r="D71" s="78"/>
    </row>
    <row r="72" spans="1:4" s="1" customFormat="1" ht="17.100000000000001" customHeight="1" x14ac:dyDescent="0.15">
      <c r="A72" s="114"/>
      <c r="B72" s="80" t="s">
        <v>113</v>
      </c>
      <c r="C72" s="81">
        <f>VLOOKUP(B72,[1]农村公路安防!$B$7:$AH$120,33,FALSE)</f>
        <v>55</v>
      </c>
      <c r="D72" s="78"/>
    </row>
    <row r="73" spans="1:4" s="1" customFormat="1" ht="17.100000000000001" customHeight="1" x14ac:dyDescent="0.15">
      <c r="A73" s="114"/>
      <c r="B73" s="80" t="s">
        <v>114</v>
      </c>
      <c r="C73" s="81">
        <f>VLOOKUP(B73,[1]农村公路安防!$B$7:$AH$120,33,FALSE)</f>
        <v>487</v>
      </c>
      <c r="D73" s="78"/>
    </row>
    <row r="74" spans="1:4" s="1" customFormat="1" ht="17.100000000000001" customHeight="1" x14ac:dyDescent="0.15">
      <c r="A74" s="114"/>
      <c r="B74" s="80" t="s">
        <v>115</v>
      </c>
      <c r="C74" s="81">
        <f>VLOOKUP(B74,[1]农村公路安防!$B$7:$AH$120,33,FALSE)</f>
        <v>24</v>
      </c>
      <c r="D74" s="78"/>
    </row>
    <row r="75" spans="1:4" s="1" customFormat="1" ht="17.100000000000001" customHeight="1" x14ac:dyDescent="0.15">
      <c r="A75" s="115"/>
      <c r="B75" s="80" t="s">
        <v>116</v>
      </c>
      <c r="C75" s="81">
        <f>VLOOKUP(B75,[1]农村公路安防!$B$7:$AH$120,33,FALSE)</f>
        <v>156</v>
      </c>
      <c r="D75" s="78"/>
    </row>
    <row r="76" spans="1:4" s="1" customFormat="1" ht="14.25" x14ac:dyDescent="0.15">
      <c r="A76" s="112" t="s">
        <v>117</v>
      </c>
      <c r="B76" s="60" t="s">
        <v>118</v>
      </c>
      <c r="C76" s="79">
        <f>SUM(C77:C79)</f>
        <v>-718</v>
      </c>
      <c r="D76" s="73"/>
    </row>
    <row r="77" spans="1:4" s="1" customFormat="1" ht="14.25" x14ac:dyDescent="0.15">
      <c r="A77" s="112"/>
      <c r="B77" s="80" t="s">
        <v>175</v>
      </c>
      <c r="C77" s="81">
        <f>VLOOKUP(B77,[1]农村公路安防!$B$7:$AH$120,33,FALSE)</f>
        <v>-1381</v>
      </c>
      <c r="D77" s="73"/>
    </row>
    <row r="78" spans="1:4" s="1" customFormat="1" ht="14.25" x14ac:dyDescent="0.15">
      <c r="A78" s="112"/>
      <c r="B78" s="80" t="s">
        <v>120</v>
      </c>
      <c r="C78" s="81">
        <f>VLOOKUP(B78,[1]农村公路安防!$B$7:$AH$120,33,FALSE)</f>
        <v>167</v>
      </c>
      <c r="D78" s="78"/>
    </row>
    <row r="79" spans="1:4" s="1" customFormat="1" ht="14.25" x14ac:dyDescent="0.15">
      <c r="A79" s="112"/>
      <c r="B79" s="80" t="s">
        <v>121</v>
      </c>
      <c r="C79" s="81">
        <f>VLOOKUP(B79,[1]农村公路安防!$B$7:$AH$120,33,FALSE)</f>
        <v>496</v>
      </c>
      <c r="D79" s="78"/>
    </row>
    <row r="80" spans="1:4" s="1" customFormat="1" ht="14.25" x14ac:dyDescent="0.15">
      <c r="A80" s="112" t="s">
        <v>123</v>
      </c>
      <c r="B80" s="60" t="s">
        <v>124</v>
      </c>
      <c r="C80" s="79">
        <f>SUM(C81:C88)</f>
        <v>1556</v>
      </c>
      <c r="D80" s="73"/>
    </row>
    <row r="81" spans="1:4" s="1" customFormat="1" ht="14.25" x14ac:dyDescent="0.15">
      <c r="A81" s="112"/>
      <c r="B81" s="80" t="s">
        <v>176</v>
      </c>
      <c r="C81" s="81">
        <f>VLOOKUP(B81,[1]农村公路安防!$B$7:$AH$120,33,FALSE)</f>
        <v>8</v>
      </c>
      <c r="D81" s="78"/>
    </row>
    <row r="82" spans="1:4" s="1" customFormat="1" ht="14.25" x14ac:dyDescent="0.15">
      <c r="A82" s="112"/>
      <c r="B82" s="83" t="s">
        <v>126</v>
      </c>
      <c r="C82" s="81">
        <f>VLOOKUP(B82,[1]农村公路安防!$B$7:$AH$120,33,FALSE)</f>
        <v>45</v>
      </c>
      <c r="D82" s="78"/>
    </row>
    <row r="83" spans="1:4" s="1" customFormat="1" ht="14.25" x14ac:dyDescent="0.15">
      <c r="A83" s="112"/>
      <c r="B83" s="83" t="s">
        <v>129</v>
      </c>
      <c r="C83" s="81">
        <f>VLOOKUP(B83,[1]农村公路安防!$B$7:$AH$120,33,FALSE)</f>
        <v>115</v>
      </c>
      <c r="D83" s="78"/>
    </row>
    <row r="84" spans="1:4" s="1" customFormat="1" ht="14.25" x14ac:dyDescent="0.15">
      <c r="A84" s="112"/>
      <c r="B84" s="83" t="s">
        <v>130</v>
      </c>
      <c r="C84" s="81">
        <f>VLOOKUP(B84,[1]农村公路安防!$B$7:$AH$120,33,FALSE)</f>
        <v>458</v>
      </c>
      <c r="D84" s="78"/>
    </row>
    <row r="85" spans="1:4" s="1" customFormat="1" ht="14.25" x14ac:dyDescent="0.15">
      <c r="A85" s="112"/>
      <c r="B85" s="83" t="s">
        <v>132</v>
      </c>
      <c r="C85" s="81">
        <f>VLOOKUP(B85,[1]农村公路安防!$B$7:$AH$120,33,FALSE)</f>
        <v>110</v>
      </c>
      <c r="D85" s="78"/>
    </row>
    <row r="86" spans="1:4" s="1" customFormat="1" ht="14.25" x14ac:dyDescent="0.15">
      <c r="A86" s="112"/>
      <c r="B86" s="83" t="s">
        <v>133</v>
      </c>
      <c r="C86" s="81">
        <f>VLOOKUP(B86,[1]农村公路安防!$B$7:$AH$120,33,FALSE)</f>
        <v>-28</v>
      </c>
      <c r="D86" s="78"/>
    </row>
    <row r="87" spans="1:4" s="1" customFormat="1" ht="14.25" x14ac:dyDescent="0.15">
      <c r="A87" s="112"/>
      <c r="B87" s="83" t="s">
        <v>134</v>
      </c>
      <c r="C87" s="81">
        <f>VLOOKUP(B87,[1]农村公路安防!$B$7:$AH$120,33,FALSE)</f>
        <v>625</v>
      </c>
      <c r="D87" s="78"/>
    </row>
    <row r="88" spans="1:4" s="1" customFormat="1" ht="14.25" x14ac:dyDescent="0.15">
      <c r="A88" s="112"/>
      <c r="B88" s="83" t="s">
        <v>135</v>
      </c>
      <c r="C88" s="81">
        <f>VLOOKUP(B88,[1]农村公路安防!$B$7:$AH$120,33,FALSE)</f>
        <v>223</v>
      </c>
      <c r="D88" s="78"/>
    </row>
    <row r="89" spans="1:4" s="1" customFormat="1" x14ac:dyDescent="0.25">
      <c r="A89" s="13"/>
      <c r="B89" s="14"/>
      <c r="C89" s="15"/>
      <c r="D89" s="8"/>
    </row>
    <row r="90" spans="1:4" s="1" customFormat="1" x14ac:dyDescent="0.25">
      <c r="A90" s="13"/>
      <c r="B90" s="14"/>
      <c r="C90" s="15"/>
      <c r="D90" s="8"/>
    </row>
    <row r="91" spans="1:4" s="1" customFormat="1" x14ac:dyDescent="0.25">
      <c r="A91" s="13"/>
      <c r="B91" s="14"/>
      <c r="C91" s="15"/>
      <c r="D91" s="8"/>
    </row>
    <row r="92" spans="1:4" s="1" customFormat="1" x14ac:dyDescent="0.25">
      <c r="A92" s="13"/>
      <c r="B92" s="14"/>
      <c r="C92" s="15"/>
      <c r="D92" s="8"/>
    </row>
    <row r="93" spans="1:4" x14ac:dyDescent="0.25">
      <c r="A93" s="13"/>
      <c r="B93" s="14"/>
      <c r="C93" s="15"/>
    </row>
    <row r="94" spans="1:4" x14ac:dyDescent="0.25">
      <c r="A94" s="13"/>
      <c r="B94" s="14"/>
      <c r="C94" s="15"/>
    </row>
    <row r="95" spans="1:4" x14ac:dyDescent="0.25">
      <c r="A95" s="13"/>
      <c r="B95" s="14"/>
      <c r="C95" s="15"/>
    </row>
    <row r="96" spans="1:4" x14ac:dyDescent="0.25">
      <c r="A96" s="13"/>
      <c r="B96" s="14"/>
      <c r="C96" s="15"/>
    </row>
    <row r="97" spans="1:3" x14ac:dyDescent="0.25">
      <c r="A97" s="13"/>
      <c r="B97" s="14"/>
      <c r="C97" s="15"/>
    </row>
    <row r="98" spans="1:3" x14ac:dyDescent="0.25">
      <c r="A98" s="13"/>
      <c r="B98" s="14"/>
      <c r="C98" s="15"/>
    </row>
    <row r="99" spans="1:3" x14ac:dyDescent="0.25">
      <c r="A99" s="13"/>
      <c r="B99" s="14"/>
      <c r="C99" s="15"/>
    </row>
    <row r="100" spans="1:3" x14ac:dyDescent="0.25">
      <c r="A100" s="13"/>
      <c r="B100" s="14"/>
      <c r="C100" s="15"/>
    </row>
    <row r="101" spans="1:3" x14ac:dyDescent="0.25">
      <c r="A101" s="13"/>
      <c r="B101" s="14"/>
      <c r="C101" s="15"/>
    </row>
    <row r="102" spans="1:3" x14ac:dyDescent="0.25">
      <c r="A102" s="13"/>
      <c r="B102" s="14"/>
      <c r="C102" s="15"/>
    </row>
    <row r="103" spans="1:3" x14ac:dyDescent="0.25">
      <c r="A103" s="13"/>
      <c r="B103" s="14"/>
      <c r="C103" s="15"/>
    </row>
    <row r="104" spans="1:3" x14ac:dyDescent="0.25">
      <c r="A104" s="13"/>
      <c r="B104" s="14"/>
      <c r="C104" s="15"/>
    </row>
    <row r="105" spans="1:3" x14ac:dyDescent="0.25">
      <c r="A105" s="13"/>
      <c r="B105" s="14"/>
      <c r="C105" s="15"/>
    </row>
    <row r="106" spans="1:3" x14ac:dyDescent="0.25">
      <c r="A106" s="13"/>
      <c r="B106" s="14"/>
      <c r="C106" s="15"/>
    </row>
    <row r="107" spans="1:3" x14ac:dyDescent="0.25">
      <c r="A107" s="13"/>
      <c r="B107" s="14"/>
      <c r="C107" s="15"/>
    </row>
    <row r="108" spans="1:3" x14ac:dyDescent="0.25">
      <c r="A108" s="13"/>
      <c r="B108" s="14"/>
      <c r="C108" s="15"/>
    </row>
    <row r="109" spans="1:3" x14ac:dyDescent="0.25">
      <c r="A109" s="13"/>
      <c r="B109" s="14"/>
      <c r="C109" s="15"/>
    </row>
    <row r="110" spans="1:3" x14ac:dyDescent="0.25">
      <c r="A110" s="13"/>
      <c r="B110" s="14"/>
      <c r="C110" s="15"/>
    </row>
    <row r="111" spans="1:3" x14ac:dyDescent="0.25">
      <c r="A111" s="13"/>
      <c r="B111" s="14"/>
      <c r="C111" s="15"/>
    </row>
    <row r="112" spans="1:3" x14ac:dyDescent="0.25">
      <c r="A112" s="13"/>
      <c r="B112" s="14"/>
      <c r="C112" s="15"/>
    </row>
  </sheetData>
  <mergeCells count="17">
    <mergeCell ref="A76:A79"/>
    <mergeCell ref="A80:A88"/>
    <mergeCell ref="A45:A46"/>
    <mergeCell ref="A47:A49"/>
    <mergeCell ref="A50:A55"/>
    <mergeCell ref="A56:A64"/>
    <mergeCell ref="A65:A75"/>
    <mergeCell ref="A17:A25"/>
    <mergeCell ref="A26:A31"/>
    <mergeCell ref="A32:A33"/>
    <mergeCell ref="A34:A38"/>
    <mergeCell ref="A39:A44"/>
    <mergeCell ref="A2:D2"/>
    <mergeCell ref="A5:B5"/>
    <mergeCell ref="A6:A8"/>
    <mergeCell ref="A9:A11"/>
    <mergeCell ref="A12:A16"/>
  </mergeCells>
  <phoneticPr fontId="18" type="noConversion"/>
  <printOptions horizontalCentered="1"/>
  <pageMargins left="0.55118110236220474" right="0.55118110236220474" top="0.78740157480314965" bottom="0.59055118110236227" header="0.51181102362204722" footer="0.39370078740157483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2" workbookViewId="0">
      <selection activeCell="F7" sqref="F7"/>
    </sheetView>
  </sheetViews>
  <sheetFormatPr defaultColWidth="9" defaultRowHeight="15.75" x14ac:dyDescent="0.25"/>
  <cols>
    <col min="2" max="2" width="22.5" style="6" customWidth="1"/>
    <col min="3" max="3" width="12.375" style="6" customWidth="1"/>
    <col min="4" max="4" width="10.375" style="6" customWidth="1"/>
    <col min="5" max="5" width="9.875" style="7" customWidth="1"/>
    <col min="6" max="6" width="17.5" style="8" customWidth="1"/>
  </cols>
  <sheetData>
    <row r="1" spans="1:6" x14ac:dyDescent="0.15">
      <c r="A1" s="9" t="s">
        <v>199</v>
      </c>
      <c r="B1" s="10"/>
      <c r="C1" s="10"/>
      <c r="D1" s="10"/>
      <c r="E1" s="11"/>
      <c r="F1" s="12"/>
    </row>
    <row r="2" spans="1:6" ht="59.1" customHeight="1" x14ac:dyDescent="0.15">
      <c r="A2" s="109" t="s">
        <v>200</v>
      </c>
      <c r="B2" s="109"/>
      <c r="C2" s="109"/>
      <c r="D2" s="109"/>
      <c r="E2" s="116"/>
      <c r="F2" s="109"/>
    </row>
    <row r="3" spans="1:6" ht="14.25" x14ac:dyDescent="0.15">
      <c r="A3" s="84"/>
      <c r="B3" s="84"/>
      <c r="C3" s="84"/>
      <c r="D3" s="84"/>
      <c r="E3" s="85"/>
      <c r="F3" s="77" t="s">
        <v>1</v>
      </c>
    </row>
    <row r="4" spans="1:6" s="1" customFormat="1" ht="30" customHeight="1" x14ac:dyDescent="0.15">
      <c r="A4" s="73" t="s">
        <v>141</v>
      </c>
      <c r="B4" s="73" t="s">
        <v>168</v>
      </c>
      <c r="C4" s="73" t="s">
        <v>5</v>
      </c>
      <c r="D4" s="73" t="s">
        <v>201</v>
      </c>
      <c r="E4" s="74" t="s">
        <v>202</v>
      </c>
      <c r="F4" s="69" t="s">
        <v>4</v>
      </c>
    </row>
    <row r="5" spans="1:6" s="1" customFormat="1" ht="71.25" x14ac:dyDescent="0.15">
      <c r="A5" s="93" t="s">
        <v>5</v>
      </c>
      <c r="B5" s="93"/>
      <c r="C5" s="51">
        <f t="shared" ref="C5:C58" si="0">D5+E5</f>
        <v>2091</v>
      </c>
      <c r="D5" s="51">
        <f>D6+D10+D14+D19+D25+D32+D40+D45+D47+D52+D56+D59+D65+D69</f>
        <v>984</v>
      </c>
      <c r="E5" s="51">
        <f>E6+E10+E14+E19+E25+E32+E40+E45+E47+E52+E56+E59+E65+E69</f>
        <v>1107</v>
      </c>
      <c r="F5" s="86" t="s">
        <v>218</v>
      </c>
    </row>
    <row r="6" spans="1:6" s="1" customFormat="1" ht="17.100000000000001" customHeight="1" x14ac:dyDescent="0.15">
      <c r="A6" s="112" t="s">
        <v>32</v>
      </c>
      <c r="B6" s="60" t="s">
        <v>33</v>
      </c>
      <c r="C6" s="51">
        <f t="shared" si="0"/>
        <v>207</v>
      </c>
      <c r="D6" s="60">
        <f>SUM(D7:D9)</f>
        <v>100</v>
      </c>
      <c r="E6" s="79">
        <f>SUM(E7:E9)</f>
        <v>107</v>
      </c>
      <c r="F6" s="69"/>
    </row>
    <row r="7" spans="1:6" s="1" customFormat="1" ht="17.100000000000001" customHeight="1" x14ac:dyDescent="0.15">
      <c r="A7" s="112"/>
      <c r="B7" s="80" t="s">
        <v>194</v>
      </c>
      <c r="C7" s="51">
        <f t="shared" si="0"/>
        <v>120</v>
      </c>
      <c r="D7" s="80">
        <v>80</v>
      </c>
      <c r="E7" s="81">
        <v>40</v>
      </c>
      <c r="F7" s="73"/>
    </row>
    <row r="8" spans="1:6" s="1" customFormat="1" ht="17.100000000000001" customHeight="1" x14ac:dyDescent="0.15">
      <c r="A8" s="112"/>
      <c r="B8" s="80" t="s">
        <v>35</v>
      </c>
      <c r="C8" s="51">
        <f t="shared" si="0"/>
        <v>22</v>
      </c>
      <c r="D8" s="80">
        <v>10</v>
      </c>
      <c r="E8" s="81">
        <v>12</v>
      </c>
      <c r="F8" s="78"/>
    </row>
    <row r="9" spans="1:6" s="1" customFormat="1" ht="17.100000000000001" customHeight="1" x14ac:dyDescent="0.15">
      <c r="A9" s="112"/>
      <c r="B9" s="80" t="s">
        <v>36</v>
      </c>
      <c r="C9" s="51">
        <f t="shared" si="0"/>
        <v>65</v>
      </c>
      <c r="D9" s="80">
        <v>10</v>
      </c>
      <c r="E9" s="81">
        <v>55</v>
      </c>
      <c r="F9" s="78"/>
    </row>
    <row r="10" spans="1:6" s="1" customFormat="1" ht="17.100000000000001" customHeight="1" x14ac:dyDescent="0.15">
      <c r="A10" s="112" t="s">
        <v>37</v>
      </c>
      <c r="B10" s="60" t="s">
        <v>38</v>
      </c>
      <c r="C10" s="51">
        <f t="shared" si="0"/>
        <v>100</v>
      </c>
      <c r="D10" s="60">
        <f>SUM(D11:D13)</f>
        <v>10</v>
      </c>
      <c r="E10" s="60">
        <f>SUM(E11:E13)</f>
        <v>90</v>
      </c>
      <c r="F10" s="73"/>
    </row>
    <row r="11" spans="1:6" s="1" customFormat="1" ht="17.100000000000001" customHeight="1" x14ac:dyDescent="0.15">
      <c r="A11" s="112"/>
      <c r="B11" s="80" t="s">
        <v>186</v>
      </c>
      <c r="C11" s="51">
        <f t="shared" si="0"/>
        <v>20</v>
      </c>
      <c r="D11" s="80"/>
      <c r="E11" s="81">
        <v>20</v>
      </c>
      <c r="F11" s="78"/>
    </row>
    <row r="12" spans="1:6" s="1" customFormat="1" ht="17.100000000000001" customHeight="1" x14ac:dyDescent="0.15">
      <c r="A12" s="112"/>
      <c r="B12" s="80" t="s">
        <v>41</v>
      </c>
      <c r="C12" s="51">
        <f t="shared" si="0"/>
        <v>40</v>
      </c>
      <c r="D12" s="80">
        <v>10</v>
      </c>
      <c r="E12" s="81">
        <v>30</v>
      </c>
      <c r="F12" s="78"/>
    </row>
    <row r="13" spans="1:6" s="1" customFormat="1" ht="17.100000000000001" customHeight="1" x14ac:dyDescent="0.15">
      <c r="A13" s="112"/>
      <c r="B13" s="80" t="s">
        <v>42</v>
      </c>
      <c r="C13" s="51">
        <f t="shared" si="0"/>
        <v>40</v>
      </c>
      <c r="D13" s="80"/>
      <c r="E13" s="81">
        <v>40</v>
      </c>
      <c r="F13" s="78"/>
    </row>
    <row r="14" spans="1:6" s="1" customFormat="1" ht="17.100000000000001" customHeight="1" x14ac:dyDescent="0.15">
      <c r="A14" s="112" t="s">
        <v>44</v>
      </c>
      <c r="B14" s="60" t="s">
        <v>45</v>
      </c>
      <c r="C14" s="51">
        <f t="shared" si="0"/>
        <v>85</v>
      </c>
      <c r="D14" s="60">
        <f>SUM(D15:D18)</f>
        <v>30</v>
      </c>
      <c r="E14" s="60">
        <f>SUM(E15:E18)</f>
        <v>55</v>
      </c>
      <c r="F14" s="73"/>
    </row>
    <row r="15" spans="1:6" s="1" customFormat="1" ht="17.100000000000001" customHeight="1" x14ac:dyDescent="0.15">
      <c r="A15" s="112"/>
      <c r="B15" s="80" t="s">
        <v>187</v>
      </c>
      <c r="C15" s="51">
        <f t="shared" si="0"/>
        <v>30</v>
      </c>
      <c r="D15" s="80"/>
      <c r="E15" s="81">
        <v>30</v>
      </c>
      <c r="F15" s="73"/>
    </row>
    <row r="16" spans="1:6" s="1" customFormat="1" ht="17.100000000000001" customHeight="1" x14ac:dyDescent="0.15">
      <c r="A16" s="112"/>
      <c r="B16" s="80" t="s">
        <v>46</v>
      </c>
      <c r="C16" s="51">
        <f t="shared" si="0"/>
        <v>10</v>
      </c>
      <c r="D16" s="80"/>
      <c r="E16" s="81">
        <v>10</v>
      </c>
      <c r="F16" s="78"/>
    </row>
    <row r="17" spans="1:6" s="1" customFormat="1" ht="17.100000000000001" customHeight="1" x14ac:dyDescent="0.15">
      <c r="A17" s="112"/>
      <c r="B17" s="80" t="s">
        <v>47</v>
      </c>
      <c r="C17" s="51">
        <f t="shared" si="0"/>
        <v>25</v>
      </c>
      <c r="D17" s="80">
        <v>10</v>
      </c>
      <c r="E17" s="81">
        <v>15</v>
      </c>
      <c r="F17" s="78"/>
    </row>
    <row r="18" spans="1:6" s="1" customFormat="1" ht="17.100000000000001" customHeight="1" x14ac:dyDescent="0.15">
      <c r="A18" s="112"/>
      <c r="B18" s="80" t="s">
        <v>48</v>
      </c>
      <c r="C18" s="51">
        <f t="shared" si="0"/>
        <v>20</v>
      </c>
      <c r="D18" s="80">
        <v>20</v>
      </c>
      <c r="E18" s="81"/>
      <c r="F18" s="78"/>
    </row>
    <row r="19" spans="1:6" s="1" customFormat="1" ht="17.100000000000001" customHeight="1" x14ac:dyDescent="0.15">
      <c r="A19" s="113" t="s">
        <v>49</v>
      </c>
      <c r="B19" s="60" t="s">
        <v>50</v>
      </c>
      <c r="C19" s="51">
        <f t="shared" si="0"/>
        <v>204</v>
      </c>
      <c r="D19" s="60">
        <f>SUM(D20:D24)</f>
        <v>116</v>
      </c>
      <c r="E19" s="60">
        <f>SUM(E20:E24)</f>
        <v>88</v>
      </c>
      <c r="F19" s="73"/>
    </row>
    <row r="20" spans="1:6" s="1" customFormat="1" ht="17.100000000000001" customHeight="1" x14ac:dyDescent="0.15">
      <c r="A20" s="114"/>
      <c r="B20" s="80" t="s">
        <v>51</v>
      </c>
      <c r="C20" s="51">
        <f t="shared" si="0"/>
        <v>65</v>
      </c>
      <c r="D20" s="80">
        <v>65</v>
      </c>
      <c r="E20" s="81"/>
      <c r="F20" s="78"/>
    </row>
    <row r="21" spans="1:6" s="1" customFormat="1" ht="17.100000000000001" customHeight="1" x14ac:dyDescent="0.15">
      <c r="A21" s="114"/>
      <c r="B21" s="80" t="s">
        <v>52</v>
      </c>
      <c r="C21" s="51">
        <f t="shared" si="0"/>
        <v>28</v>
      </c>
      <c r="D21" s="80">
        <v>20</v>
      </c>
      <c r="E21" s="81">
        <v>8</v>
      </c>
      <c r="F21" s="78"/>
    </row>
    <row r="22" spans="1:6" s="1" customFormat="1" ht="17.100000000000001" customHeight="1" x14ac:dyDescent="0.15">
      <c r="A22" s="114"/>
      <c r="B22" s="80" t="s">
        <v>54</v>
      </c>
      <c r="C22" s="51">
        <f t="shared" si="0"/>
        <v>70</v>
      </c>
      <c r="D22" s="80">
        <v>10</v>
      </c>
      <c r="E22" s="81">
        <v>60</v>
      </c>
      <c r="F22" s="78"/>
    </row>
    <row r="23" spans="1:6" s="1" customFormat="1" ht="17.100000000000001" customHeight="1" x14ac:dyDescent="0.15">
      <c r="A23" s="114"/>
      <c r="B23" s="80" t="s">
        <v>56</v>
      </c>
      <c r="C23" s="51">
        <f t="shared" si="0"/>
        <v>21</v>
      </c>
      <c r="D23" s="80">
        <v>21</v>
      </c>
      <c r="E23" s="81"/>
      <c r="F23" s="78"/>
    </row>
    <row r="24" spans="1:6" s="1" customFormat="1" ht="17.100000000000001" customHeight="1" x14ac:dyDescent="0.15">
      <c r="A24" s="114"/>
      <c r="B24" s="80" t="s">
        <v>57</v>
      </c>
      <c r="C24" s="51">
        <f t="shared" si="0"/>
        <v>20</v>
      </c>
      <c r="D24" s="80"/>
      <c r="E24" s="81">
        <v>20</v>
      </c>
      <c r="F24" s="50"/>
    </row>
    <row r="25" spans="1:6" s="1" customFormat="1" ht="17.100000000000001" customHeight="1" x14ac:dyDescent="0.15">
      <c r="A25" s="112" t="s">
        <v>58</v>
      </c>
      <c r="B25" s="60" t="s">
        <v>59</v>
      </c>
      <c r="C25" s="51">
        <f t="shared" si="0"/>
        <v>231</v>
      </c>
      <c r="D25" s="60">
        <f>SUM(D26:D31)</f>
        <v>195</v>
      </c>
      <c r="E25" s="60">
        <f>SUM(E26:E31)</f>
        <v>36</v>
      </c>
      <c r="F25" s="73"/>
    </row>
    <row r="26" spans="1:6" s="1" customFormat="1" ht="14.1" customHeight="1" x14ac:dyDescent="0.15">
      <c r="A26" s="112"/>
      <c r="B26" s="80" t="s">
        <v>217</v>
      </c>
      <c r="C26" s="51">
        <f t="shared" si="0"/>
        <v>8</v>
      </c>
      <c r="D26" s="80"/>
      <c r="E26" s="81">
        <v>8</v>
      </c>
      <c r="F26" s="78"/>
    </row>
    <row r="27" spans="1:6" s="1" customFormat="1" ht="14.1" customHeight="1" x14ac:dyDescent="0.15">
      <c r="A27" s="112"/>
      <c r="B27" s="80" t="s">
        <v>60</v>
      </c>
      <c r="C27" s="51">
        <f t="shared" si="0"/>
        <v>30</v>
      </c>
      <c r="D27" s="80">
        <v>30</v>
      </c>
      <c r="E27" s="81"/>
      <c r="F27" s="78"/>
    </row>
    <row r="28" spans="1:6" s="1" customFormat="1" ht="14.1" customHeight="1" x14ac:dyDescent="0.15">
      <c r="A28" s="112"/>
      <c r="B28" s="80" t="s">
        <v>62</v>
      </c>
      <c r="C28" s="51">
        <f t="shared" si="0"/>
        <v>30</v>
      </c>
      <c r="D28" s="80">
        <v>30</v>
      </c>
      <c r="E28" s="81"/>
      <c r="F28" s="78"/>
    </row>
    <row r="29" spans="1:6" s="1" customFormat="1" ht="14.1" customHeight="1" x14ac:dyDescent="0.15">
      <c r="A29" s="112"/>
      <c r="B29" s="80" t="s">
        <v>63</v>
      </c>
      <c r="C29" s="51">
        <f t="shared" si="0"/>
        <v>60</v>
      </c>
      <c r="D29" s="80">
        <v>60</v>
      </c>
      <c r="E29" s="81"/>
      <c r="F29" s="78"/>
    </row>
    <row r="30" spans="1:6" s="1" customFormat="1" ht="17.100000000000001" customHeight="1" x14ac:dyDescent="0.15">
      <c r="A30" s="112"/>
      <c r="B30" s="80" t="s">
        <v>65</v>
      </c>
      <c r="C30" s="51">
        <f t="shared" si="0"/>
        <v>65</v>
      </c>
      <c r="D30" s="80">
        <v>45</v>
      </c>
      <c r="E30" s="81">
        <v>20</v>
      </c>
      <c r="F30" s="78"/>
    </row>
    <row r="31" spans="1:6" s="1" customFormat="1" ht="17.100000000000001" customHeight="1" x14ac:dyDescent="0.15">
      <c r="A31" s="112"/>
      <c r="B31" s="80" t="s">
        <v>66</v>
      </c>
      <c r="C31" s="51">
        <f t="shared" si="0"/>
        <v>38</v>
      </c>
      <c r="D31" s="80">
        <v>30</v>
      </c>
      <c r="E31" s="81">
        <v>8</v>
      </c>
      <c r="F31" s="78"/>
    </row>
    <row r="32" spans="1:6" s="1" customFormat="1" ht="17.100000000000001" customHeight="1" x14ac:dyDescent="0.15">
      <c r="A32" s="112" t="s">
        <v>68</v>
      </c>
      <c r="B32" s="60" t="s">
        <v>69</v>
      </c>
      <c r="C32" s="51">
        <f t="shared" si="0"/>
        <v>413</v>
      </c>
      <c r="D32" s="60">
        <f>SUM(D33:D39)</f>
        <v>170</v>
      </c>
      <c r="E32" s="60">
        <f>SUM(E33:E39)</f>
        <v>243</v>
      </c>
      <c r="F32" s="73"/>
    </row>
    <row r="33" spans="1:6" s="1" customFormat="1" ht="17.100000000000001" customHeight="1" x14ac:dyDescent="0.15">
      <c r="A33" s="112"/>
      <c r="B33" s="80" t="s">
        <v>170</v>
      </c>
      <c r="C33" s="51">
        <f t="shared" si="0"/>
        <v>35</v>
      </c>
      <c r="D33" s="80">
        <v>20</v>
      </c>
      <c r="E33" s="81">
        <v>15</v>
      </c>
      <c r="F33" s="73"/>
    </row>
    <row r="34" spans="1:6" s="1" customFormat="1" ht="17.100000000000001" customHeight="1" x14ac:dyDescent="0.15">
      <c r="A34" s="112"/>
      <c r="B34" s="80" t="s">
        <v>70</v>
      </c>
      <c r="C34" s="51">
        <f t="shared" si="0"/>
        <v>155</v>
      </c>
      <c r="D34" s="80">
        <v>80</v>
      </c>
      <c r="E34" s="81">
        <v>75</v>
      </c>
      <c r="F34" s="78"/>
    </row>
    <row r="35" spans="1:6" s="1" customFormat="1" ht="17.100000000000001" customHeight="1" x14ac:dyDescent="0.15">
      <c r="A35" s="112"/>
      <c r="B35" s="80" t="s">
        <v>71</v>
      </c>
      <c r="C35" s="51">
        <f t="shared" si="0"/>
        <v>10</v>
      </c>
      <c r="D35" s="80"/>
      <c r="E35" s="81">
        <v>10</v>
      </c>
      <c r="F35" s="78"/>
    </row>
    <row r="36" spans="1:6" s="1" customFormat="1" ht="17.100000000000001" customHeight="1" x14ac:dyDescent="0.15">
      <c r="A36" s="112"/>
      <c r="B36" s="80" t="s">
        <v>72</v>
      </c>
      <c r="C36" s="51">
        <f t="shared" si="0"/>
        <v>80</v>
      </c>
      <c r="D36" s="80">
        <v>30</v>
      </c>
      <c r="E36" s="81">
        <v>50</v>
      </c>
      <c r="F36" s="78"/>
    </row>
    <row r="37" spans="1:6" s="1" customFormat="1" ht="17.100000000000001" customHeight="1" x14ac:dyDescent="0.15">
      <c r="A37" s="112"/>
      <c r="B37" s="80" t="s">
        <v>73</v>
      </c>
      <c r="C37" s="51">
        <f t="shared" si="0"/>
        <v>25</v>
      </c>
      <c r="D37" s="80">
        <v>15</v>
      </c>
      <c r="E37" s="81">
        <v>10</v>
      </c>
      <c r="F37" s="78"/>
    </row>
    <row r="38" spans="1:6" s="1" customFormat="1" ht="17.100000000000001" customHeight="1" x14ac:dyDescent="0.15">
      <c r="A38" s="112" t="s">
        <v>68</v>
      </c>
      <c r="B38" s="80" t="s">
        <v>74</v>
      </c>
      <c r="C38" s="51">
        <f t="shared" si="0"/>
        <v>40</v>
      </c>
      <c r="D38" s="80"/>
      <c r="E38" s="81">
        <v>40</v>
      </c>
      <c r="F38" s="78"/>
    </row>
    <row r="39" spans="1:6" s="1" customFormat="1" ht="17.100000000000001" customHeight="1" x14ac:dyDescent="0.15">
      <c r="A39" s="112"/>
      <c r="B39" s="80" t="s">
        <v>75</v>
      </c>
      <c r="C39" s="51">
        <f t="shared" si="0"/>
        <v>68</v>
      </c>
      <c r="D39" s="80">
        <v>25</v>
      </c>
      <c r="E39" s="81">
        <v>43</v>
      </c>
      <c r="F39" s="78"/>
    </row>
    <row r="40" spans="1:6" s="1" customFormat="1" ht="14.25" x14ac:dyDescent="0.15">
      <c r="A40" s="113" t="s">
        <v>76</v>
      </c>
      <c r="B40" s="60" t="s">
        <v>77</v>
      </c>
      <c r="C40" s="51">
        <f t="shared" si="0"/>
        <v>78</v>
      </c>
      <c r="D40" s="60">
        <f>SUM(D41:D44)</f>
        <v>33</v>
      </c>
      <c r="E40" s="60">
        <f>SUM(E41:E44)</f>
        <v>45</v>
      </c>
      <c r="F40" s="73"/>
    </row>
    <row r="41" spans="1:6" s="1" customFormat="1" ht="14.25" x14ac:dyDescent="0.15">
      <c r="A41" s="114"/>
      <c r="B41" s="82" t="s">
        <v>79</v>
      </c>
      <c r="C41" s="51">
        <f t="shared" si="0"/>
        <v>10</v>
      </c>
      <c r="D41" s="82">
        <v>10</v>
      </c>
      <c r="E41" s="81"/>
      <c r="F41" s="78"/>
    </row>
    <row r="42" spans="1:6" s="1" customFormat="1" ht="14.25" x14ac:dyDescent="0.15">
      <c r="A42" s="114"/>
      <c r="B42" s="82" t="s">
        <v>80</v>
      </c>
      <c r="C42" s="51">
        <f t="shared" si="0"/>
        <v>8</v>
      </c>
      <c r="D42" s="82">
        <v>8</v>
      </c>
      <c r="E42" s="81"/>
      <c r="F42" s="78"/>
    </row>
    <row r="43" spans="1:6" s="1" customFormat="1" ht="14.25" x14ac:dyDescent="0.15">
      <c r="A43" s="114"/>
      <c r="B43" s="82" t="s">
        <v>82</v>
      </c>
      <c r="C43" s="51">
        <f t="shared" si="0"/>
        <v>40</v>
      </c>
      <c r="D43" s="82">
        <v>15</v>
      </c>
      <c r="E43" s="81">
        <v>25</v>
      </c>
      <c r="F43" s="78"/>
    </row>
    <row r="44" spans="1:6" s="1" customFormat="1" ht="14.25" x14ac:dyDescent="0.15">
      <c r="A44" s="115"/>
      <c r="B44" s="82" t="s">
        <v>83</v>
      </c>
      <c r="C44" s="51">
        <f t="shared" si="0"/>
        <v>20</v>
      </c>
      <c r="D44" s="82"/>
      <c r="E44" s="81">
        <v>20</v>
      </c>
      <c r="F44" s="78"/>
    </row>
    <row r="45" spans="1:6" s="1" customFormat="1" ht="14.25" x14ac:dyDescent="0.15">
      <c r="A45" s="112" t="s">
        <v>85</v>
      </c>
      <c r="B45" s="60" t="s">
        <v>86</v>
      </c>
      <c r="C45" s="51">
        <f t="shared" si="0"/>
        <v>85</v>
      </c>
      <c r="D45" s="60">
        <f>SUM(D46:D46)</f>
        <v>30</v>
      </c>
      <c r="E45" s="60">
        <f>SUM(E46:E46)</f>
        <v>55</v>
      </c>
      <c r="F45" s="73"/>
    </row>
    <row r="46" spans="1:6" s="1" customFormat="1" ht="14.25" x14ac:dyDescent="0.15">
      <c r="A46" s="112"/>
      <c r="B46" s="80" t="s">
        <v>87</v>
      </c>
      <c r="C46" s="51">
        <f t="shared" si="0"/>
        <v>85</v>
      </c>
      <c r="D46" s="80">
        <v>30</v>
      </c>
      <c r="E46" s="81">
        <v>55</v>
      </c>
      <c r="F46" s="78"/>
    </row>
    <row r="47" spans="1:6" s="1" customFormat="1" ht="14.25" x14ac:dyDescent="0.15">
      <c r="A47" s="113" t="s">
        <v>89</v>
      </c>
      <c r="B47" s="60" t="s">
        <v>90</v>
      </c>
      <c r="C47" s="51">
        <f t="shared" si="0"/>
        <v>113</v>
      </c>
      <c r="D47" s="60">
        <f>SUM(D48:D51)</f>
        <v>50</v>
      </c>
      <c r="E47" s="60">
        <f>SUM(E48:E51)</f>
        <v>63</v>
      </c>
      <c r="F47" s="73"/>
    </row>
    <row r="48" spans="1:6" s="1" customFormat="1" ht="14.25" x14ac:dyDescent="0.15">
      <c r="A48" s="114"/>
      <c r="B48" s="80" t="s">
        <v>172</v>
      </c>
      <c r="C48" s="51">
        <f t="shared" si="0"/>
        <v>20</v>
      </c>
      <c r="D48" s="80">
        <v>20</v>
      </c>
      <c r="E48" s="81"/>
      <c r="F48" s="73"/>
    </row>
    <row r="49" spans="1:6" s="1" customFormat="1" ht="14.25" x14ac:dyDescent="0.15">
      <c r="A49" s="114"/>
      <c r="B49" s="80" t="s">
        <v>91</v>
      </c>
      <c r="C49" s="51">
        <f t="shared" si="0"/>
        <v>53</v>
      </c>
      <c r="D49" s="80">
        <v>30</v>
      </c>
      <c r="E49" s="81">
        <v>23</v>
      </c>
      <c r="F49" s="78"/>
    </row>
    <row r="50" spans="1:6" s="1" customFormat="1" ht="14.25" x14ac:dyDescent="0.15">
      <c r="A50" s="114"/>
      <c r="B50" s="80" t="s">
        <v>93</v>
      </c>
      <c r="C50" s="51">
        <f t="shared" si="0"/>
        <v>15</v>
      </c>
      <c r="D50" s="80"/>
      <c r="E50" s="81">
        <v>15</v>
      </c>
      <c r="F50" s="78"/>
    </row>
    <row r="51" spans="1:6" s="1" customFormat="1" ht="14.25" x14ac:dyDescent="0.15">
      <c r="A51" s="115"/>
      <c r="B51" s="80" t="s">
        <v>94</v>
      </c>
      <c r="C51" s="51">
        <f t="shared" si="0"/>
        <v>25</v>
      </c>
      <c r="D51" s="80"/>
      <c r="E51" s="81">
        <v>25</v>
      </c>
      <c r="F51" s="78"/>
    </row>
    <row r="52" spans="1:6" s="1" customFormat="1" ht="14.25" x14ac:dyDescent="0.15">
      <c r="A52" s="112" t="s">
        <v>95</v>
      </c>
      <c r="B52" s="60" t="s">
        <v>96</v>
      </c>
      <c r="C52" s="51">
        <f t="shared" si="0"/>
        <v>50</v>
      </c>
      <c r="D52" s="60">
        <f>SUM(D53:D55)</f>
        <v>30</v>
      </c>
      <c r="E52" s="60">
        <f>SUM(E53:E55)</f>
        <v>20</v>
      </c>
      <c r="F52" s="73"/>
    </row>
    <row r="53" spans="1:6" s="1" customFormat="1" ht="14.25" x14ac:dyDescent="0.15">
      <c r="A53" s="112"/>
      <c r="B53" s="80" t="s">
        <v>173</v>
      </c>
      <c r="C53" s="51">
        <f t="shared" si="0"/>
        <v>20</v>
      </c>
      <c r="D53" s="80">
        <v>20</v>
      </c>
      <c r="E53" s="81"/>
      <c r="F53" s="73"/>
    </row>
    <row r="54" spans="1:6" s="1" customFormat="1" ht="14.25" x14ac:dyDescent="0.15">
      <c r="A54" s="112"/>
      <c r="B54" s="80" t="s">
        <v>99</v>
      </c>
      <c r="C54" s="51">
        <f t="shared" si="0"/>
        <v>20</v>
      </c>
      <c r="D54" s="80">
        <v>10</v>
      </c>
      <c r="E54" s="81">
        <v>10</v>
      </c>
      <c r="F54" s="78"/>
    </row>
    <row r="55" spans="1:6" s="1" customFormat="1" ht="14.25" x14ac:dyDescent="0.15">
      <c r="A55" s="112"/>
      <c r="B55" s="80" t="s">
        <v>104</v>
      </c>
      <c r="C55" s="51">
        <f t="shared" si="0"/>
        <v>10</v>
      </c>
      <c r="D55" s="80"/>
      <c r="E55" s="81">
        <v>10</v>
      </c>
      <c r="F55" s="78"/>
    </row>
    <row r="56" spans="1:6" s="1" customFormat="1" ht="14.25" x14ac:dyDescent="0.15">
      <c r="A56" s="113" t="s">
        <v>106</v>
      </c>
      <c r="B56" s="60" t="s">
        <v>107</v>
      </c>
      <c r="C56" s="51">
        <f t="shared" si="0"/>
        <v>60</v>
      </c>
      <c r="D56" s="60">
        <f>SUM(D57:D58)</f>
        <v>0</v>
      </c>
      <c r="E56" s="60">
        <f>SUM(E57:E58)</f>
        <v>60</v>
      </c>
      <c r="F56" s="73"/>
    </row>
    <row r="57" spans="1:6" s="1" customFormat="1" ht="14.25" x14ac:dyDescent="0.15">
      <c r="A57" s="114"/>
      <c r="B57" s="80" t="s">
        <v>109</v>
      </c>
      <c r="C57" s="51">
        <f t="shared" si="0"/>
        <v>10</v>
      </c>
      <c r="D57" s="80"/>
      <c r="E57" s="81">
        <v>10</v>
      </c>
      <c r="F57" s="78"/>
    </row>
    <row r="58" spans="1:6" s="1" customFormat="1" ht="14.25" x14ac:dyDescent="0.15">
      <c r="A58" s="115"/>
      <c r="B58" s="80" t="s">
        <v>114</v>
      </c>
      <c r="C58" s="51">
        <f t="shared" si="0"/>
        <v>50</v>
      </c>
      <c r="D58" s="80"/>
      <c r="E58" s="81">
        <v>50</v>
      </c>
      <c r="F58" s="78"/>
    </row>
    <row r="59" spans="1:6" s="1" customFormat="1" ht="14.25" x14ac:dyDescent="0.15">
      <c r="A59" s="112" t="s">
        <v>117</v>
      </c>
      <c r="B59" s="60" t="s">
        <v>118</v>
      </c>
      <c r="C59" s="51">
        <f t="shared" ref="C59:C73" si="1">D59+E59</f>
        <v>210</v>
      </c>
      <c r="D59" s="60">
        <f>SUM(D60:D64)</f>
        <v>95</v>
      </c>
      <c r="E59" s="60">
        <f>SUM(E60:E64)</f>
        <v>115</v>
      </c>
      <c r="F59" s="73"/>
    </row>
    <row r="60" spans="1:6" s="1" customFormat="1" ht="14.25" x14ac:dyDescent="0.15">
      <c r="A60" s="112"/>
      <c r="B60" s="80" t="s">
        <v>175</v>
      </c>
      <c r="C60" s="51">
        <f t="shared" si="1"/>
        <v>15</v>
      </c>
      <c r="D60" s="80"/>
      <c r="E60" s="81">
        <v>15</v>
      </c>
      <c r="F60" s="73"/>
    </row>
    <row r="61" spans="1:6" s="1" customFormat="1" ht="14.25" x14ac:dyDescent="0.15">
      <c r="A61" s="112"/>
      <c r="B61" s="80" t="s">
        <v>119</v>
      </c>
      <c r="C61" s="51">
        <f t="shared" si="1"/>
        <v>110</v>
      </c>
      <c r="D61" s="80">
        <v>60</v>
      </c>
      <c r="E61" s="81">
        <v>50</v>
      </c>
      <c r="F61" s="78"/>
    </row>
    <row r="62" spans="1:6" s="1" customFormat="1" ht="14.25" x14ac:dyDescent="0.15">
      <c r="A62" s="112"/>
      <c r="B62" s="80" t="s">
        <v>120</v>
      </c>
      <c r="C62" s="51">
        <f t="shared" si="1"/>
        <v>15</v>
      </c>
      <c r="D62" s="80"/>
      <c r="E62" s="81">
        <v>15</v>
      </c>
      <c r="F62" s="78"/>
    </row>
    <row r="63" spans="1:6" s="1" customFormat="1" ht="14.25" x14ac:dyDescent="0.15">
      <c r="A63" s="112"/>
      <c r="B63" s="80" t="s">
        <v>121</v>
      </c>
      <c r="C63" s="51">
        <f t="shared" si="1"/>
        <v>40</v>
      </c>
      <c r="D63" s="80">
        <v>15</v>
      </c>
      <c r="E63" s="81">
        <v>25</v>
      </c>
      <c r="F63" s="78"/>
    </row>
    <row r="64" spans="1:6" s="1" customFormat="1" ht="14.25" x14ac:dyDescent="0.15">
      <c r="A64" s="112"/>
      <c r="B64" s="80" t="s">
        <v>122</v>
      </c>
      <c r="C64" s="51">
        <f t="shared" si="1"/>
        <v>30</v>
      </c>
      <c r="D64" s="80">
        <v>20</v>
      </c>
      <c r="E64" s="81">
        <v>10</v>
      </c>
      <c r="F64" s="78"/>
    </row>
    <row r="65" spans="1:6" s="1" customFormat="1" ht="14.25" x14ac:dyDescent="0.15">
      <c r="A65" s="113" t="s">
        <v>123</v>
      </c>
      <c r="B65" s="60" t="s">
        <v>124</v>
      </c>
      <c r="C65" s="51">
        <f t="shared" si="1"/>
        <v>90</v>
      </c>
      <c r="D65" s="60">
        <f>SUM(D66:D68)</f>
        <v>30</v>
      </c>
      <c r="E65" s="60">
        <f>SUM(E66:E68)</f>
        <v>60</v>
      </c>
      <c r="F65" s="73"/>
    </row>
    <row r="66" spans="1:6" s="1" customFormat="1" ht="14.25" x14ac:dyDescent="0.15">
      <c r="A66" s="114"/>
      <c r="B66" s="83" t="s">
        <v>128</v>
      </c>
      <c r="C66" s="51">
        <f t="shared" si="1"/>
        <v>50</v>
      </c>
      <c r="D66" s="83"/>
      <c r="E66" s="81">
        <v>50</v>
      </c>
      <c r="F66" s="78"/>
    </row>
    <row r="67" spans="1:6" s="1" customFormat="1" ht="14.25" x14ac:dyDescent="0.15">
      <c r="A67" s="114"/>
      <c r="B67" s="83" t="s">
        <v>130</v>
      </c>
      <c r="C67" s="51">
        <f t="shared" si="1"/>
        <v>30</v>
      </c>
      <c r="D67" s="83">
        <v>30</v>
      </c>
      <c r="E67" s="81"/>
      <c r="F67" s="78"/>
    </row>
    <row r="68" spans="1:6" s="1" customFormat="1" ht="14.25" x14ac:dyDescent="0.15">
      <c r="A68" s="114"/>
      <c r="B68" s="83" t="s">
        <v>133</v>
      </c>
      <c r="C68" s="51">
        <f t="shared" si="1"/>
        <v>10</v>
      </c>
      <c r="D68" s="83"/>
      <c r="E68" s="81">
        <v>10</v>
      </c>
      <c r="F68" s="78"/>
    </row>
    <row r="69" spans="1:6" s="1" customFormat="1" ht="28.5" x14ac:dyDescent="0.15">
      <c r="A69" s="112" t="s">
        <v>137</v>
      </c>
      <c r="B69" s="60" t="s">
        <v>138</v>
      </c>
      <c r="C69" s="51">
        <f t="shared" si="1"/>
        <v>165</v>
      </c>
      <c r="D69" s="60">
        <f>SUM(D70:D73)</f>
        <v>95</v>
      </c>
      <c r="E69" s="60">
        <f>SUM(E70:E73)</f>
        <v>70</v>
      </c>
      <c r="F69" s="73"/>
    </row>
    <row r="70" spans="1:6" s="1" customFormat="1" ht="14.25" x14ac:dyDescent="0.15">
      <c r="A70" s="112"/>
      <c r="B70" s="80" t="s">
        <v>178</v>
      </c>
      <c r="C70" s="51">
        <f t="shared" si="1"/>
        <v>30</v>
      </c>
      <c r="D70" s="80">
        <v>30</v>
      </c>
      <c r="E70" s="81"/>
      <c r="F70" s="78"/>
    </row>
    <row r="71" spans="1:6" s="1" customFormat="1" ht="14.25" x14ac:dyDescent="0.15">
      <c r="A71" s="112"/>
      <c r="B71" s="80" t="s">
        <v>179</v>
      </c>
      <c r="C71" s="51">
        <f t="shared" si="1"/>
        <v>100</v>
      </c>
      <c r="D71" s="80">
        <v>50</v>
      </c>
      <c r="E71" s="81">
        <v>50</v>
      </c>
      <c r="F71" s="78"/>
    </row>
    <row r="72" spans="1:6" s="1" customFormat="1" ht="14.25" x14ac:dyDescent="0.15">
      <c r="A72" s="112"/>
      <c r="B72" s="80" t="s">
        <v>196</v>
      </c>
      <c r="C72" s="51">
        <f t="shared" si="1"/>
        <v>20</v>
      </c>
      <c r="D72" s="80"/>
      <c r="E72" s="81">
        <v>20</v>
      </c>
      <c r="F72" s="78"/>
    </row>
    <row r="73" spans="1:6" s="1" customFormat="1" ht="14.25" x14ac:dyDescent="0.15">
      <c r="A73" s="112"/>
      <c r="B73" s="80" t="s">
        <v>182</v>
      </c>
      <c r="C73" s="51">
        <f t="shared" si="1"/>
        <v>15</v>
      </c>
      <c r="D73" s="80">
        <v>15</v>
      </c>
      <c r="E73" s="81"/>
      <c r="F73" s="78"/>
    </row>
    <row r="74" spans="1:6" s="1" customFormat="1" x14ac:dyDescent="0.25">
      <c r="A74" s="13"/>
      <c r="B74" s="14"/>
      <c r="C74" s="14"/>
      <c r="D74" s="14"/>
      <c r="E74" s="15"/>
      <c r="F74" s="8"/>
    </row>
    <row r="75" spans="1:6" s="1" customFormat="1" x14ac:dyDescent="0.25">
      <c r="A75" s="13"/>
      <c r="B75" s="14"/>
      <c r="C75" s="14"/>
      <c r="D75" s="14"/>
      <c r="E75" s="15"/>
      <c r="F75" s="8"/>
    </row>
    <row r="76" spans="1:6" s="1" customFormat="1" x14ac:dyDescent="0.25">
      <c r="A76" s="13"/>
      <c r="B76" s="14"/>
      <c r="C76" s="14"/>
      <c r="D76" s="14"/>
      <c r="E76" s="15"/>
      <c r="F76" s="8"/>
    </row>
    <row r="77" spans="1:6" s="1" customFormat="1" x14ac:dyDescent="0.25">
      <c r="A77" s="13"/>
      <c r="B77" s="14"/>
      <c r="C77" s="14"/>
      <c r="D77" s="14"/>
      <c r="E77" s="15"/>
      <c r="F77" s="8"/>
    </row>
    <row r="78" spans="1:6" x14ac:dyDescent="0.25">
      <c r="A78" s="13"/>
      <c r="B78" s="14"/>
      <c r="C78" s="14"/>
      <c r="D78" s="14"/>
      <c r="E78" s="15"/>
    </row>
    <row r="79" spans="1:6" x14ac:dyDescent="0.25">
      <c r="A79" s="13"/>
      <c r="B79" s="14"/>
      <c r="C79" s="14"/>
      <c r="D79" s="14"/>
      <c r="E79" s="15"/>
    </row>
    <row r="80" spans="1:6" x14ac:dyDescent="0.25">
      <c r="A80" s="13"/>
      <c r="B80" s="14"/>
      <c r="C80" s="14"/>
      <c r="D80" s="14"/>
      <c r="E80" s="15"/>
    </row>
    <row r="81" spans="1:5" x14ac:dyDescent="0.25">
      <c r="A81" s="13"/>
      <c r="B81" s="14"/>
      <c r="C81" s="14"/>
      <c r="D81" s="14"/>
      <c r="E81" s="15"/>
    </row>
    <row r="82" spans="1:5" x14ac:dyDescent="0.25">
      <c r="A82" s="13"/>
      <c r="B82" s="14"/>
      <c r="C82" s="14"/>
      <c r="D82" s="14"/>
      <c r="E82" s="15"/>
    </row>
    <row r="83" spans="1:5" x14ac:dyDescent="0.25">
      <c r="A83" s="13"/>
      <c r="B83" s="14"/>
      <c r="C83" s="14"/>
      <c r="D83" s="14"/>
      <c r="E83" s="15"/>
    </row>
    <row r="84" spans="1:5" x14ac:dyDescent="0.25">
      <c r="A84" s="13"/>
      <c r="B84" s="14"/>
      <c r="C84" s="14"/>
      <c r="D84" s="14"/>
      <c r="E84" s="15"/>
    </row>
    <row r="85" spans="1:5" x14ac:dyDescent="0.25">
      <c r="A85" s="13"/>
      <c r="B85" s="14"/>
      <c r="C85" s="14"/>
      <c r="D85" s="14"/>
      <c r="E85" s="15"/>
    </row>
    <row r="86" spans="1:5" x14ac:dyDescent="0.25">
      <c r="A86" s="13"/>
      <c r="B86" s="14"/>
      <c r="C86" s="14"/>
      <c r="D86" s="14"/>
      <c r="E86" s="15"/>
    </row>
    <row r="87" spans="1:5" x14ac:dyDescent="0.25">
      <c r="A87" s="13"/>
      <c r="B87" s="14"/>
      <c r="C87" s="14"/>
      <c r="D87" s="14"/>
      <c r="E87" s="15"/>
    </row>
    <row r="88" spans="1:5" x14ac:dyDescent="0.25">
      <c r="A88" s="13"/>
      <c r="B88" s="14"/>
      <c r="C88" s="14"/>
      <c r="D88" s="14"/>
      <c r="E88" s="15"/>
    </row>
    <row r="89" spans="1:5" x14ac:dyDescent="0.25">
      <c r="A89" s="13"/>
      <c r="B89" s="14"/>
      <c r="C89" s="14"/>
      <c r="D89" s="14"/>
      <c r="E89" s="15"/>
    </row>
    <row r="90" spans="1:5" x14ac:dyDescent="0.25">
      <c r="A90" s="13"/>
      <c r="B90" s="14"/>
      <c r="C90" s="14"/>
      <c r="D90" s="14"/>
      <c r="E90" s="15"/>
    </row>
    <row r="91" spans="1:5" x14ac:dyDescent="0.25">
      <c r="A91" s="13"/>
      <c r="B91" s="14"/>
      <c r="C91" s="14"/>
      <c r="D91" s="14"/>
      <c r="E91" s="15"/>
    </row>
    <row r="92" spans="1:5" x14ac:dyDescent="0.25">
      <c r="A92" s="13"/>
      <c r="B92" s="14"/>
      <c r="C92" s="14"/>
      <c r="D92" s="14"/>
      <c r="E92" s="15"/>
    </row>
    <row r="93" spans="1:5" x14ac:dyDescent="0.25">
      <c r="A93" s="13"/>
      <c r="B93" s="14"/>
      <c r="C93" s="14"/>
      <c r="D93" s="14"/>
      <c r="E93" s="15"/>
    </row>
    <row r="94" spans="1:5" x14ac:dyDescent="0.25">
      <c r="A94" s="13"/>
      <c r="B94" s="14"/>
      <c r="C94" s="14"/>
      <c r="D94" s="14"/>
      <c r="E94" s="15"/>
    </row>
    <row r="95" spans="1:5" x14ac:dyDescent="0.25">
      <c r="A95" s="13"/>
      <c r="B95" s="14"/>
      <c r="C95" s="14"/>
      <c r="D95" s="14"/>
      <c r="E95" s="15"/>
    </row>
    <row r="96" spans="1:5" x14ac:dyDescent="0.25">
      <c r="A96" s="13"/>
      <c r="B96" s="14"/>
      <c r="C96" s="14"/>
      <c r="D96" s="14"/>
      <c r="E96" s="15"/>
    </row>
    <row r="97" spans="1:5" x14ac:dyDescent="0.25">
      <c r="A97" s="13"/>
      <c r="B97" s="14"/>
      <c r="C97" s="14"/>
      <c r="D97" s="14"/>
      <c r="E97" s="15"/>
    </row>
  </sheetData>
  <mergeCells count="17">
    <mergeCell ref="A65:A68"/>
    <mergeCell ref="A69:A73"/>
    <mergeCell ref="A45:A46"/>
    <mergeCell ref="A47:A51"/>
    <mergeCell ref="A52:A55"/>
    <mergeCell ref="A56:A58"/>
    <mergeCell ref="A59:A64"/>
    <mergeCell ref="A19:A24"/>
    <mergeCell ref="A25:A31"/>
    <mergeCell ref="A32:A37"/>
    <mergeCell ref="A38:A39"/>
    <mergeCell ref="A40:A44"/>
    <mergeCell ref="A2:F2"/>
    <mergeCell ref="A5:B5"/>
    <mergeCell ref="A6:A9"/>
    <mergeCell ref="A10:A13"/>
    <mergeCell ref="A14:A18"/>
  </mergeCells>
  <phoneticPr fontId="18" type="noConversion"/>
  <printOptions horizontalCentered="1"/>
  <pageMargins left="0.35416666666666702" right="0.35416666666666702" top="0.59027777777777801" bottom="0.27500000000000002" header="0.51180555555555596" footer="0.39305555555555599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汇总表</vt:lpstr>
      <vt:lpstr>成品油转移支付</vt:lpstr>
      <vt:lpstr>四好农村路</vt:lpstr>
      <vt:lpstr>碍航</vt:lpstr>
      <vt:lpstr>血防经费</vt:lpstr>
      <vt:lpstr>普通国省道</vt:lpstr>
      <vt:lpstr>干线危桥</vt:lpstr>
      <vt:lpstr>重要县乡道</vt:lpstr>
      <vt:lpstr>农村危桥</vt:lpstr>
      <vt:lpstr>农村安保</vt:lpstr>
      <vt:lpstr>小型项目</vt:lpstr>
      <vt:lpstr>成品油转移支付!Print_Titles</vt:lpstr>
      <vt:lpstr>干线危桥!Print_Titles</vt:lpstr>
      <vt:lpstr>农村安保!Print_Titles</vt:lpstr>
      <vt:lpstr>农村危桥!Print_Titles</vt:lpstr>
      <vt:lpstr>小型项目!Print_Titles</vt:lpstr>
      <vt:lpstr>重要县乡道!Print_Titles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曾杰 10.104.98.91</cp:lastModifiedBy>
  <cp:lastPrinted>2019-12-26T03:34:58Z</cp:lastPrinted>
  <dcterms:created xsi:type="dcterms:W3CDTF">2019-12-20T02:20:00Z</dcterms:created>
  <dcterms:modified xsi:type="dcterms:W3CDTF">2019-12-26T06:52:19Z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