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 activeTab="1"/>
  </bookViews>
  <sheets>
    <sheet name="总表" sheetId="10" r:id="rId1"/>
    <sheet name="2014-2016" sheetId="1" r:id="rId2"/>
    <sheet name="2017" sheetId="7" r:id="rId3"/>
    <sheet name="2018" sheetId="8" r:id="rId4"/>
    <sheet name="2019" sheetId="3" r:id="rId5"/>
  </sheets>
  <definedNames>
    <definedName name="_xlnm._FilterDatabase" localSheetId="2" hidden="1">'2017'!$A$4:$H$15</definedName>
    <definedName name="_xlnm._FilterDatabase" localSheetId="3" hidden="1">'2018'!$A$4:$H$50</definedName>
    <definedName name="_xlnm._FilterDatabase" localSheetId="4" hidden="1">'2019'!$A$4:$H$10</definedName>
    <definedName name="_xlnm.Print_Area" localSheetId="1">'2014-2016'!$A$1:$H$15</definedName>
    <definedName name="_xlnm.Print_Titles" localSheetId="3">'2018'!$3:$4</definedName>
  </definedNames>
  <calcPr calcId="145621"/>
</workbook>
</file>

<file path=xl/calcChain.xml><?xml version="1.0" encoding="utf-8"?>
<calcChain xmlns="http://schemas.openxmlformats.org/spreadsheetml/2006/main">
  <c r="D17" i="10" l="1"/>
  <c r="D5" i="10" s="1"/>
  <c r="D36" i="10"/>
  <c r="D32" i="10"/>
  <c r="D30" i="10"/>
  <c r="D24" i="10"/>
  <c r="D22" i="10"/>
  <c r="D15" i="10"/>
  <c r="D13" i="10"/>
  <c r="D8" i="10"/>
  <c r="D28" i="10"/>
  <c r="D33" i="10"/>
  <c r="D21" i="10"/>
  <c r="D20" i="10" s="1"/>
  <c r="D14" i="10"/>
  <c r="D9" i="10"/>
  <c r="D6" i="10"/>
  <c r="G6" i="3" l="1"/>
  <c r="G5" i="3" s="1"/>
  <c r="G8" i="3"/>
  <c r="G49" i="8"/>
  <c r="G41" i="8"/>
  <c r="G39" i="8"/>
  <c r="G32" i="8"/>
  <c r="G30" i="8"/>
  <c r="G25" i="8"/>
  <c r="G22" i="8"/>
  <c r="G20" i="8"/>
  <c r="G6" i="8"/>
  <c r="G14" i="7"/>
  <c r="G12" i="7"/>
  <c r="G10" i="7"/>
  <c r="G6" i="7"/>
  <c r="G5" i="7" l="1"/>
  <c r="G5" i="8"/>
  <c r="H13" i="1"/>
  <c r="H10" i="1"/>
  <c r="H8" i="1"/>
  <c r="H6" i="1"/>
  <c r="H5" i="1" l="1"/>
</calcChain>
</file>

<file path=xl/sharedStrings.xml><?xml version="1.0" encoding="utf-8"?>
<sst xmlns="http://schemas.openxmlformats.org/spreadsheetml/2006/main" count="333" uniqueCount="169">
  <si>
    <t>序号</t>
  </si>
  <si>
    <t>煤矿名称</t>
  </si>
  <si>
    <t>关闭类型</t>
  </si>
  <si>
    <t>长沙市</t>
  </si>
  <si>
    <t>非突出</t>
  </si>
  <si>
    <t>直接</t>
  </si>
  <si>
    <t>株洲市</t>
  </si>
  <si>
    <t>攸县</t>
  </si>
  <si>
    <t>攸县黄丰桥镇腾冲煤矿</t>
  </si>
  <si>
    <t>攸县艳塘矿业有限责任公司艳塘煤矿</t>
  </si>
  <si>
    <t>整合</t>
  </si>
  <si>
    <t>攸县木鱼形矿业有限公司木鱼形煤矿</t>
  </si>
  <si>
    <t>攸县仁形塘矿业有限公司仁形塘煤矿</t>
  </si>
  <si>
    <t>攸县来炭里矿业有限公司柏树屋煤矿</t>
  </si>
  <si>
    <t>攸县石斗矿业有限责任公司石斗下煤矿</t>
  </si>
  <si>
    <t>攸县上冲矿业有限公司皮佳上冲煤矿</t>
  </si>
  <si>
    <t>攸县峦山镇三联荣祥矿业有限责任公司小乌仙煤矿</t>
  </si>
  <si>
    <t>攸县香炉山矿业有限公司香炉山煤矿</t>
  </si>
  <si>
    <t>茶陵县</t>
  </si>
  <si>
    <t>茶陵县清水煤矿</t>
  </si>
  <si>
    <t>茶陵县星丰煤矿</t>
  </si>
  <si>
    <t>茶陵县思聪乡辉山煤矿</t>
  </si>
  <si>
    <t>整合关闭，资源不予利用</t>
  </si>
  <si>
    <t>醴陵市</t>
  </si>
  <si>
    <t>醴陵市明月煤业有限责任公司北冲煤矿</t>
  </si>
  <si>
    <t>衡阳市</t>
  </si>
  <si>
    <t>耒阳市</t>
  </si>
  <si>
    <t>耒阳市南阳镇鸿旭煤业有限公司汤家凹煤矿</t>
  </si>
  <si>
    <t>耒阳市富兴煤业有限公司岸金煤矿</t>
  </si>
  <si>
    <t>耒阳市导子煤业有限公司群联村煤矿</t>
  </si>
  <si>
    <t>耒阳市富兴煤业有限公司泗马塘煤矿</t>
  </si>
  <si>
    <t>耒阳市华亚煤业有限公司杉树龙煤矿</t>
  </si>
  <si>
    <t>耒阳市华亚煤业有限公司宏利煤矿</t>
  </si>
  <si>
    <t>邵阳市</t>
  </si>
  <si>
    <t>武冈市</t>
  </si>
  <si>
    <t>武冈市泰华煤业有限公司黄家岭煤矿</t>
  </si>
  <si>
    <t>武冈市栈家冲煤炭有限公司栈家冲煤矿</t>
  </si>
  <si>
    <t>常德市</t>
  </si>
  <si>
    <t>石门县</t>
  </si>
  <si>
    <t>石门县新河矿业有限公司新河煤矿</t>
  </si>
  <si>
    <t>石门县万生煤业有限公司</t>
  </si>
  <si>
    <t>澧县</t>
  </si>
  <si>
    <t>澧县顺意矿业有限公司汉家湾煤矿</t>
  </si>
  <si>
    <t>澧县泰安矿业有限公司牡丹煤矿</t>
  </si>
  <si>
    <t>张家界市</t>
  </si>
  <si>
    <t>桑植县</t>
  </si>
  <si>
    <t>桑植县劳务经济开发公司柳树煤矿</t>
  </si>
  <si>
    <t>桑植县怡然煤炭开发有限公司芦塘湾煤矿</t>
  </si>
  <si>
    <t>益阳市</t>
  </si>
  <si>
    <t>安化县</t>
  </si>
  <si>
    <t>安化县梅城镇皮井煤矿</t>
  </si>
  <si>
    <t>郴州市</t>
  </si>
  <si>
    <t>临武县</t>
  </si>
  <si>
    <t>临武县麦市长坪岭煤矿有限公司长坪岭煤矿</t>
  </si>
  <si>
    <t>突出</t>
  </si>
  <si>
    <t>资兴市</t>
  </si>
  <si>
    <t>资兴市蓼江镇五七煤矿</t>
  </si>
  <si>
    <t>资兴市白马江煤矿</t>
  </si>
  <si>
    <t>宜章县</t>
  </si>
  <si>
    <t>宜章县兴意煤业有限公司兴意煤矿</t>
  </si>
  <si>
    <t>宜章县骑田林区坝发甘草脚联办煤矿</t>
  </si>
  <si>
    <t>宜章县宏景煤业有限公司箭母冲煤矿</t>
  </si>
  <si>
    <t>永兴县</t>
  </si>
  <si>
    <t>永兴县富强矿业有限责任公司富家垅煤矿</t>
  </si>
  <si>
    <t>永州市</t>
  </si>
  <si>
    <t>祁阳县</t>
  </si>
  <si>
    <t>永州市观音滩煤业有限责任公司沙五井煤矿</t>
  </si>
  <si>
    <t>娄底市</t>
  </si>
  <si>
    <t>涟源市</t>
  </si>
  <si>
    <t>涟源市太管山煤业有限公司太管山煤矿</t>
  </si>
  <si>
    <t>新化县</t>
  </si>
  <si>
    <t>新化县石冲口镇联新煤矿</t>
  </si>
  <si>
    <t>新化县鸿荣矿业有限公司雄兴煤矿</t>
  </si>
  <si>
    <t>新化县温塘镇大同煤矿</t>
  </si>
  <si>
    <t>新化县温塘镇联合煤矿</t>
  </si>
  <si>
    <t>双峰县</t>
  </si>
  <si>
    <t>湖南省双峰朝阳矿业有限公司朝阳井</t>
  </si>
  <si>
    <t>双峰县走马街镇罗山煤矿</t>
  </si>
  <si>
    <t>双峰县杏子铺镇测水煤矿</t>
  </si>
  <si>
    <t>湘西州</t>
  </si>
  <si>
    <t>保靖县</t>
  </si>
  <si>
    <t>湘西华鑫煤炭营销有限公司关帝庙井</t>
  </si>
  <si>
    <t>合计</t>
    <phoneticPr fontId="1" type="noConversion"/>
  </si>
  <si>
    <t>奖补资金（万元）</t>
    <phoneticPr fontId="1" type="noConversion"/>
  </si>
  <si>
    <t>备注</t>
    <phoneticPr fontId="1" type="noConversion"/>
  </si>
  <si>
    <t>（突出／非突出）</t>
  </si>
  <si>
    <t>（直接／整合）</t>
  </si>
  <si>
    <t>市州</t>
    <phoneticPr fontId="1" type="noConversion"/>
  </si>
  <si>
    <t>县市区</t>
    <phoneticPr fontId="1" type="noConversion"/>
  </si>
  <si>
    <t>涟源市安平镇留石三矿</t>
    <phoneticPr fontId="1" type="noConversion"/>
  </si>
  <si>
    <t>突出</t>
    <phoneticPr fontId="1" type="noConversion"/>
  </si>
  <si>
    <t>直接</t>
    <phoneticPr fontId="1" type="noConversion"/>
  </si>
  <si>
    <t>娄底市</t>
    <phoneticPr fontId="1" type="noConversion"/>
  </si>
  <si>
    <t>涟源市</t>
    <phoneticPr fontId="1" type="noConversion"/>
  </si>
  <si>
    <t>郴州市</t>
    <phoneticPr fontId="1" type="noConversion"/>
  </si>
  <si>
    <t>苏仙区</t>
    <phoneticPr fontId="1" type="noConversion"/>
  </si>
  <si>
    <t>宜章县</t>
    <phoneticPr fontId="1" type="noConversion"/>
  </si>
  <si>
    <t>郴州启隆煤业有限公司廖王坪煤矿</t>
    <phoneticPr fontId="1" type="noConversion"/>
  </si>
  <si>
    <t>宜章县山煤矿业有限公司山门水煤矿</t>
    <phoneticPr fontId="1" type="noConversion"/>
  </si>
  <si>
    <t>一、长沙市小计</t>
    <phoneticPr fontId="1" type="noConversion"/>
  </si>
  <si>
    <t>二、株洲市小计</t>
    <phoneticPr fontId="1" type="noConversion"/>
  </si>
  <si>
    <t>三、衡阳市小计</t>
    <phoneticPr fontId="1" type="noConversion"/>
  </si>
  <si>
    <t xml:space="preserve">附件1 </t>
    <phoneticPr fontId="1" type="noConversion"/>
  </si>
  <si>
    <t>煤矿性质</t>
    <phoneticPr fontId="1" type="noConversion"/>
  </si>
  <si>
    <t>关矿年度</t>
    <phoneticPr fontId="1" type="noConversion"/>
  </si>
  <si>
    <t>四、张家界市小计</t>
    <phoneticPr fontId="1" type="noConversion"/>
  </si>
  <si>
    <t>合计</t>
    <phoneticPr fontId="1" type="noConversion"/>
  </si>
  <si>
    <t>一、衡阳市小计</t>
    <phoneticPr fontId="1" type="noConversion"/>
  </si>
  <si>
    <t>三、郴州市小计</t>
    <phoneticPr fontId="1" type="noConversion"/>
  </si>
  <si>
    <t>四、娄底市小计</t>
    <phoneticPr fontId="1" type="noConversion"/>
  </si>
  <si>
    <t>二、益阳市小计</t>
    <phoneticPr fontId="1" type="noConversion"/>
  </si>
  <si>
    <t>附件3</t>
    <phoneticPr fontId="1" type="noConversion"/>
  </si>
  <si>
    <t>一、株洲市小计</t>
    <phoneticPr fontId="1" type="noConversion"/>
  </si>
  <si>
    <t>二、衡阳市小计</t>
    <phoneticPr fontId="1" type="noConversion"/>
  </si>
  <si>
    <t>三、邵阳市小计</t>
    <phoneticPr fontId="1" type="noConversion"/>
  </si>
  <si>
    <t>四、常德市小计</t>
    <phoneticPr fontId="1" type="noConversion"/>
  </si>
  <si>
    <t>五、张家界市小计</t>
    <phoneticPr fontId="1" type="noConversion"/>
  </si>
  <si>
    <t>六、郴州市小计</t>
    <phoneticPr fontId="1" type="noConversion"/>
  </si>
  <si>
    <t>七、永州市小计</t>
    <phoneticPr fontId="1" type="noConversion"/>
  </si>
  <si>
    <t>八、娄底市小计</t>
    <phoneticPr fontId="1" type="noConversion"/>
  </si>
  <si>
    <t>九、湘西州小计</t>
    <phoneticPr fontId="1" type="noConversion"/>
  </si>
  <si>
    <t>附件4</t>
    <phoneticPr fontId="1" type="noConversion"/>
  </si>
  <si>
    <t>一、娄底市小计</t>
    <phoneticPr fontId="1" type="noConversion"/>
  </si>
  <si>
    <t>二、郴州市小计</t>
    <phoneticPr fontId="1" type="noConversion"/>
  </si>
  <si>
    <t>2014-2016年度湖南省关闭退出煤矿省级专项奖补资金明细表</t>
    <phoneticPr fontId="1" type="noConversion"/>
  </si>
  <si>
    <t>2017年度湖南省关闭退出煤矿省级专项奖补资金明细表</t>
    <phoneticPr fontId="1" type="noConversion"/>
  </si>
  <si>
    <t>2018年度湖南省关闭退出煤矿省级专项奖补资金明细表</t>
    <phoneticPr fontId="1" type="noConversion"/>
  </si>
  <si>
    <t>2019年度湖南省关闭退出煤矿省级专项奖补资金明细表</t>
    <phoneticPr fontId="1" type="noConversion"/>
  </si>
  <si>
    <t>附件5</t>
    <phoneticPr fontId="1" type="noConversion"/>
  </si>
  <si>
    <t>2014-2019年度关闭退出煤矿省级专项奖补资金总表</t>
    <phoneticPr fontId="1" type="noConversion"/>
  </si>
  <si>
    <t>益阳市小计</t>
    <phoneticPr fontId="1" type="noConversion"/>
  </si>
  <si>
    <t>益阳市</t>
    <phoneticPr fontId="1" type="noConversion"/>
  </si>
  <si>
    <t>安化县</t>
    <phoneticPr fontId="1" type="noConversion"/>
  </si>
  <si>
    <t>郴州市小计</t>
    <phoneticPr fontId="1" type="noConversion"/>
  </si>
  <si>
    <t>临武县</t>
    <phoneticPr fontId="1" type="noConversion"/>
  </si>
  <si>
    <t>娄底市小计</t>
    <phoneticPr fontId="1" type="noConversion"/>
  </si>
  <si>
    <t>涟源市</t>
    <phoneticPr fontId="1" type="noConversion"/>
  </si>
  <si>
    <t>茶陵县</t>
    <phoneticPr fontId="1" type="noConversion"/>
  </si>
  <si>
    <t>醴陵市</t>
    <phoneticPr fontId="1" type="noConversion"/>
  </si>
  <si>
    <t>邵阳县</t>
    <phoneticPr fontId="1" type="noConversion"/>
  </si>
  <si>
    <t>武冈市</t>
    <phoneticPr fontId="1" type="noConversion"/>
  </si>
  <si>
    <t>常德市</t>
    <phoneticPr fontId="1" type="noConversion"/>
  </si>
  <si>
    <t>石门县</t>
    <phoneticPr fontId="1" type="noConversion"/>
  </si>
  <si>
    <t>澧县</t>
    <phoneticPr fontId="1" type="noConversion"/>
  </si>
  <si>
    <t>资兴市</t>
    <phoneticPr fontId="1" type="noConversion"/>
  </si>
  <si>
    <t>宜章县</t>
    <phoneticPr fontId="1" type="noConversion"/>
  </si>
  <si>
    <t>永兴县</t>
    <phoneticPr fontId="1" type="noConversion"/>
  </si>
  <si>
    <t>永州市小计</t>
    <phoneticPr fontId="1" type="noConversion"/>
  </si>
  <si>
    <t>永州市</t>
    <phoneticPr fontId="1" type="noConversion"/>
  </si>
  <si>
    <t>祁阳县</t>
    <phoneticPr fontId="1" type="noConversion"/>
  </si>
  <si>
    <t>新化县</t>
    <phoneticPr fontId="1" type="noConversion"/>
  </si>
  <si>
    <t>双峰县</t>
    <phoneticPr fontId="1" type="noConversion"/>
  </si>
  <si>
    <t>湘西州小计</t>
    <phoneticPr fontId="1" type="noConversion"/>
  </si>
  <si>
    <t>湘西州</t>
    <phoneticPr fontId="1" type="noConversion"/>
  </si>
  <si>
    <t>市本级（苏仙区）</t>
    <phoneticPr fontId="1" type="noConversion"/>
  </si>
  <si>
    <t>四、邵阳县小计</t>
    <phoneticPr fontId="1" type="noConversion"/>
  </si>
  <si>
    <t>五、常德市小计</t>
    <phoneticPr fontId="1" type="noConversion"/>
  </si>
  <si>
    <t>六、张家界市小计</t>
    <phoneticPr fontId="1" type="noConversion"/>
  </si>
  <si>
    <t xml:space="preserve">附件2 </t>
    <phoneticPr fontId="1" type="noConversion"/>
  </si>
  <si>
    <t>备注：2014年、2015年标准：突出矿600万元/矿，非突矿300万元/矿，整合矿200万元/矿。2016年标准为上述标准的90%。</t>
    <phoneticPr fontId="1" type="noConversion"/>
  </si>
  <si>
    <t>备注：2017年按2014年标准的80%执行，即突出矿480万元/矿，非突矿240万元/矿，整合矿160万元/矿。</t>
    <phoneticPr fontId="1" type="noConversion"/>
  </si>
  <si>
    <t>备注：2018年按2014年标准的70%执行，即突出矿420万元/矿，非突矿210万元/矿，整合矿140万元/矿。</t>
    <phoneticPr fontId="1" type="noConversion"/>
  </si>
  <si>
    <t>备注：2019年按2014年标准的60%执行，即突出矿360万元/矿，非突矿180万元/矿，整合矿120万元/矿。</t>
    <phoneticPr fontId="1" type="noConversion"/>
  </si>
  <si>
    <t>渌口区</t>
    <phoneticPr fontId="1" type="noConversion"/>
  </si>
  <si>
    <t>渌口区</t>
    <phoneticPr fontId="1" type="noConversion"/>
  </si>
  <si>
    <t>堂市煤矿</t>
    <phoneticPr fontId="1" type="noConversion"/>
  </si>
  <si>
    <t>宁乡市</t>
    <phoneticPr fontId="1" type="noConversion"/>
  </si>
  <si>
    <t>宁乡市</t>
    <phoneticPr fontId="1" type="noConversion"/>
  </si>
  <si>
    <t>鹞子山煤矿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</si>
</sst>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b/>
      <sz val="12"/>
      <color rgb="FF000000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2"/>
      <color rgb="FF000000"/>
      <name val="仿宋_GB2312"/>
      <family val="3"/>
      <charset val="134"/>
    </font>
    <font>
      <b/>
      <sz val="11"/>
      <color theme="1"/>
      <name val="宋体"/>
      <family val="2"/>
      <scheme val="minor"/>
    </font>
    <font>
      <sz val="18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C7" sqref="C7"/>
    </sheetView>
  </sheetViews>
  <sheetFormatPr defaultRowHeight="13.5" x14ac:dyDescent="0.15"/>
  <cols>
    <col min="1" max="1" width="5.625" style="11" customWidth="1"/>
    <col min="2" max="2" width="24.875" customWidth="1"/>
    <col min="3" max="3" width="22.125" customWidth="1"/>
    <col min="4" max="4" width="33.125" customWidth="1"/>
    <col min="5" max="5" width="9" style="1"/>
  </cols>
  <sheetData>
    <row r="1" spans="1:5" ht="37.5" customHeight="1" x14ac:dyDescent="0.15">
      <c r="A1" s="41" t="s">
        <v>102</v>
      </c>
      <c r="B1" s="41"/>
      <c r="C1" s="7"/>
      <c r="D1" s="7"/>
    </row>
    <row r="2" spans="1:5" ht="55.5" customHeight="1" x14ac:dyDescent="0.15">
      <c r="A2" s="42" t="s">
        <v>129</v>
      </c>
      <c r="B2" s="42"/>
      <c r="C2" s="42"/>
      <c r="D2" s="42"/>
    </row>
    <row r="3" spans="1:5" ht="27" customHeight="1" x14ac:dyDescent="0.15">
      <c r="A3" s="40" t="s">
        <v>0</v>
      </c>
      <c r="B3" s="40" t="s">
        <v>87</v>
      </c>
      <c r="C3" s="40" t="s">
        <v>88</v>
      </c>
      <c r="D3" s="43" t="s">
        <v>83</v>
      </c>
    </row>
    <row r="4" spans="1:5" x14ac:dyDescent="0.15">
      <c r="A4" s="40"/>
      <c r="B4" s="40"/>
      <c r="C4" s="40"/>
      <c r="D4" s="43"/>
    </row>
    <row r="5" spans="1:5" ht="40.5" customHeight="1" x14ac:dyDescent="0.15">
      <c r="A5" s="27"/>
      <c r="B5" s="38" t="s">
        <v>82</v>
      </c>
      <c r="C5" s="39"/>
      <c r="D5" s="8">
        <f>D6+D8+D13+D15+D17+D20+D22+D24+D30+D32+D36</f>
        <v>11850</v>
      </c>
    </row>
    <row r="6" spans="1:5" s="13" customFormat="1" ht="33" customHeight="1" x14ac:dyDescent="0.15">
      <c r="A6" s="35">
        <v>1</v>
      </c>
      <c r="B6" s="40" t="s">
        <v>99</v>
      </c>
      <c r="C6" s="40"/>
      <c r="D6" s="8">
        <f>D7</f>
        <v>300</v>
      </c>
      <c r="E6" s="12"/>
    </row>
    <row r="7" spans="1:5" ht="33" customHeight="1" x14ac:dyDescent="0.15">
      <c r="A7" s="36"/>
      <c r="B7" s="27" t="s">
        <v>3</v>
      </c>
      <c r="C7" s="27" t="s">
        <v>166</v>
      </c>
      <c r="D7" s="27">
        <v>300</v>
      </c>
    </row>
    <row r="8" spans="1:5" s="13" customFormat="1" ht="33" customHeight="1" x14ac:dyDescent="0.15">
      <c r="A8" s="35">
        <v>2</v>
      </c>
      <c r="B8" s="40" t="s">
        <v>100</v>
      </c>
      <c r="C8" s="40"/>
      <c r="D8" s="25">
        <f>D9+D10+D11+D12</f>
        <v>2330</v>
      </c>
      <c r="E8" s="12"/>
    </row>
    <row r="9" spans="1:5" ht="33" customHeight="1" x14ac:dyDescent="0.15">
      <c r="A9" s="37"/>
      <c r="B9" s="35" t="s">
        <v>6</v>
      </c>
      <c r="C9" s="27" t="s">
        <v>7</v>
      </c>
      <c r="D9" s="27">
        <f>300+1120</f>
        <v>1420</v>
      </c>
    </row>
    <row r="10" spans="1:5" ht="33" customHeight="1" x14ac:dyDescent="0.15">
      <c r="A10" s="37"/>
      <c r="B10" s="37"/>
      <c r="C10" s="27" t="s">
        <v>137</v>
      </c>
      <c r="D10" s="27">
        <v>490</v>
      </c>
    </row>
    <row r="11" spans="1:5" ht="33" customHeight="1" x14ac:dyDescent="0.15">
      <c r="A11" s="37"/>
      <c r="B11" s="37"/>
      <c r="C11" s="27" t="s">
        <v>163</v>
      </c>
      <c r="D11" s="27">
        <v>210</v>
      </c>
    </row>
    <row r="12" spans="1:5" ht="33" customHeight="1" x14ac:dyDescent="0.15">
      <c r="A12" s="36"/>
      <c r="B12" s="36"/>
      <c r="C12" s="27" t="s">
        <v>138</v>
      </c>
      <c r="D12" s="27">
        <v>210</v>
      </c>
    </row>
    <row r="13" spans="1:5" s="13" customFormat="1" ht="33" customHeight="1" x14ac:dyDescent="0.15">
      <c r="A13" s="35">
        <v>3</v>
      </c>
      <c r="B13" s="40" t="s">
        <v>101</v>
      </c>
      <c r="C13" s="40"/>
      <c r="D13" s="26">
        <f>D14</f>
        <v>1100</v>
      </c>
      <c r="E13" s="12"/>
    </row>
    <row r="14" spans="1:5" ht="33" customHeight="1" x14ac:dyDescent="0.15">
      <c r="A14" s="36"/>
      <c r="B14" s="27" t="s">
        <v>25</v>
      </c>
      <c r="C14" s="27" t="s">
        <v>26</v>
      </c>
      <c r="D14" s="27">
        <f>400+560+140</f>
        <v>1100</v>
      </c>
    </row>
    <row r="15" spans="1:5" s="13" customFormat="1" ht="33" customHeight="1" x14ac:dyDescent="0.15">
      <c r="A15" s="35">
        <v>4</v>
      </c>
      <c r="B15" s="38" t="s">
        <v>155</v>
      </c>
      <c r="C15" s="39"/>
      <c r="D15" s="26">
        <f>D16</f>
        <v>420</v>
      </c>
      <c r="E15" s="12"/>
    </row>
    <row r="16" spans="1:5" ht="33" customHeight="1" x14ac:dyDescent="0.15">
      <c r="A16" s="36"/>
      <c r="B16" s="27" t="s">
        <v>139</v>
      </c>
      <c r="C16" s="27" t="s">
        <v>140</v>
      </c>
      <c r="D16" s="27">
        <v>420</v>
      </c>
    </row>
    <row r="17" spans="1:5" s="13" customFormat="1" ht="33" customHeight="1" x14ac:dyDescent="0.15">
      <c r="A17" s="35">
        <v>5</v>
      </c>
      <c r="B17" s="38" t="s">
        <v>156</v>
      </c>
      <c r="C17" s="39"/>
      <c r="D17" s="26">
        <f>D18+D19</f>
        <v>840</v>
      </c>
      <c r="E17" s="12"/>
    </row>
    <row r="18" spans="1:5" ht="33" customHeight="1" x14ac:dyDescent="0.15">
      <c r="A18" s="37"/>
      <c r="B18" s="35" t="s">
        <v>141</v>
      </c>
      <c r="C18" s="27" t="s">
        <v>142</v>
      </c>
      <c r="D18" s="27">
        <v>420</v>
      </c>
    </row>
    <row r="19" spans="1:5" ht="33" customHeight="1" x14ac:dyDescent="0.15">
      <c r="A19" s="36"/>
      <c r="B19" s="36"/>
      <c r="C19" s="27" t="s">
        <v>143</v>
      </c>
      <c r="D19" s="27">
        <v>420</v>
      </c>
    </row>
    <row r="20" spans="1:5" s="13" customFormat="1" ht="33" customHeight="1" x14ac:dyDescent="0.15">
      <c r="A20" s="35">
        <v>6</v>
      </c>
      <c r="B20" s="40" t="s">
        <v>157</v>
      </c>
      <c r="C20" s="40"/>
      <c r="D20" s="26">
        <f>D21</f>
        <v>480</v>
      </c>
      <c r="E20" s="12"/>
    </row>
    <row r="21" spans="1:5" ht="33" customHeight="1" x14ac:dyDescent="0.15">
      <c r="A21" s="36"/>
      <c r="B21" s="27" t="s">
        <v>44</v>
      </c>
      <c r="C21" s="27" t="s">
        <v>45</v>
      </c>
      <c r="D21" s="27">
        <f>270+210</f>
        <v>480</v>
      </c>
    </row>
    <row r="22" spans="1:5" s="13" customFormat="1" ht="33" customHeight="1" x14ac:dyDescent="0.15">
      <c r="A22" s="31">
        <v>7</v>
      </c>
      <c r="B22" s="34" t="s">
        <v>130</v>
      </c>
      <c r="C22" s="34"/>
      <c r="D22" s="28">
        <f>D23</f>
        <v>240</v>
      </c>
      <c r="E22" s="12"/>
    </row>
    <row r="23" spans="1:5" ht="33" customHeight="1" x14ac:dyDescent="0.15">
      <c r="A23" s="32"/>
      <c r="B23" s="16" t="s">
        <v>131</v>
      </c>
      <c r="C23" s="16" t="s">
        <v>132</v>
      </c>
      <c r="D23" s="16">
        <v>240</v>
      </c>
    </row>
    <row r="24" spans="1:5" s="13" customFormat="1" ht="33" customHeight="1" x14ac:dyDescent="0.15">
      <c r="A24" s="35">
        <v>8</v>
      </c>
      <c r="B24" s="40" t="s">
        <v>133</v>
      </c>
      <c r="C24" s="40"/>
      <c r="D24" s="26">
        <f>D25+D26+D27+D28+D29</f>
        <v>2810</v>
      </c>
      <c r="E24" s="30"/>
    </row>
    <row r="25" spans="1:5" ht="33" customHeight="1" x14ac:dyDescent="0.15">
      <c r="A25" s="37"/>
      <c r="B25" s="31" t="s">
        <v>94</v>
      </c>
      <c r="C25" s="27" t="s">
        <v>154</v>
      </c>
      <c r="D25" s="27">
        <v>360</v>
      </c>
      <c r="E25" s="29"/>
    </row>
    <row r="26" spans="1:5" ht="33" customHeight="1" x14ac:dyDescent="0.15">
      <c r="A26" s="37"/>
      <c r="B26" s="33"/>
      <c r="C26" s="16" t="s">
        <v>134</v>
      </c>
      <c r="D26" s="16">
        <v>480</v>
      </c>
    </row>
    <row r="27" spans="1:5" ht="33" customHeight="1" x14ac:dyDescent="0.15">
      <c r="A27" s="37"/>
      <c r="B27" s="33"/>
      <c r="C27" s="16" t="s">
        <v>144</v>
      </c>
      <c r="D27" s="16">
        <v>420</v>
      </c>
    </row>
    <row r="28" spans="1:5" ht="33" customHeight="1" x14ac:dyDescent="0.15">
      <c r="A28" s="37"/>
      <c r="B28" s="33"/>
      <c r="C28" s="16" t="s">
        <v>145</v>
      </c>
      <c r="D28" s="16">
        <f>1050+360</f>
        <v>1410</v>
      </c>
    </row>
    <row r="29" spans="1:5" ht="33" customHeight="1" x14ac:dyDescent="0.15">
      <c r="A29" s="36"/>
      <c r="B29" s="32"/>
      <c r="C29" s="16" t="s">
        <v>146</v>
      </c>
      <c r="D29" s="16">
        <v>140</v>
      </c>
    </row>
    <row r="30" spans="1:5" s="13" customFormat="1" ht="33" customHeight="1" x14ac:dyDescent="0.15">
      <c r="A30" s="31">
        <v>9</v>
      </c>
      <c r="B30" s="34" t="s">
        <v>147</v>
      </c>
      <c r="C30" s="34"/>
      <c r="D30" s="28">
        <f>D31</f>
        <v>210</v>
      </c>
      <c r="E30" s="12"/>
    </row>
    <row r="31" spans="1:5" ht="33" customHeight="1" x14ac:dyDescent="0.15">
      <c r="A31" s="32"/>
      <c r="B31" s="16" t="s">
        <v>148</v>
      </c>
      <c r="C31" s="16" t="s">
        <v>149</v>
      </c>
      <c r="D31" s="16">
        <v>210</v>
      </c>
    </row>
    <row r="32" spans="1:5" s="13" customFormat="1" ht="33" customHeight="1" x14ac:dyDescent="0.15">
      <c r="A32" s="31">
        <v>10</v>
      </c>
      <c r="B32" s="34" t="s">
        <v>135</v>
      </c>
      <c r="C32" s="34"/>
      <c r="D32" s="28">
        <f>D33+D34+D35</f>
        <v>2910</v>
      </c>
      <c r="E32" s="12"/>
    </row>
    <row r="33" spans="1:5" ht="33" customHeight="1" x14ac:dyDescent="0.15">
      <c r="A33" s="33"/>
      <c r="B33" s="31" t="s">
        <v>92</v>
      </c>
      <c r="C33" s="16" t="s">
        <v>136</v>
      </c>
      <c r="D33" s="16">
        <f>240+360</f>
        <v>600</v>
      </c>
    </row>
    <row r="34" spans="1:5" ht="33" customHeight="1" x14ac:dyDescent="0.15">
      <c r="A34" s="33"/>
      <c r="B34" s="33"/>
      <c r="C34" s="16" t="s">
        <v>150</v>
      </c>
      <c r="D34" s="16">
        <v>1680</v>
      </c>
    </row>
    <row r="35" spans="1:5" ht="33" customHeight="1" x14ac:dyDescent="0.15">
      <c r="A35" s="32"/>
      <c r="B35" s="32"/>
      <c r="C35" s="16" t="s">
        <v>151</v>
      </c>
      <c r="D35" s="16">
        <v>630</v>
      </c>
    </row>
    <row r="36" spans="1:5" s="13" customFormat="1" ht="33" customHeight="1" x14ac:dyDescent="0.15">
      <c r="A36" s="31">
        <v>11</v>
      </c>
      <c r="B36" s="34" t="s">
        <v>152</v>
      </c>
      <c r="C36" s="34"/>
      <c r="D36" s="28">
        <f>D37</f>
        <v>210</v>
      </c>
      <c r="E36" s="12"/>
    </row>
    <row r="37" spans="1:5" ht="33" customHeight="1" x14ac:dyDescent="0.15">
      <c r="A37" s="32"/>
      <c r="B37" s="16" t="s">
        <v>153</v>
      </c>
      <c r="C37" s="27" t="s">
        <v>80</v>
      </c>
      <c r="D37" s="16">
        <v>210</v>
      </c>
    </row>
  </sheetData>
  <mergeCells count="33">
    <mergeCell ref="A1:B1"/>
    <mergeCell ref="A2:D2"/>
    <mergeCell ref="A3:A4"/>
    <mergeCell ref="B3:B4"/>
    <mergeCell ref="C3:C4"/>
    <mergeCell ref="D3:D4"/>
    <mergeCell ref="B5:C5"/>
    <mergeCell ref="B6:C6"/>
    <mergeCell ref="B8:C8"/>
    <mergeCell ref="B13:C13"/>
    <mergeCell ref="B20:C20"/>
    <mergeCell ref="B9:B12"/>
    <mergeCell ref="A17:A19"/>
    <mergeCell ref="B18:B19"/>
    <mergeCell ref="A20:A21"/>
    <mergeCell ref="B22:C22"/>
    <mergeCell ref="B24:C24"/>
    <mergeCell ref="B17:C17"/>
    <mergeCell ref="A22:A23"/>
    <mergeCell ref="A24:A29"/>
    <mergeCell ref="B25:B29"/>
    <mergeCell ref="A6:A7"/>
    <mergeCell ref="A8:A12"/>
    <mergeCell ref="A13:A14"/>
    <mergeCell ref="A15:A16"/>
    <mergeCell ref="B15:C15"/>
    <mergeCell ref="A30:A31"/>
    <mergeCell ref="A32:A35"/>
    <mergeCell ref="B33:B35"/>
    <mergeCell ref="A36:A37"/>
    <mergeCell ref="B36:C36"/>
    <mergeCell ref="B32:C32"/>
    <mergeCell ref="B30:C30"/>
  </mergeCells>
  <phoneticPr fontId="1" type="noConversion"/>
  <pageMargins left="0.19685039370078741" right="0.19685039370078741" top="0.35433070866141736" bottom="0.35433070866141736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D8" sqref="D8"/>
    </sheetView>
  </sheetViews>
  <sheetFormatPr defaultRowHeight="13.5" x14ac:dyDescent="0.15"/>
  <cols>
    <col min="1" max="1" width="5.625" customWidth="1"/>
    <col min="2" max="2" width="9.875" customWidth="1"/>
    <col min="3" max="3" width="8.125" customWidth="1"/>
    <col min="4" max="4" width="24.875" customWidth="1"/>
    <col min="5" max="5" width="10.5" customWidth="1"/>
    <col min="6" max="6" width="12" customWidth="1"/>
    <col min="7" max="7" width="10.75" customWidth="1"/>
    <col min="8" max="8" width="11.5" customWidth="1"/>
    <col min="9" max="9" width="9" style="1"/>
  </cols>
  <sheetData>
    <row r="1" spans="1:9" ht="37.5" customHeight="1" x14ac:dyDescent="0.15">
      <c r="A1" s="41" t="s">
        <v>158</v>
      </c>
      <c r="B1" s="41"/>
      <c r="C1" s="7"/>
      <c r="D1" s="7"/>
      <c r="E1" s="7"/>
      <c r="F1" s="7"/>
      <c r="G1" s="7"/>
      <c r="H1" s="7"/>
    </row>
    <row r="2" spans="1:9" ht="55.5" customHeight="1" x14ac:dyDescent="0.15">
      <c r="A2" s="42" t="s">
        <v>124</v>
      </c>
      <c r="B2" s="42"/>
      <c r="C2" s="42"/>
      <c r="D2" s="42"/>
      <c r="E2" s="42"/>
      <c r="F2" s="42"/>
      <c r="G2" s="42"/>
      <c r="H2" s="42"/>
    </row>
    <row r="3" spans="1:9" ht="27" customHeight="1" x14ac:dyDescent="0.15">
      <c r="A3" s="40" t="s">
        <v>0</v>
      </c>
      <c r="B3" s="40" t="s">
        <v>87</v>
      </c>
      <c r="C3" s="40" t="s">
        <v>88</v>
      </c>
      <c r="D3" s="40" t="s">
        <v>1</v>
      </c>
      <c r="E3" s="3" t="s">
        <v>103</v>
      </c>
      <c r="F3" s="3" t="s">
        <v>2</v>
      </c>
      <c r="G3" s="45" t="s">
        <v>104</v>
      </c>
      <c r="H3" s="43" t="s">
        <v>83</v>
      </c>
    </row>
    <row r="4" spans="1:9" ht="28.5" x14ac:dyDescent="0.15">
      <c r="A4" s="40"/>
      <c r="B4" s="40"/>
      <c r="C4" s="40"/>
      <c r="D4" s="40"/>
      <c r="E4" s="3" t="s">
        <v>85</v>
      </c>
      <c r="F4" s="3" t="s">
        <v>86</v>
      </c>
      <c r="G4" s="45"/>
      <c r="H4" s="43"/>
    </row>
    <row r="5" spans="1:9" ht="40.5" customHeight="1" x14ac:dyDescent="0.15">
      <c r="A5" s="4"/>
      <c r="B5" s="38" t="s">
        <v>106</v>
      </c>
      <c r="C5" s="39"/>
      <c r="D5" s="4"/>
      <c r="E5" s="3"/>
      <c r="F5" s="3"/>
      <c r="G5" s="14"/>
      <c r="H5" s="8">
        <f>H6+H8+H10+H13</f>
        <v>1270</v>
      </c>
    </row>
    <row r="6" spans="1:9" s="13" customFormat="1" ht="33" customHeight="1" x14ac:dyDescent="0.15">
      <c r="A6" s="4"/>
      <c r="B6" s="40" t="s">
        <v>99</v>
      </c>
      <c r="C6" s="40"/>
      <c r="D6" s="4"/>
      <c r="E6" s="3"/>
      <c r="F6" s="3"/>
      <c r="G6" s="3"/>
      <c r="H6" s="8">
        <f>H7</f>
        <v>300</v>
      </c>
      <c r="I6" s="12"/>
    </row>
    <row r="7" spans="1:9" ht="33" customHeight="1" x14ac:dyDescent="0.15">
      <c r="A7" s="5">
        <v>1</v>
      </c>
      <c r="B7" s="5" t="s">
        <v>3</v>
      </c>
      <c r="C7" s="5" t="s">
        <v>167</v>
      </c>
      <c r="D7" s="6" t="s">
        <v>168</v>
      </c>
      <c r="E7" s="5" t="s">
        <v>4</v>
      </c>
      <c r="F7" s="5" t="s">
        <v>5</v>
      </c>
      <c r="G7" s="5">
        <v>2015</v>
      </c>
      <c r="H7" s="5">
        <v>300</v>
      </c>
    </row>
    <row r="8" spans="1:9" s="13" customFormat="1" ht="33" customHeight="1" x14ac:dyDescent="0.15">
      <c r="A8" s="4"/>
      <c r="B8" s="40" t="s">
        <v>100</v>
      </c>
      <c r="C8" s="40"/>
      <c r="D8" s="9"/>
      <c r="E8" s="3"/>
      <c r="F8" s="3"/>
      <c r="G8" s="3"/>
      <c r="H8" s="3">
        <f>H9</f>
        <v>300</v>
      </c>
      <c r="I8" s="12"/>
    </row>
    <row r="9" spans="1:9" ht="33" customHeight="1" x14ac:dyDescent="0.15">
      <c r="A9" s="5">
        <v>2</v>
      </c>
      <c r="B9" s="5" t="s">
        <v>6</v>
      </c>
      <c r="C9" s="5" t="s">
        <v>7</v>
      </c>
      <c r="D9" s="6" t="s">
        <v>8</v>
      </c>
      <c r="E9" s="5" t="s">
        <v>4</v>
      </c>
      <c r="F9" s="5" t="s">
        <v>5</v>
      </c>
      <c r="G9" s="5">
        <v>2014</v>
      </c>
      <c r="H9" s="5">
        <v>300</v>
      </c>
    </row>
    <row r="10" spans="1:9" s="13" customFormat="1" ht="33" customHeight="1" x14ac:dyDescent="0.15">
      <c r="A10" s="4"/>
      <c r="B10" s="40" t="s">
        <v>101</v>
      </c>
      <c r="C10" s="40"/>
      <c r="D10" s="9"/>
      <c r="E10" s="4"/>
      <c r="F10" s="4"/>
      <c r="G10" s="4"/>
      <c r="H10" s="4">
        <f>H11+H12</f>
        <v>400</v>
      </c>
      <c r="I10" s="12"/>
    </row>
    <row r="11" spans="1:9" ht="33" customHeight="1" x14ac:dyDescent="0.15">
      <c r="A11" s="5">
        <v>3</v>
      </c>
      <c r="B11" s="5" t="s">
        <v>25</v>
      </c>
      <c r="C11" s="5" t="s">
        <v>26</v>
      </c>
      <c r="D11" s="6" t="s">
        <v>27</v>
      </c>
      <c r="E11" s="5" t="s">
        <v>4</v>
      </c>
      <c r="F11" s="5" t="s">
        <v>10</v>
      </c>
      <c r="G11" s="5">
        <v>2015</v>
      </c>
      <c r="H11" s="5">
        <v>200</v>
      </c>
    </row>
    <row r="12" spans="1:9" ht="33" customHeight="1" x14ac:dyDescent="0.15">
      <c r="A12" s="5">
        <v>4</v>
      </c>
      <c r="B12" s="5" t="s">
        <v>25</v>
      </c>
      <c r="C12" s="5" t="s">
        <v>26</v>
      </c>
      <c r="D12" s="6" t="s">
        <v>28</v>
      </c>
      <c r="E12" s="5" t="s">
        <v>4</v>
      </c>
      <c r="F12" s="5" t="s">
        <v>10</v>
      </c>
      <c r="G12" s="5">
        <v>2015</v>
      </c>
      <c r="H12" s="5">
        <v>200</v>
      </c>
    </row>
    <row r="13" spans="1:9" s="13" customFormat="1" ht="33" customHeight="1" x14ac:dyDescent="0.15">
      <c r="A13" s="4"/>
      <c r="B13" s="40" t="s">
        <v>105</v>
      </c>
      <c r="C13" s="40"/>
      <c r="D13" s="9"/>
      <c r="E13" s="4"/>
      <c r="F13" s="4"/>
      <c r="G13" s="4"/>
      <c r="H13" s="4">
        <f>H14</f>
        <v>270</v>
      </c>
      <c r="I13" s="12"/>
    </row>
    <row r="14" spans="1:9" ht="33" customHeight="1" x14ac:dyDescent="0.15">
      <c r="A14" s="5">
        <v>5</v>
      </c>
      <c r="B14" s="5" t="s">
        <v>44</v>
      </c>
      <c r="C14" s="5" t="s">
        <v>45</v>
      </c>
      <c r="D14" s="6" t="s">
        <v>46</v>
      </c>
      <c r="E14" s="5" t="s">
        <v>4</v>
      </c>
      <c r="F14" s="5" t="s">
        <v>5</v>
      </c>
      <c r="G14" s="5">
        <v>2016</v>
      </c>
      <c r="H14" s="5">
        <v>270</v>
      </c>
    </row>
    <row r="15" spans="1:9" ht="42" customHeight="1" x14ac:dyDescent="0.15">
      <c r="A15" s="46" t="s">
        <v>159</v>
      </c>
      <c r="B15" s="46"/>
      <c r="C15" s="46"/>
      <c r="D15" s="46"/>
      <c r="E15" s="46"/>
      <c r="F15" s="46"/>
      <c r="G15" s="46"/>
      <c r="H15" s="46"/>
    </row>
    <row r="17" spans="1:9" x14ac:dyDescent="0.15">
      <c r="A17" s="44"/>
      <c r="B17" s="44"/>
      <c r="C17" s="44"/>
      <c r="D17" s="44"/>
      <c r="E17" s="44"/>
      <c r="F17" s="44"/>
      <c r="G17" s="44"/>
      <c r="H17" s="44"/>
      <c r="I17" s="44"/>
    </row>
  </sheetData>
  <mergeCells count="15">
    <mergeCell ref="A17:I17"/>
    <mergeCell ref="A1:B1"/>
    <mergeCell ref="H3:H4"/>
    <mergeCell ref="A2:H2"/>
    <mergeCell ref="B5:C5"/>
    <mergeCell ref="B6:C6"/>
    <mergeCell ref="B8:C8"/>
    <mergeCell ref="B10:C10"/>
    <mergeCell ref="B13:C13"/>
    <mergeCell ref="A3:A4"/>
    <mergeCell ref="D3:D4"/>
    <mergeCell ref="G3:G4"/>
    <mergeCell ref="B3:B4"/>
    <mergeCell ref="C3:C4"/>
    <mergeCell ref="A15:H15"/>
  </mergeCells>
  <phoneticPr fontId="1" type="noConversion"/>
  <pageMargins left="0.19685039370078741" right="0.19685039370078741" top="0.15748031496062992" bottom="0.15748031496062992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opLeftCell="A7" zoomScale="115" zoomScaleNormal="115" workbookViewId="0">
      <selection activeCell="A16" sqref="A16:H16"/>
    </sheetView>
  </sheetViews>
  <sheetFormatPr defaultRowHeight="13.5" x14ac:dyDescent="0.15"/>
  <cols>
    <col min="1" max="1" width="5.625" customWidth="1"/>
    <col min="2" max="2" width="8.25" customWidth="1"/>
    <col min="3" max="3" width="9.5" customWidth="1"/>
    <col min="4" max="4" width="22" customWidth="1"/>
    <col min="5" max="5" width="11" customWidth="1"/>
    <col min="6" max="6" width="10" customWidth="1"/>
    <col min="7" max="7" width="11.875" customWidth="1"/>
    <col min="8" max="8" width="7.375" customWidth="1"/>
  </cols>
  <sheetData>
    <row r="1" spans="1:8" ht="18.75" x14ac:dyDescent="0.15">
      <c r="A1" s="47" t="s">
        <v>111</v>
      </c>
      <c r="B1" s="47"/>
      <c r="C1" s="15"/>
      <c r="D1" s="15"/>
      <c r="E1" s="15"/>
      <c r="F1" s="15"/>
      <c r="G1" s="15"/>
      <c r="H1" s="15"/>
    </row>
    <row r="2" spans="1:8" ht="45" customHeight="1" x14ac:dyDescent="0.15">
      <c r="A2" s="48" t="s">
        <v>125</v>
      </c>
      <c r="B2" s="48"/>
      <c r="C2" s="48"/>
      <c r="D2" s="48"/>
      <c r="E2" s="48"/>
      <c r="F2" s="48"/>
      <c r="G2" s="48"/>
      <c r="H2" s="48"/>
    </row>
    <row r="3" spans="1:8" ht="27" customHeight="1" x14ac:dyDescent="0.15">
      <c r="A3" s="40" t="s">
        <v>0</v>
      </c>
      <c r="B3" s="40" t="s">
        <v>87</v>
      </c>
      <c r="C3" s="40" t="s">
        <v>88</v>
      </c>
      <c r="D3" s="40" t="s">
        <v>1</v>
      </c>
      <c r="E3" s="3" t="s">
        <v>103</v>
      </c>
      <c r="F3" s="3" t="s">
        <v>2</v>
      </c>
      <c r="G3" s="43" t="s">
        <v>83</v>
      </c>
      <c r="H3" s="40" t="s">
        <v>84</v>
      </c>
    </row>
    <row r="4" spans="1:8" s="1" customFormat="1" ht="28.5" x14ac:dyDescent="0.15">
      <c r="A4" s="40"/>
      <c r="B4" s="40"/>
      <c r="C4" s="40"/>
      <c r="D4" s="40"/>
      <c r="E4" s="3" t="s">
        <v>85</v>
      </c>
      <c r="F4" s="3" t="s">
        <v>86</v>
      </c>
      <c r="G4" s="43"/>
      <c r="H4" s="40"/>
    </row>
    <row r="5" spans="1:8" s="12" customFormat="1" ht="36.75" customHeight="1" x14ac:dyDescent="0.15">
      <c r="A5" s="4"/>
      <c r="B5" s="40" t="s">
        <v>82</v>
      </c>
      <c r="C5" s="40"/>
      <c r="D5" s="4"/>
      <c r="E5" s="3"/>
      <c r="F5" s="3"/>
      <c r="G5" s="3">
        <f>G6+G10+G12+G14</f>
        <v>1520</v>
      </c>
      <c r="H5" s="4"/>
    </row>
    <row r="6" spans="1:8" s="12" customFormat="1" ht="36.75" customHeight="1" x14ac:dyDescent="0.15">
      <c r="A6" s="4"/>
      <c r="B6" s="40" t="s">
        <v>107</v>
      </c>
      <c r="C6" s="40"/>
      <c r="D6" s="4"/>
      <c r="E6" s="3"/>
      <c r="F6" s="3"/>
      <c r="G6" s="3">
        <f>SUM(G7:G9)</f>
        <v>560</v>
      </c>
      <c r="H6" s="4"/>
    </row>
    <row r="7" spans="1:8" s="1" customFormat="1" ht="36.75" customHeight="1" x14ac:dyDescent="0.15">
      <c r="A7" s="16">
        <v>1</v>
      </c>
      <c r="B7" s="5" t="s">
        <v>25</v>
      </c>
      <c r="C7" s="5" t="s">
        <v>26</v>
      </c>
      <c r="D7" s="6" t="s">
        <v>29</v>
      </c>
      <c r="E7" s="5" t="s">
        <v>4</v>
      </c>
      <c r="F7" s="5" t="s">
        <v>10</v>
      </c>
      <c r="G7" s="16">
        <v>160</v>
      </c>
      <c r="H7" s="16"/>
    </row>
    <row r="8" spans="1:8" s="1" customFormat="1" ht="36.75" customHeight="1" x14ac:dyDescent="0.15">
      <c r="A8" s="16">
        <v>2</v>
      </c>
      <c r="B8" s="5" t="s">
        <v>25</v>
      </c>
      <c r="C8" s="5" t="s">
        <v>26</v>
      </c>
      <c r="D8" s="6" t="s">
        <v>30</v>
      </c>
      <c r="E8" s="5" t="s">
        <v>4</v>
      </c>
      <c r="F8" s="5" t="s">
        <v>5</v>
      </c>
      <c r="G8" s="16">
        <v>240</v>
      </c>
      <c r="H8" s="16"/>
    </row>
    <row r="9" spans="1:8" s="1" customFormat="1" ht="36.75" customHeight="1" x14ac:dyDescent="0.15">
      <c r="A9" s="16">
        <v>3</v>
      </c>
      <c r="B9" s="5" t="s">
        <v>25</v>
      </c>
      <c r="C9" s="5" t="s">
        <v>26</v>
      </c>
      <c r="D9" s="6" t="s">
        <v>31</v>
      </c>
      <c r="E9" s="5" t="s">
        <v>4</v>
      </c>
      <c r="F9" s="5" t="s">
        <v>10</v>
      </c>
      <c r="G9" s="16">
        <v>160</v>
      </c>
      <c r="H9" s="16"/>
    </row>
    <row r="10" spans="1:8" s="12" customFormat="1" ht="36.75" customHeight="1" x14ac:dyDescent="0.15">
      <c r="A10" s="17"/>
      <c r="B10" s="40" t="s">
        <v>110</v>
      </c>
      <c r="C10" s="40"/>
      <c r="D10" s="9"/>
      <c r="E10" s="4"/>
      <c r="F10" s="4"/>
      <c r="G10" s="17">
        <f>G11</f>
        <v>240</v>
      </c>
      <c r="H10" s="17"/>
    </row>
    <row r="11" spans="1:8" s="1" customFormat="1" ht="36.75" customHeight="1" x14ac:dyDescent="0.15">
      <c r="A11" s="16">
        <v>4</v>
      </c>
      <c r="B11" s="5" t="s">
        <v>48</v>
      </c>
      <c r="C11" s="5" t="s">
        <v>49</v>
      </c>
      <c r="D11" s="6" t="s">
        <v>50</v>
      </c>
      <c r="E11" s="5" t="s">
        <v>4</v>
      </c>
      <c r="F11" s="5" t="s">
        <v>5</v>
      </c>
      <c r="G11" s="16">
        <v>240</v>
      </c>
      <c r="H11" s="16"/>
    </row>
    <row r="12" spans="1:8" s="12" customFormat="1" ht="36.75" customHeight="1" x14ac:dyDescent="0.15">
      <c r="A12" s="17"/>
      <c r="B12" s="40" t="s">
        <v>108</v>
      </c>
      <c r="C12" s="40"/>
      <c r="D12" s="9"/>
      <c r="E12" s="4"/>
      <c r="F12" s="4"/>
      <c r="G12" s="17">
        <f>G13</f>
        <v>480</v>
      </c>
      <c r="H12" s="17"/>
    </row>
    <row r="13" spans="1:8" ht="36.75" customHeight="1" x14ac:dyDescent="0.15">
      <c r="A13" s="16">
        <v>5</v>
      </c>
      <c r="B13" s="5" t="s">
        <v>51</v>
      </c>
      <c r="C13" s="5" t="s">
        <v>52</v>
      </c>
      <c r="D13" s="6" t="s">
        <v>53</v>
      </c>
      <c r="E13" s="5" t="s">
        <v>54</v>
      </c>
      <c r="F13" s="5" t="s">
        <v>5</v>
      </c>
      <c r="G13" s="16">
        <v>480</v>
      </c>
      <c r="H13" s="16"/>
    </row>
    <row r="14" spans="1:8" s="13" customFormat="1" ht="36.75" customHeight="1" x14ac:dyDescent="0.15">
      <c r="A14" s="17"/>
      <c r="B14" s="40" t="s">
        <v>109</v>
      </c>
      <c r="C14" s="40"/>
      <c r="D14" s="9"/>
      <c r="E14" s="4"/>
      <c r="F14" s="4"/>
      <c r="G14" s="17">
        <f>G15</f>
        <v>240</v>
      </c>
      <c r="H14" s="17"/>
    </row>
    <row r="15" spans="1:8" ht="36.75" customHeight="1" x14ac:dyDescent="0.15">
      <c r="A15" s="16">
        <v>6</v>
      </c>
      <c r="B15" s="5" t="s">
        <v>67</v>
      </c>
      <c r="C15" s="5" t="s">
        <v>68</v>
      </c>
      <c r="D15" s="6" t="s">
        <v>69</v>
      </c>
      <c r="E15" s="5" t="s">
        <v>4</v>
      </c>
      <c r="F15" s="5" t="s">
        <v>5</v>
      </c>
      <c r="G15" s="16">
        <v>240</v>
      </c>
      <c r="H15" s="16"/>
    </row>
    <row r="16" spans="1:8" ht="36.75" customHeight="1" x14ac:dyDescent="0.15">
      <c r="A16" s="49" t="s">
        <v>160</v>
      </c>
      <c r="B16" s="49"/>
      <c r="C16" s="49"/>
      <c r="D16" s="49"/>
      <c r="E16" s="49"/>
      <c r="F16" s="49"/>
      <c r="G16" s="49"/>
      <c r="H16" s="49"/>
    </row>
    <row r="18" spans="1:8" x14ac:dyDescent="0.15">
      <c r="A18" s="44"/>
      <c r="B18" s="44"/>
      <c r="C18" s="44"/>
      <c r="D18" s="44"/>
      <c r="E18" s="44"/>
      <c r="F18" s="44"/>
      <c r="G18" s="44"/>
      <c r="H18" s="44"/>
    </row>
  </sheetData>
  <mergeCells count="15">
    <mergeCell ref="B14:C14"/>
    <mergeCell ref="A18:H18"/>
    <mergeCell ref="A2:H2"/>
    <mergeCell ref="H3:H4"/>
    <mergeCell ref="G3:G4"/>
    <mergeCell ref="A3:A4"/>
    <mergeCell ref="B3:B4"/>
    <mergeCell ref="C3:C4"/>
    <mergeCell ref="D3:D4"/>
    <mergeCell ref="A16:H16"/>
    <mergeCell ref="A1:B1"/>
    <mergeCell ref="B5:C5"/>
    <mergeCell ref="B6:C6"/>
    <mergeCell ref="B10:C10"/>
    <mergeCell ref="B12:C12"/>
  </mergeCells>
  <phoneticPr fontId="1" type="noConversion"/>
  <pageMargins left="0.31496062992125984" right="0.11811023622047245" top="0.35433070866141736" bottom="0.35433070866141736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13" zoomScale="115" zoomScaleNormal="115" workbookViewId="0">
      <selection activeCell="D20" sqref="D20"/>
    </sheetView>
  </sheetViews>
  <sheetFormatPr defaultRowHeight="13.5" x14ac:dyDescent="0.15"/>
  <cols>
    <col min="1" max="1" width="5.625" style="11" customWidth="1"/>
    <col min="2" max="2" width="8.75" style="11" customWidth="1"/>
    <col min="3" max="3" width="9" style="11" customWidth="1"/>
    <col min="4" max="4" width="23.875" style="22" customWidth="1"/>
    <col min="5" max="5" width="10.875" style="11" customWidth="1"/>
    <col min="6" max="6" width="9.375" style="11" customWidth="1"/>
    <col min="7" max="7" width="10" style="11" customWidth="1"/>
    <col min="8" max="8" width="8.5" style="11" customWidth="1"/>
  </cols>
  <sheetData>
    <row r="1" spans="1:8" ht="21.75" customHeight="1" x14ac:dyDescent="0.15">
      <c r="A1" s="50" t="s">
        <v>121</v>
      </c>
      <c r="B1" s="50"/>
      <c r="C1" s="18"/>
      <c r="D1" s="21"/>
      <c r="E1" s="18"/>
      <c r="F1" s="18"/>
      <c r="G1" s="18"/>
      <c r="H1" s="18"/>
    </row>
    <row r="2" spans="1:8" ht="54.75" customHeight="1" x14ac:dyDescent="0.15">
      <c r="A2" s="48" t="s">
        <v>126</v>
      </c>
      <c r="B2" s="48"/>
      <c r="C2" s="48"/>
      <c r="D2" s="48"/>
      <c r="E2" s="48"/>
      <c r="F2" s="48"/>
      <c r="G2" s="48"/>
      <c r="H2" s="48"/>
    </row>
    <row r="3" spans="1:8" s="13" customFormat="1" ht="27" customHeight="1" x14ac:dyDescent="0.15">
      <c r="A3" s="40" t="s">
        <v>0</v>
      </c>
      <c r="B3" s="40" t="s">
        <v>87</v>
      </c>
      <c r="C3" s="40" t="s">
        <v>88</v>
      </c>
      <c r="D3" s="52" t="s">
        <v>1</v>
      </c>
      <c r="E3" s="3" t="s">
        <v>103</v>
      </c>
      <c r="F3" s="3" t="s">
        <v>2</v>
      </c>
      <c r="G3" s="43" t="s">
        <v>83</v>
      </c>
      <c r="H3" s="40" t="s">
        <v>84</v>
      </c>
    </row>
    <row r="4" spans="1:8" s="13" customFormat="1" ht="28.5" x14ac:dyDescent="0.15">
      <c r="A4" s="40"/>
      <c r="B4" s="40"/>
      <c r="C4" s="40"/>
      <c r="D4" s="53"/>
      <c r="E4" s="3" t="s">
        <v>85</v>
      </c>
      <c r="F4" s="3" t="s">
        <v>86</v>
      </c>
      <c r="G4" s="43"/>
      <c r="H4" s="40"/>
    </row>
    <row r="5" spans="1:8" s="13" customFormat="1" ht="36" customHeight="1" x14ac:dyDescent="0.15">
      <c r="A5" s="4"/>
      <c r="B5" s="38" t="s">
        <v>82</v>
      </c>
      <c r="C5" s="39"/>
      <c r="D5" s="23"/>
      <c r="E5" s="3"/>
      <c r="F5" s="3"/>
      <c r="G5" s="3">
        <f>G6+G20+G22+G25+G30+G32+G39+G41+G49</f>
        <v>7980</v>
      </c>
      <c r="H5" s="4"/>
    </row>
    <row r="6" spans="1:8" s="13" customFormat="1" ht="36" customHeight="1" x14ac:dyDescent="0.15">
      <c r="A6" s="4"/>
      <c r="B6" s="38" t="s">
        <v>112</v>
      </c>
      <c r="C6" s="39"/>
      <c r="D6" s="9"/>
      <c r="E6" s="3"/>
      <c r="F6" s="3"/>
      <c r="G6" s="3">
        <f>SUM(G7:G19)</f>
        <v>2030</v>
      </c>
      <c r="H6" s="4"/>
    </row>
    <row r="7" spans="1:8" ht="38.25" customHeight="1" x14ac:dyDescent="0.15">
      <c r="A7" s="5">
        <v>1</v>
      </c>
      <c r="B7" s="35" t="s">
        <v>6</v>
      </c>
      <c r="C7" s="35" t="s">
        <v>7</v>
      </c>
      <c r="D7" s="6" t="s">
        <v>9</v>
      </c>
      <c r="E7" s="5" t="s">
        <v>4</v>
      </c>
      <c r="F7" s="5" t="s">
        <v>10</v>
      </c>
      <c r="G7" s="10">
        <v>140</v>
      </c>
      <c r="H7" s="5"/>
    </row>
    <row r="8" spans="1:8" ht="38.25" customHeight="1" x14ac:dyDescent="0.15">
      <c r="A8" s="5">
        <v>2</v>
      </c>
      <c r="B8" s="37"/>
      <c r="C8" s="37"/>
      <c r="D8" s="6" t="s">
        <v>11</v>
      </c>
      <c r="E8" s="5" t="s">
        <v>4</v>
      </c>
      <c r="F8" s="5" t="s">
        <v>10</v>
      </c>
      <c r="G8" s="10">
        <v>140</v>
      </c>
      <c r="H8" s="5"/>
    </row>
    <row r="9" spans="1:8" ht="36" customHeight="1" x14ac:dyDescent="0.15">
      <c r="A9" s="5">
        <v>3</v>
      </c>
      <c r="B9" s="37"/>
      <c r="C9" s="37"/>
      <c r="D9" s="6" t="s">
        <v>12</v>
      </c>
      <c r="E9" s="5" t="s">
        <v>4</v>
      </c>
      <c r="F9" s="5" t="s">
        <v>10</v>
      </c>
      <c r="G9" s="10">
        <v>140</v>
      </c>
      <c r="H9" s="5"/>
    </row>
    <row r="10" spans="1:8" ht="36" customHeight="1" x14ac:dyDescent="0.15">
      <c r="A10" s="5">
        <v>4</v>
      </c>
      <c r="B10" s="37"/>
      <c r="C10" s="37"/>
      <c r="D10" s="6" t="s">
        <v>13</v>
      </c>
      <c r="E10" s="5" t="s">
        <v>4</v>
      </c>
      <c r="F10" s="5" t="s">
        <v>10</v>
      </c>
      <c r="G10" s="10">
        <v>140</v>
      </c>
      <c r="H10" s="5"/>
    </row>
    <row r="11" spans="1:8" ht="36" customHeight="1" x14ac:dyDescent="0.15">
      <c r="A11" s="5">
        <v>5</v>
      </c>
      <c r="B11" s="37"/>
      <c r="C11" s="37"/>
      <c r="D11" s="6" t="s">
        <v>14</v>
      </c>
      <c r="E11" s="5" t="s">
        <v>4</v>
      </c>
      <c r="F11" s="5" t="s">
        <v>10</v>
      </c>
      <c r="G11" s="10">
        <v>140</v>
      </c>
      <c r="H11" s="5"/>
    </row>
    <row r="12" spans="1:8" ht="36" customHeight="1" x14ac:dyDescent="0.15">
      <c r="A12" s="5">
        <v>6</v>
      </c>
      <c r="B12" s="37"/>
      <c r="C12" s="37"/>
      <c r="D12" s="6" t="s">
        <v>15</v>
      </c>
      <c r="E12" s="5" t="s">
        <v>4</v>
      </c>
      <c r="F12" s="5" t="s">
        <v>10</v>
      </c>
      <c r="G12" s="10">
        <v>140</v>
      </c>
      <c r="H12" s="5"/>
    </row>
    <row r="13" spans="1:8" ht="36" customHeight="1" x14ac:dyDescent="0.15">
      <c r="A13" s="5">
        <v>7</v>
      </c>
      <c r="B13" s="37"/>
      <c r="C13" s="37"/>
      <c r="D13" s="6" t="s">
        <v>16</v>
      </c>
      <c r="E13" s="5" t="s">
        <v>4</v>
      </c>
      <c r="F13" s="5" t="s">
        <v>10</v>
      </c>
      <c r="G13" s="10">
        <v>140</v>
      </c>
      <c r="H13" s="5"/>
    </row>
    <row r="14" spans="1:8" ht="36" customHeight="1" x14ac:dyDescent="0.15">
      <c r="A14" s="5">
        <v>8</v>
      </c>
      <c r="B14" s="37"/>
      <c r="C14" s="36"/>
      <c r="D14" s="6" t="s">
        <v>17</v>
      </c>
      <c r="E14" s="5" t="s">
        <v>4</v>
      </c>
      <c r="F14" s="5" t="s">
        <v>10</v>
      </c>
      <c r="G14" s="10">
        <v>140</v>
      </c>
      <c r="H14" s="5"/>
    </row>
    <row r="15" spans="1:8" ht="36" customHeight="1" x14ac:dyDescent="0.15">
      <c r="A15" s="5">
        <v>9</v>
      </c>
      <c r="B15" s="37"/>
      <c r="C15" s="51" t="s">
        <v>18</v>
      </c>
      <c r="D15" s="6" t="s">
        <v>19</v>
      </c>
      <c r="E15" s="5" t="s">
        <v>4</v>
      </c>
      <c r="F15" s="5" t="s">
        <v>10</v>
      </c>
      <c r="G15" s="10">
        <v>140</v>
      </c>
      <c r="H15" s="5"/>
    </row>
    <row r="16" spans="1:8" ht="36" customHeight="1" x14ac:dyDescent="0.15">
      <c r="A16" s="5">
        <v>10</v>
      </c>
      <c r="B16" s="37"/>
      <c r="C16" s="51"/>
      <c r="D16" s="6" t="s">
        <v>20</v>
      </c>
      <c r="E16" s="5" t="s">
        <v>4</v>
      </c>
      <c r="F16" s="5" t="s">
        <v>10</v>
      </c>
      <c r="G16" s="10">
        <v>140</v>
      </c>
      <c r="H16" s="5"/>
    </row>
    <row r="17" spans="1:8" ht="36" customHeight="1" x14ac:dyDescent="0.15">
      <c r="A17" s="5">
        <v>11</v>
      </c>
      <c r="B17" s="37"/>
      <c r="C17" s="51"/>
      <c r="D17" s="6" t="s">
        <v>21</v>
      </c>
      <c r="E17" s="5" t="s">
        <v>4</v>
      </c>
      <c r="F17" s="5" t="s">
        <v>5</v>
      </c>
      <c r="G17" s="10">
        <v>210</v>
      </c>
      <c r="H17" s="5"/>
    </row>
    <row r="18" spans="1:8" ht="39.75" customHeight="1" x14ac:dyDescent="0.15">
      <c r="A18" s="5">
        <v>12</v>
      </c>
      <c r="B18" s="37"/>
      <c r="C18" s="5" t="s">
        <v>164</v>
      </c>
      <c r="D18" s="6" t="s">
        <v>165</v>
      </c>
      <c r="E18" s="5" t="s">
        <v>4</v>
      </c>
      <c r="F18" s="5" t="s">
        <v>22</v>
      </c>
      <c r="G18" s="10">
        <v>210</v>
      </c>
      <c r="H18" s="5"/>
    </row>
    <row r="19" spans="1:8" ht="39.75" customHeight="1" x14ac:dyDescent="0.15">
      <c r="A19" s="5">
        <v>13</v>
      </c>
      <c r="B19" s="36"/>
      <c r="C19" s="5" t="s">
        <v>23</v>
      </c>
      <c r="D19" s="6" t="s">
        <v>24</v>
      </c>
      <c r="E19" s="5" t="s">
        <v>4</v>
      </c>
      <c r="F19" s="5" t="s">
        <v>5</v>
      </c>
      <c r="G19" s="10">
        <v>210</v>
      </c>
      <c r="H19" s="5"/>
    </row>
    <row r="20" spans="1:8" s="13" customFormat="1" ht="36" customHeight="1" x14ac:dyDescent="0.15">
      <c r="A20" s="4"/>
      <c r="B20" s="38" t="s">
        <v>113</v>
      </c>
      <c r="C20" s="39"/>
      <c r="D20" s="9"/>
      <c r="E20" s="4"/>
      <c r="F20" s="4"/>
      <c r="G20" s="3">
        <f>G21</f>
        <v>140</v>
      </c>
      <c r="H20" s="4"/>
    </row>
    <row r="21" spans="1:8" ht="38.25" customHeight="1" x14ac:dyDescent="0.15">
      <c r="A21" s="5">
        <v>14</v>
      </c>
      <c r="B21" s="5" t="s">
        <v>25</v>
      </c>
      <c r="C21" s="5" t="s">
        <v>26</v>
      </c>
      <c r="D21" s="6" t="s">
        <v>32</v>
      </c>
      <c r="E21" s="5" t="s">
        <v>4</v>
      </c>
      <c r="F21" s="5" t="s">
        <v>10</v>
      </c>
      <c r="G21" s="10">
        <v>140</v>
      </c>
      <c r="H21" s="5"/>
    </row>
    <row r="22" spans="1:8" s="13" customFormat="1" ht="36" customHeight="1" x14ac:dyDescent="0.15">
      <c r="A22" s="4"/>
      <c r="B22" s="38" t="s">
        <v>114</v>
      </c>
      <c r="C22" s="39"/>
      <c r="D22" s="9"/>
      <c r="E22" s="4"/>
      <c r="F22" s="4"/>
      <c r="G22" s="3">
        <f>G23+G24</f>
        <v>420</v>
      </c>
      <c r="H22" s="4"/>
    </row>
    <row r="23" spans="1:8" ht="36" customHeight="1" x14ac:dyDescent="0.15">
      <c r="A23" s="5">
        <v>15</v>
      </c>
      <c r="B23" s="51" t="s">
        <v>33</v>
      </c>
      <c r="C23" s="51" t="s">
        <v>34</v>
      </c>
      <c r="D23" s="6" t="s">
        <v>35</v>
      </c>
      <c r="E23" s="5" t="s">
        <v>4</v>
      </c>
      <c r="F23" s="5" t="s">
        <v>5</v>
      </c>
      <c r="G23" s="10">
        <v>210</v>
      </c>
      <c r="H23" s="5"/>
    </row>
    <row r="24" spans="1:8" ht="36" customHeight="1" x14ac:dyDescent="0.15">
      <c r="A24" s="5">
        <v>16</v>
      </c>
      <c r="B24" s="51"/>
      <c r="C24" s="51"/>
      <c r="D24" s="6" t="s">
        <v>36</v>
      </c>
      <c r="E24" s="5" t="s">
        <v>4</v>
      </c>
      <c r="F24" s="5" t="s">
        <v>5</v>
      </c>
      <c r="G24" s="10">
        <v>210</v>
      </c>
      <c r="H24" s="5"/>
    </row>
    <row r="25" spans="1:8" s="13" customFormat="1" ht="36" customHeight="1" x14ac:dyDescent="0.15">
      <c r="A25" s="4"/>
      <c r="B25" s="38" t="s">
        <v>115</v>
      </c>
      <c r="C25" s="39"/>
      <c r="D25" s="9"/>
      <c r="E25" s="4"/>
      <c r="F25" s="4"/>
      <c r="G25" s="3">
        <f>SUM(G26:G29)</f>
        <v>840</v>
      </c>
      <c r="H25" s="4"/>
    </row>
    <row r="26" spans="1:8" ht="36" customHeight="1" x14ac:dyDescent="0.15">
      <c r="A26" s="5">
        <v>17</v>
      </c>
      <c r="B26" s="51" t="s">
        <v>37</v>
      </c>
      <c r="C26" s="51" t="s">
        <v>38</v>
      </c>
      <c r="D26" s="6" t="s">
        <v>39</v>
      </c>
      <c r="E26" s="5" t="s">
        <v>4</v>
      </c>
      <c r="F26" s="5" t="s">
        <v>5</v>
      </c>
      <c r="G26" s="10">
        <v>210</v>
      </c>
      <c r="H26" s="5"/>
    </row>
    <row r="27" spans="1:8" ht="36" customHeight="1" x14ac:dyDescent="0.15">
      <c r="A27" s="5">
        <v>18</v>
      </c>
      <c r="B27" s="51"/>
      <c r="C27" s="51"/>
      <c r="D27" s="6" t="s">
        <v>40</v>
      </c>
      <c r="E27" s="5" t="s">
        <v>4</v>
      </c>
      <c r="F27" s="5" t="s">
        <v>5</v>
      </c>
      <c r="G27" s="10">
        <v>210</v>
      </c>
      <c r="H27" s="5"/>
    </row>
    <row r="28" spans="1:8" ht="36" customHeight="1" x14ac:dyDescent="0.15">
      <c r="A28" s="5">
        <v>19</v>
      </c>
      <c r="B28" s="51"/>
      <c r="C28" s="51" t="s">
        <v>41</v>
      </c>
      <c r="D28" s="6" t="s">
        <v>42</v>
      </c>
      <c r="E28" s="5" t="s">
        <v>4</v>
      </c>
      <c r="F28" s="5" t="s">
        <v>5</v>
      </c>
      <c r="G28" s="10">
        <v>210</v>
      </c>
      <c r="H28" s="5"/>
    </row>
    <row r="29" spans="1:8" ht="36" customHeight="1" x14ac:dyDescent="0.15">
      <c r="A29" s="5">
        <v>20</v>
      </c>
      <c r="B29" s="51"/>
      <c r="C29" s="51"/>
      <c r="D29" s="6" t="s">
        <v>43</v>
      </c>
      <c r="E29" s="5" t="s">
        <v>4</v>
      </c>
      <c r="F29" s="5" t="s">
        <v>5</v>
      </c>
      <c r="G29" s="10">
        <v>210</v>
      </c>
      <c r="H29" s="5"/>
    </row>
    <row r="30" spans="1:8" s="13" customFormat="1" ht="36" customHeight="1" x14ac:dyDescent="0.15">
      <c r="A30" s="4"/>
      <c r="B30" s="38" t="s">
        <v>116</v>
      </c>
      <c r="C30" s="39"/>
      <c r="D30" s="9"/>
      <c r="E30" s="4"/>
      <c r="F30" s="4"/>
      <c r="G30" s="3">
        <f>G31</f>
        <v>210</v>
      </c>
      <c r="H30" s="4"/>
    </row>
    <row r="31" spans="1:8" ht="36" customHeight="1" x14ac:dyDescent="0.15">
      <c r="A31" s="5">
        <v>21</v>
      </c>
      <c r="B31" s="5" t="s">
        <v>44</v>
      </c>
      <c r="C31" s="5" t="s">
        <v>45</v>
      </c>
      <c r="D31" s="6" t="s">
        <v>47</v>
      </c>
      <c r="E31" s="5" t="s">
        <v>4</v>
      </c>
      <c r="F31" s="5" t="s">
        <v>5</v>
      </c>
      <c r="G31" s="10">
        <v>210</v>
      </c>
      <c r="H31" s="5"/>
    </row>
    <row r="32" spans="1:8" s="13" customFormat="1" ht="36" customHeight="1" x14ac:dyDescent="0.15">
      <c r="A32" s="4"/>
      <c r="B32" s="38" t="s">
        <v>117</v>
      </c>
      <c r="C32" s="39"/>
      <c r="D32" s="9"/>
      <c r="E32" s="4"/>
      <c r="F32" s="4"/>
      <c r="G32" s="3">
        <f>SUM(G33:G38)</f>
        <v>1610</v>
      </c>
      <c r="H32" s="4"/>
    </row>
    <row r="33" spans="1:8" ht="36" customHeight="1" x14ac:dyDescent="0.15">
      <c r="A33" s="5">
        <v>22</v>
      </c>
      <c r="B33" s="35" t="s">
        <v>51</v>
      </c>
      <c r="C33" s="51" t="s">
        <v>55</v>
      </c>
      <c r="D33" s="6" t="s">
        <v>56</v>
      </c>
      <c r="E33" s="5" t="s">
        <v>4</v>
      </c>
      <c r="F33" s="5" t="s">
        <v>5</v>
      </c>
      <c r="G33" s="10">
        <v>210</v>
      </c>
      <c r="H33" s="5"/>
    </row>
    <row r="34" spans="1:8" ht="36" customHeight="1" x14ac:dyDescent="0.15">
      <c r="A34" s="5">
        <v>23</v>
      </c>
      <c r="B34" s="37"/>
      <c r="C34" s="51"/>
      <c r="D34" s="24" t="s">
        <v>57</v>
      </c>
      <c r="E34" s="19" t="s">
        <v>4</v>
      </c>
      <c r="F34" s="19" t="s">
        <v>5</v>
      </c>
      <c r="G34" s="10">
        <v>210</v>
      </c>
      <c r="H34" s="5"/>
    </row>
    <row r="35" spans="1:8" ht="36" customHeight="1" x14ac:dyDescent="0.15">
      <c r="A35" s="5">
        <v>24</v>
      </c>
      <c r="B35" s="37"/>
      <c r="C35" s="51" t="s">
        <v>58</v>
      </c>
      <c r="D35" s="6" t="s">
        <v>59</v>
      </c>
      <c r="E35" s="5" t="s">
        <v>54</v>
      </c>
      <c r="F35" s="5" t="s">
        <v>5</v>
      </c>
      <c r="G35" s="10">
        <v>420</v>
      </c>
      <c r="H35" s="5"/>
    </row>
    <row r="36" spans="1:8" ht="36" customHeight="1" x14ac:dyDescent="0.15">
      <c r="A36" s="5">
        <v>25</v>
      </c>
      <c r="B36" s="37"/>
      <c r="C36" s="51"/>
      <c r="D36" s="6" t="s">
        <v>60</v>
      </c>
      <c r="E36" s="5" t="s">
        <v>4</v>
      </c>
      <c r="F36" s="5" t="s">
        <v>5</v>
      </c>
      <c r="G36" s="10">
        <v>210</v>
      </c>
      <c r="H36" s="5"/>
    </row>
    <row r="37" spans="1:8" ht="36" customHeight="1" x14ac:dyDescent="0.15">
      <c r="A37" s="5">
        <v>26</v>
      </c>
      <c r="B37" s="37"/>
      <c r="C37" s="51"/>
      <c r="D37" s="6" t="s">
        <v>61</v>
      </c>
      <c r="E37" s="5" t="s">
        <v>54</v>
      </c>
      <c r="F37" s="5" t="s">
        <v>5</v>
      </c>
      <c r="G37" s="10">
        <v>420</v>
      </c>
      <c r="H37" s="5"/>
    </row>
    <row r="38" spans="1:8" ht="36" customHeight="1" x14ac:dyDescent="0.15">
      <c r="A38" s="5">
        <v>27</v>
      </c>
      <c r="B38" s="36"/>
      <c r="C38" s="5" t="s">
        <v>62</v>
      </c>
      <c r="D38" s="6" t="s">
        <v>63</v>
      </c>
      <c r="E38" s="5" t="s">
        <v>4</v>
      </c>
      <c r="F38" s="5" t="s">
        <v>10</v>
      </c>
      <c r="G38" s="10">
        <v>140</v>
      </c>
      <c r="H38" s="5"/>
    </row>
    <row r="39" spans="1:8" s="13" customFormat="1" ht="36" customHeight="1" x14ac:dyDescent="0.15">
      <c r="A39" s="4"/>
      <c r="B39" s="38" t="s">
        <v>118</v>
      </c>
      <c r="C39" s="39"/>
      <c r="D39" s="9"/>
      <c r="E39" s="3"/>
      <c r="F39" s="3"/>
      <c r="G39" s="3">
        <f>G40</f>
        <v>210</v>
      </c>
      <c r="H39" s="4"/>
    </row>
    <row r="40" spans="1:8" ht="36" customHeight="1" x14ac:dyDescent="0.15">
      <c r="A40" s="19">
        <v>28</v>
      </c>
      <c r="B40" s="5" t="s">
        <v>64</v>
      </c>
      <c r="C40" s="5" t="s">
        <v>65</v>
      </c>
      <c r="D40" s="6" t="s">
        <v>66</v>
      </c>
      <c r="E40" s="5" t="s">
        <v>4</v>
      </c>
      <c r="F40" s="5" t="s">
        <v>5</v>
      </c>
      <c r="G40" s="20">
        <v>210</v>
      </c>
      <c r="H40" s="16"/>
    </row>
    <row r="41" spans="1:8" s="13" customFormat="1" ht="36" customHeight="1" x14ac:dyDescent="0.15">
      <c r="A41" s="17"/>
      <c r="B41" s="38" t="s">
        <v>119</v>
      </c>
      <c r="C41" s="39"/>
      <c r="D41" s="9"/>
      <c r="E41" s="4"/>
      <c r="F41" s="4"/>
      <c r="G41" s="17">
        <f>SUM(G42:G48)</f>
        <v>2310</v>
      </c>
      <c r="H41" s="17"/>
    </row>
    <row r="42" spans="1:8" ht="36" customHeight="1" x14ac:dyDescent="0.15">
      <c r="A42" s="19">
        <v>29</v>
      </c>
      <c r="B42" s="5" t="s">
        <v>67</v>
      </c>
      <c r="C42" s="51" t="s">
        <v>70</v>
      </c>
      <c r="D42" s="6" t="s">
        <v>71</v>
      </c>
      <c r="E42" s="5" t="s">
        <v>54</v>
      </c>
      <c r="F42" s="5" t="s">
        <v>5</v>
      </c>
      <c r="G42" s="20">
        <v>420</v>
      </c>
      <c r="H42" s="16"/>
    </row>
    <row r="43" spans="1:8" ht="36" customHeight="1" x14ac:dyDescent="0.15">
      <c r="A43" s="19">
        <v>30</v>
      </c>
      <c r="B43" s="5" t="s">
        <v>67</v>
      </c>
      <c r="C43" s="51"/>
      <c r="D43" s="6" t="s">
        <v>72</v>
      </c>
      <c r="E43" s="5" t="s">
        <v>54</v>
      </c>
      <c r="F43" s="5" t="s">
        <v>5</v>
      </c>
      <c r="G43" s="20">
        <v>420</v>
      </c>
      <c r="H43" s="16"/>
    </row>
    <row r="44" spans="1:8" ht="36" customHeight="1" x14ac:dyDescent="0.15">
      <c r="A44" s="19">
        <v>31</v>
      </c>
      <c r="B44" s="5" t="s">
        <v>67</v>
      </c>
      <c r="C44" s="51"/>
      <c r="D44" s="6" t="s">
        <v>73</v>
      </c>
      <c r="E44" s="5" t="s">
        <v>54</v>
      </c>
      <c r="F44" s="5" t="s">
        <v>5</v>
      </c>
      <c r="G44" s="20">
        <v>420</v>
      </c>
      <c r="H44" s="16"/>
    </row>
    <row r="45" spans="1:8" ht="36" customHeight="1" x14ac:dyDescent="0.15">
      <c r="A45" s="19">
        <v>32</v>
      </c>
      <c r="B45" s="5" t="s">
        <v>67</v>
      </c>
      <c r="C45" s="51"/>
      <c r="D45" s="6" t="s">
        <v>74</v>
      </c>
      <c r="E45" s="5" t="s">
        <v>54</v>
      </c>
      <c r="F45" s="5" t="s">
        <v>5</v>
      </c>
      <c r="G45" s="20">
        <v>420</v>
      </c>
      <c r="H45" s="16"/>
    </row>
    <row r="46" spans="1:8" ht="36" customHeight="1" x14ac:dyDescent="0.15">
      <c r="A46" s="19">
        <v>33</v>
      </c>
      <c r="B46" s="5" t="s">
        <v>67</v>
      </c>
      <c r="C46" s="51" t="s">
        <v>75</v>
      </c>
      <c r="D46" s="6" t="s">
        <v>76</v>
      </c>
      <c r="E46" s="5" t="s">
        <v>4</v>
      </c>
      <c r="F46" s="5" t="s">
        <v>5</v>
      </c>
      <c r="G46" s="20">
        <v>210</v>
      </c>
      <c r="H46" s="16"/>
    </row>
    <row r="47" spans="1:8" ht="36" customHeight="1" x14ac:dyDescent="0.15">
      <c r="A47" s="19">
        <v>34</v>
      </c>
      <c r="B47" s="5" t="s">
        <v>67</v>
      </c>
      <c r="C47" s="51"/>
      <c r="D47" s="6" t="s">
        <v>77</v>
      </c>
      <c r="E47" s="5" t="s">
        <v>4</v>
      </c>
      <c r="F47" s="5" t="s">
        <v>5</v>
      </c>
      <c r="G47" s="20">
        <v>210</v>
      </c>
      <c r="H47" s="16"/>
    </row>
    <row r="48" spans="1:8" s="1" customFormat="1" ht="36" customHeight="1" x14ac:dyDescent="0.15">
      <c r="A48" s="19">
        <v>35</v>
      </c>
      <c r="B48" s="5" t="s">
        <v>67</v>
      </c>
      <c r="C48" s="51"/>
      <c r="D48" s="6" t="s">
        <v>78</v>
      </c>
      <c r="E48" s="5" t="s">
        <v>4</v>
      </c>
      <c r="F48" s="5" t="s">
        <v>5</v>
      </c>
      <c r="G48" s="20">
        <v>210</v>
      </c>
      <c r="H48" s="16"/>
    </row>
    <row r="49" spans="1:8" s="12" customFormat="1" ht="36" customHeight="1" x14ac:dyDescent="0.15">
      <c r="A49" s="17"/>
      <c r="B49" s="38" t="s">
        <v>120</v>
      </c>
      <c r="C49" s="39"/>
      <c r="D49" s="9"/>
      <c r="E49" s="4"/>
      <c r="F49" s="4"/>
      <c r="G49" s="17">
        <f>G50</f>
        <v>210</v>
      </c>
      <c r="H49" s="17"/>
    </row>
    <row r="50" spans="1:8" s="1" customFormat="1" ht="36" customHeight="1" x14ac:dyDescent="0.15">
      <c r="A50" s="19">
        <v>36</v>
      </c>
      <c r="B50" s="5" t="s">
        <v>79</v>
      </c>
      <c r="C50" s="5" t="s">
        <v>80</v>
      </c>
      <c r="D50" s="6" t="s">
        <v>81</v>
      </c>
      <c r="E50" s="5" t="s">
        <v>4</v>
      </c>
      <c r="F50" s="5" t="s">
        <v>5</v>
      </c>
      <c r="G50" s="20">
        <v>210</v>
      </c>
      <c r="H50" s="16"/>
    </row>
    <row r="51" spans="1:8" ht="31.5" customHeight="1" x14ac:dyDescent="0.15">
      <c r="A51" s="54" t="s">
        <v>161</v>
      </c>
      <c r="B51" s="54"/>
      <c r="C51" s="54"/>
      <c r="D51" s="54"/>
      <c r="E51" s="54"/>
      <c r="F51" s="54"/>
      <c r="G51" s="54"/>
      <c r="H51" s="54"/>
    </row>
    <row r="54" spans="1:8" x14ac:dyDescent="0.15">
      <c r="A54" s="44"/>
      <c r="B54" s="44"/>
      <c r="C54" s="44"/>
      <c r="D54" s="44"/>
      <c r="E54" s="44"/>
      <c r="F54" s="44"/>
      <c r="G54" s="44"/>
      <c r="H54" s="44"/>
    </row>
  </sheetData>
  <mergeCells count="33">
    <mergeCell ref="A51:H51"/>
    <mergeCell ref="B20:C20"/>
    <mergeCell ref="B22:C22"/>
    <mergeCell ref="B30:C30"/>
    <mergeCell ref="B33:B38"/>
    <mergeCell ref="B39:C39"/>
    <mergeCell ref="B23:B24"/>
    <mergeCell ref="C23:C24"/>
    <mergeCell ref="B26:B29"/>
    <mergeCell ref="C26:C27"/>
    <mergeCell ref="C28:C29"/>
    <mergeCell ref="B25:C25"/>
    <mergeCell ref="A54:H54"/>
    <mergeCell ref="A2:H2"/>
    <mergeCell ref="H3:H4"/>
    <mergeCell ref="G3:G4"/>
    <mergeCell ref="C42:C45"/>
    <mergeCell ref="C46:C48"/>
    <mergeCell ref="B41:C41"/>
    <mergeCell ref="B49:C49"/>
    <mergeCell ref="C33:C34"/>
    <mergeCell ref="C35:C37"/>
    <mergeCell ref="B32:C32"/>
    <mergeCell ref="A3:A4"/>
    <mergeCell ref="B3:B4"/>
    <mergeCell ref="C3:C4"/>
    <mergeCell ref="D3:D4"/>
    <mergeCell ref="C15:C17"/>
    <mergeCell ref="A1:B1"/>
    <mergeCell ref="B5:C5"/>
    <mergeCell ref="B6:C6"/>
    <mergeCell ref="C7:C14"/>
    <mergeCell ref="B7:B19"/>
  </mergeCells>
  <phoneticPr fontId="1" type="noConversion"/>
  <pageMargins left="0.11811023622047245" right="0.11811023622047245" top="0.35433070866141736" bottom="0.35433070866141736" header="0.31496062992125984" footer="0.31496062992125984"/>
  <pageSetup paperSize="9" orientation="portrait" horizontalDpi="300" verticalDpi="300" r:id="rId1"/>
  <rowBreaks count="2" manualBreakCount="2">
    <brk id="21" max="16383" man="1"/>
    <brk id="4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D15" sqref="D15"/>
    </sheetView>
  </sheetViews>
  <sheetFormatPr defaultRowHeight="13.5" x14ac:dyDescent="0.15"/>
  <cols>
    <col min="1" max="1" width="6.125" customWidth="1"/>
    <col min="4" max="4" width="20" customWidth="1"/>
    <col min="5" max="5" width="10" customWidth="1"/>
    <col min="6" max="6" width="17" customWidth="1"/>
    <col min="7" max="7" width="12.625" customWidth="1"/>
  </cols>
  <sheetData>
    <row r="1" spans="1:8" ht="36.75" customHeight="1" x14ac:dyDescent="0.15">
      <c r="A1" s="47" t="s">
        <v>128</v>
      </c>
      <c r="B1" s="47"/>
      <c r="C1" s="2"/>
      <c r="D1" s="2"/>
      <c r="E1" s="2"/>
      <c r="F1" s="2"/>
      <c r="G1" s="2"/>
      <c r="H1" s="2"/>
    </row>
    <row r="2" spans="1:8" ht="46.5" customHeight="1" x14ac:dyDescent="0.15">
      <c r="A2" s="48" t="s">
        <v>127</v>
      </c>
      <c r="B2" s="48"/>
      <c r="C2" s="48"/>
      <c r="D2" s="48"/>
      <c r="E2" s="48"/>
      <c r="F2" s="48"/>
      <c r="G2" s="48"/>
      <c r="H2" s="48"/>
    </row>
    <row r="3" spans="1:8" s="13" customFormat="1" ht="27" customHeight="1" x14ac:dyDescent="0.15">
      <c r="A3" s="40" t="s">
        <v>0</v>
      </c>
      <c r="B3" s="40" t="s">
        <v>87</v>
      </c>
      <c r="C3" s="40" t="s">
        <v>88</v>
      </c>
      <c r="D3" s="40" t="s">
        <v>1</v>
      </c>
      <c r="E3" s="3" t="s">
        <v>103</v>
      </c>
      <c r="F3" s="3" t="s">
        <v>2</v>
      </c>
      <c r="G3" s="43" t="s">
        <v>83</v>
      </c>
      <c r="H3" s="40" t="s">
        <v>84</v>
      </c>
    </row>
    <row r="4" spans="1:8" s="13" customFormat="1" ht="31.5" customHeight="1" x14ac:dyDescent="0.15">
      <c r="A4" s="40"/>
      <c r="B4" s="40"/>
      <c r="C4" s="40"/>
      <c r="D4" s="40"/>
      <c r="E4" s="3" t="s">
        <v>85</v>
      </c>
      <c r="F4" s="3" t="s">
        <v>86</v>
      </c>
      <c r="G4" s="43"/>
      <c r="H4" s="40"/>
    </row>
    <row r="5" spans="1:8" s="13" customFormat="1" ht="31.5" customHeight="1" x14ac:dyDescent="0.15">
      <c r="A5" s="4"/>
      <c r="B5" s="38" t="s">
        <v>106</v>
      </c>
      <c r="C5" s="39"/>
      <c r="D5" s="4"/>
      <c r="E5" s="3"/>
      <c r="F5" s="3"/>
      <c r="G5" s="3">
        <f>G6+G8</f>
        <v>1080</v>
      </c>
      <c r="H5" s="4"/>
    </row>
    <row r="6" spans="1:8" s="13" customFormat="1" ht="31.5" customHeight="1" x14ac:dyDescent="0.15">
      <c r="A6" s="4"/>
      <c r="B6" s="38" t="s">
        <v>122</v>
      </c>
      <c r="C6" s="39"/>
      <c r="D6" s="4"/>
      <c r="E6" s="3"/>
      <c r="F6" s="3"/>
      <c r="G6" s="3">
        <f>G7</f>
        <v>360</v>
      </c>
      <c r="H6" s="4"/>
    </row>
    <row r="7" spans="1:8" ht="36.75" customHeight="1" x14ac:dyDescent="0.15">
      <c r="A7" s="5">
        <v>1</v>
      </c>
      <c r="B7" s="5" t="s">
        <v>92</v>
      </c>
      <c r="C7" s="5" t="s">
        <v>93</v>
      </c>
      <c r="D7" s="6" t="s">
        <v>89</v>
      </c>
      <c r="E7" s="5" t="s">
        <v>90</v>
      </c>
      <c r="F7" s="5" t="s">
        <v>91</v>
      </c>
      <c r="G7" s="5">
        <v>360</v>
      </c>
      <c r="H7" s="5"/>
    </row>
    <row r="8" spans="1:8" s="13" customFormat="1" ht="36.75" customHeight="1" x14ac:dyDescent="0.15">
      <c r="A8" s="4"/>
      <c r="B8" s="38" t="s">
        <v>123</v>
      </c>
      <c r="C8" s="39"/>
      <c r="D8" s="9"/>
      <c r="E8" s="4"/>
      <c r="F8" s="4"/>
      <c r="G8" s="4">
        <f>G9+G10</f>
        <v>720</v>
      </c>
      <c r="H8" s="4"/>
    </row>
    <row r="9" spans="1:8" ht="36.75" customHeight="1" x14ac:dyDescent="0.15">
      <c r="A9" s="5">
        <v>2</v>
      </c>
      <c r="B9" s="51" t="s">
        <v>94</v>
      </c>
      <c r="C9" s="5" t="s">
        <v>95</v>
      </c>
      <c r="D9" s="6" t="s">
        <v>97</v>
      </c>
      <c r="E9" s="5" t="s">
        <v>90</v>
      </c>
      <c r="F9" s="5" t="s">
        <v>91</v>
      </c>
      <c r="G9" s="5">
        <v>360</v>
      </c>
      <c r="H9" s="5"/>
    </row>
    <row r="10" spans="1:8" ht="36.75" customHeight="1" x14ac:dyDescent="0.15">
      <c r="A10" s="5">
        <v>3</v>
      </c>
      <c r="B10" s="51"/>
      <c r="C10" s="5" t="s">
        <v>96</v>
      </c>
      <c r="D10" s="6" t="s">
        <v>98</v>
      </c>
      <c r="E10" s="5" t="s">
        <v>90</v>
      </c>
      <c r="F10" s="5" t="s">
        <v>91</v>
      </c>
      <c r="G10" s="5">
        <v>360</v>
      </c>
      <c r="H10" s="5"/>
    </row>
    <row r="11" spans="1:8" ht="29.25" customHeight="1" x14ac:dyDescent="0.15">
      <c r="A11" s="49" t="s">
        <v>162</v>
      </c>
      <c r="B11" s="49"/>
      <c r="C11" s="49"/>
      <c r="D11" s="49"/>
      <c r="E11" s="49"/>
      <c r="F11" s="49"/>
      <c r="G11" s="49"/>
      <c r="H11" s="49"/>
    </row>
  </sheetData>
  <mergeCells count="13">
    <mergeCell ref="A11:H11"/>
    <mergeCell ref="B9:B10"/>
    <mergeCell ref="H3:H4"/>
    <mergeCell ref="A1:B1"/>
    <mergeCell ref="B5:C5"/>
    <mergeCell ref="B6:C6"/>
    <mergeCell ref="B8:C8"/>
    <mergeCell ref="A2:H2"/>
    <mergeCell ref="A3:A4"/>
    <mergeCell ref="B3:B4"/>
    <mergeCell ref="C3:C4"/>
    <mergeCell ref="D3:D4"/>
    <mergeCell ref="G3:G4"/>
  </mergeCells>
  <phoneticPr fontId="1" type="noConversion"/>
  <pageMargins left="0.11811023622047245" right="0.11811023622047245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2</vt:i4>
      </vt:variant>
    </vt:vector>
  </HeadingPairs>
  <TitlesOfParts>
    <vt:vector size="7" baseType="lpstr">
      <vt:lpstr>总表</vt:lpstr>
      <vt:lpstr>2014-2016</vt:lpstr>
      <vt:lpstr>2017</vt:lpstr>
      <vt:lpstr>2018</vt:lpstr>
      <vt:lpstr>2019</vt:lpstr>
      <vt:lpstr>'2014-2016'!Print_Area</vt:lpstr>
      <vt:lpstr>'2018'!Print_Titles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2020-08-05T03:28:28Z</dcterms:modified>
</cp:coreProperties>
</file>