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631" windowHeight="8040" activeTab="1"/>
  </bookViews>
  <sheets>
    <sheet name="Sheet5" sheetId="1" r:id="rId1"/>
    <sheet name="Sheet1 (2)" sheetId="2" r:id="rId2"/>
    <sheet name="Sheet1" sheetId="3" r:id="rId3"/>
    <sheet name="Sheet2" sheetId="4" r:id="rId4"/>
    <sheet name="Sheet3" sheetId="5" r:id="rId5"/>
  </sheets>
  <externalReferences>
    <externalReference r:id="rId6"/>
  </externalReferences>
  <definedNames>
    <definedName name="_xlnm.Print_Titles" localSheetId="1">'Sheet1 (2)'!$4:4</definedName>
    <definedName name="_xlnm._FilterDatabase" localSheetId="1" hidden="1">'Sheet1 (2)'!$A$1:$G$106</definedName>
    <definedName name="Auto_Activate" localSheetId="1" hidden="1">[1]Macro1!$A$2</definedName>
    <definedName name="Auto_Activate" localSheetId="0" hidden="1">[1]Macro1!$A$2</definedName>
  </definedNames>
  <calcPr calcId="144525"/>
</workbook>
</file>

<file path=xl/sharedStrings.xml><?xml version="1.0" encoding="utf-8"?>
<sst xmlns="http://schemas.openxmlformats.org/spreadsheetml/2006/main" count="304">
  <si>
    <t>附件1：</t>
  </si>
  <si>
    <t xml:space="preserve">   2015年四季度“135”工程奖补资金安排计划总表</t>
  </si>
  <si>
    <t xml:space="preserve">                                                    单位：万平方米</t>
  </si>
  <si>
    <t>序号</t>
  </si>
  <si>
    <t>市州</t>
  </si>
  <si>
    <t>2014年奖补</t>
  </si>
  <si>
    <t>2015年一季度奖补</t>
  </si>
  <si>
    <t>前两次奖补面积</t>
  </si>
  <si>
    <t>2015年二季度
新开工面积</t>
  </si>
  <si>
    <t>2014年预安排
项目竣工面积</t>
  </si>
  <si>
    <t>2015年二季度
奖补面积</t>
  </si>
  <si>
    <t>奖补金额</t>
  </si>
  <si>
    <t>前三次奖补新开工面积</t>
  </si>
  <si>
    <t>2015年三季度奖补新开工面积</t>
  </si>
  <si>
    <t>2015年三季度奖补竣工面积</t>
  </si>
  <si>
    <t>2015年三季度共计奖补面积</t>
  </si>
  <si>
    <t>前四次新开工面积</t>
  </si>
  <si>
    <t>2015年四季度
奖补新开工面积</t>
  </si>
  <si>
    <t>2015年四季度
奖补竣工面积</t>
  </si>
  <si>
    <t>2015年四季度
共计奖补面积</t>
  </si>
  <si>
    <t>前五次新
开工面积</t>
  </si>
  <si>
    <t>前五次奖
补竣工面积</t>
  </si>
  <si>
    <t>合计</t>
  </si>
  <si>
    <t>长沙</t>
  </si>
  <si>
    <t>株洲</t>
  </si>
  <si>
    <t>湘潭</t>
  </si>
  <si>
    <t>衡阳</t>
  </si>
  <si>
    <t>邵阳</t>
  </si>
  <si>
    <t>岳阳</t>
  </si>
  <si>
    <t>常德</t>
  </si>
  <si>
    <t>张家界</t>
  </si>
  <si>
    <t>益阳</t>
  </si>
  <si>
    <t>郴州</t>
  </si>
  <si>
    <t>永州</t>
  </si>
  <si>
    <t>怀化</t>
  </si>
  <si>
    <t>娄底</t>
  </si>
  <si>
    <t>湘西</t>
  </si>
  <si>
    <t>附件2：</t>
  </si>
  <si>
    <t>2015年四季度“135”工程建设资金安排计划表</t>
  </si>
  <si>
    <t>单位：万平方米、万元</t>
  </si>
  <si>
    <t>县（市、区）</t>
  </si>
  <si>
    <t>项目单位</t>
  </si>
  <si>
    <t>建设内容</t>
  </si>
  <si>
    <t>进展情况</t>
  </si>
  <si>
    <t>奖补面积</t>
  </si>
  <si>
    <t>全省合计</t>
  </si>
  <si>
    <t>长沙市</t>
  </si>
  <si>
    <t>长沙县</t>
  </si>
  <si>
    <t>长沙县星沙产业基地管委会</t>
  </si>
  <si>
    <t>湖南华加运节能科技有限公司2万平方米标准厂房、长沙市亘晟门窗有限公司2万平方米标准厂房、长沙爱立德汽车部件有限公司0.7万平方米标准厂房、湖南旭昂模具科技有限公司2.6万平方米标准厂房、长沙运想机电科技有限公司0.4万平方米标准厂房</t>
  </si>
  <si>
    <t>新开工</t>
  </si>
  <si>
    <t>宁乡县</t>
  </si>
  <si>
    <t>宁乡县金州金玉新区工业集中区管委会</t>
  </si>
  <si>
    <t>长沙旺金投资有限公司4万平方米标准厂房、湖南邦普循环科技有限公司0.7万平方米标准厂房、湖南锂顺能源科技有限公司1.9万平方米标准厂房、湖南星城石墨科技股份有限公司0.4万平方米标准厂房、湖南红门金属建材有限公司0.3万平方米标准厂房、湖南金玉创业服务有限公司6万平方米标准厂房</t>
  </si>
  <si>
    <t>芙蓉区</t>
  </si>
  <si>
    <t>隆平高科工业园管委会</t>
  </si>
  <si>
    <t>特格尔医药集团股份有限公司2万平方米标准厂房　</t>
  </si>
  <si>
    <t>株洲市</t>
  </si>
  <si>
    <t>天元区</t>
  </si>
  <si>
    <t>株洲天易示范区创新创业园管委会</t>
  </si>
  <si>
    <t>株洲天易建设发展有限公司9万平方米标准厂房</t>
  </si>
  <si>
    <t>攸县</t>
  </si>
  <si>
    <t>株洲攸县工业集中区管委会</t>
  </si>
  <si>
    <t>攸县盛园投资发展有限公司5.5万平方米标准厂房</t>
  </si>
  <si>
    <t>炎陵县</t>
  </si>
  <si>
    <t>株洲炎陵工业集中区管委会</t>
  </si>
  <si>
    <t>炎陵县九龙园区产业公司1.4万平方米标准厂房、炎陵金鹤玻纤有限公司0.4万平方米标准厂房</t>
  </si>
  <si>
    <t>湘潭市</t>
  </si>
  <si>
    <t>韶山市</t>
  </si>
  <si>
    <t>韶山高新技术产业开发区管委会</t>
  </si>
  <si>
    <t>湖南河谷科技有限公司（湖南高翔重工科技有限公司）1.7万平方米标准厂房</t>
  </si>
  <si>
    <t>岳塘区</t>
  </si>
  <si>
    <t>湘潭岳塘经济开发区管委会</t>
  </si>
  <si>
    <t>湖南新中弘置业发展有限公司10万平方米标准厂房</t>
  </si>
  <si>
    <t>湘潭县</t>
  </si>
  <si>
    <t>湘潭天易示范区创新创业园管委会</t>
  </si>
  <si>
    <t>湖南天人合产业发展有限公司4万平方米标准厂房、湖南柏屹创新产业园区发展有限公司3万平方米标准厂房</t>
  </si>
  <si>
    <t>衡阳市</t>
  </si>
  <si>
    <t>雁峰区</t>
  </si>
  <si>
    <t>衡阳白沙洲工业园区管委会</t>
  </si>
  <si>
    <t>衡阳白沙洲开发建设投资有限公司5万平方米标准厂房、紫光古汉集团衡阳中药有限公司1万平方米标准厂房</t>
  </si>
  <si>
    <t>石鼓区</t>
  </si>
  <si>
    <t>衡阳松木工业园区管委会</t>
  </si>
  <si>
    <t>湖南中航紧固系统有限公司2万平方米标准厂房、湖南金化科技集团有限公司3.3万平方米标准厂房、衡阳市群立新科机械有限公司1万平方米标准厂房、衡阳市虹腾建材实业有限公司1.8万平方米标准厂房、衡阳新金生物科技有限公司1.2万平方米标准厂房、衡阳旭光锌锗科技有限公司0.8万平方米标准厂房</t>
  </si>
  <si>
    <t>衡东县</t>
  </si>
  <si>
    <t>衡东经济开发区管委会</t>
  </si>
  <si>
    <t>衡阳市大地泵业有限责任公司8万平方米标准厂房</t>
  </si>
  <si>
    <t>衡山县</t>
  </si>
  <si>
    <t>衡山经济开发区管委会</t>
  </si>
  <si>
    <t>衡山经济建设投资有限公司6万平方米标准厂房</t>
  </si>
  <si>
    <t>祁东县</t>
  </si>
  <si>
    <t>祁东经济开发区管委会</t>
  </si>
  <si>
    <t>湖南万祺科技有限公司1万平方米标准厂房、衡阳福麟纸业股份有限公司2万平方米标准厂房、湖南力方轧辊有限公司3万平方米标准厂房</t>
  </si>
  <si>
    <t>衡南县</t>
  </si>
  <si>
    <t>衡南县工业集中区管委会</t>
  </si>
  <si>
    <t>衡南县工业园建设开发有限公司10.87万平方米标准厂房、湖南森香木业有限公司1.5万平方米标准厂房、衡南县衡峰玻璃有限公司1万平方米标准厂房</t>
  </si>
  <si>
    <t>邵阳市</t>
  </si>
  <si>
    <t>邵东县</t>
  </si>
  <si>
    <t>邵东经济开发区管委会</t>
  </si>
  <si>
    <t>邵东县巨龙工业园置业发展有限公司3.5万平方米标准厂房</t>
  </si>
  <si>
    <t>巨龙房地产开发建设有限公司5万平方米、华美嘉投资置业有限公司4.9万平方米、邵东金华湘包装印刷产业园开发公司5万平方米标准厂房</t>
  </si>
  <si>
    <t>竣工</t>
  </si>
  <si>
    <t>邵阳县</t>
  </si>
  <si>
    <t>邵阳县工业集中区管委会</t>
  </si>
  <si>
    <t>长江粮油发展有限公司3万平方米标准厂房、鑫恒牧业有限公司1.2万平方米标准厂房、合和工业材料有限公司0.4万平方米标准厂房、世荣电子有限责任公司0.2万平方米标准厂房、家和门窗有限公司0.3万平方米标准厂房</t>
  </si>
  <si>
    <t>新邵县</t>
  </si>
  <si>
    <t>新邵经济开发区管委会</t>
  </si>
  <si>
    <t>新邵县经济开发区建设有限公司6万平方米标准厂房、金汉机械制造有限公司1.2万平方米标准厂房、邵阳心连心食品有限公司1.8万平方米标准厂房、湖南科瑞生物有限公司0.6万平方米标准厂房、湖南雨泉药业有限公司2万平方米标准厂房</t>
  </si>
  <si>
    <t>双清区</t>
  </si>
  <si>
    <t>宝庆工业集中区管委会</t>
  </si>
  <si>
    <t>宝工区城建投有限公司8万平方米标准厂房、邵阳纺织机械有限责任公司10万平方米标准厂房</t>
  </si>
  <si>
    <t>宝工区城建投有限公司26.2万平方米标准厂房</t>
  </si>
  <si>
    <t>武冈市</t>
  </si>
  <si>
    <t>武冈经济开发区管委会</t>
  </si>
  <si>
    <t>武冈市经济开发区有限公司2.1万平方米标准厂房、长沙双鹤药业有限公司1.2万平方米标准厂房、武冈兴业红提专业合作社0.8万平方米标准厂房、武冈永锐电子科技有限公司0.3万平方米标准厂房</t>
  </si>
  <si>
    <t>洞口县</t>
  </si>
  <si>
    <t>湖南洞口经开区管委会</t>
  </si>
  <si>
    <t>洞口经济开发区投资有限公司2万平方米标准厂房、邵阳诚信农业科技有限公司0.5万平方米标准厂房、洞口县雨虹建筑材料有限公司1万平方米标准厂房</t>
  </si>
  <si>
    <t>新宁县</t>
  </si>
  <si>
    <t>新宁县工业集中区管委会</t>
  </si>
  <si>
    <t>新宁县工业集中区管委会4万平方米标准厂房、新宁县金鑫电子有限责任公司0.5万平方米标准厂房</t>
  </si>
  <si>
    <t>新宁县老佛爷裘革进出口公司1.5万平方米标准厂房、新宁县金鑫电子有限责任公司1.2万平方米标准厂房</t>
  </si>
  <si>
    <t>大祥区</t>
  </si>
  <si>
    <t>大祥工业经济开发区管委会</t>
  </si>
  <si>
    <t>邵阳万邦实业有限公司5万平方米标准厂房</t>
  </si>
  <si>
    <t>绥宁县</t>
  </si>
  <si>
    <t>绥宁县工业集中区管委会</t>
  </si>
  <si>
    <t>湖南省绿洲惠康发展有限公司1.5万平方米标准厂房</t>
  </si>
  <si>
    <t>隆回县</t>
  </si>
  <si>
    <t>隆回县工业集中区管委会</t>
  </si>
  <si>
    <t>东莞市宝宇旅业有限公司2万平方米标准厂房、隆回县工业园开发建设投资有限公司5万平方米标准厂房</t>
  </si>
  <si>
    <t>湖南其利置业有限公司7.9万平方米标准厂房、东莞市宝宇旅业有限公司3.5万平方米标准厂房、</t>
  </si>
  <si>
    <t>北塔区</t>
  </si>
  <si>
    <t>湘商文化旅游产业园管委会</t>
  </si>
  <si>
    <t>邵阳市东汉投资管理工程有限公司3万平方米标准厂房、邵阳市湘华印务包装有限公司3万平方米标准厂房、湖南省恭兵食品有限公司2万平方米标准厂房</t>
  </si>
  <si>
    <t>岳阳市</t>
  </si>
  <si>
    <t>平江县</t>
  </si>
  <si>
    <t>平江工业园区管委会</t>
  </si>
  <si>
    <t>湖南诚今电梯部件制造有限公司2万平方米标准厂房、平江县华文食品有限公司2.5万平方米标准厂房、湖南长达交通设施有限公司0.3万平方米标准厂房、平江县奇壮饲料有限公司1万平方米标准厂房</t>
  </si>
  <si>
    <t>湖南省方正达电子科技2.8万平方米标准厂房</t>
  </si>
  <si>
    <t>岳阳县</t>
  </si>
  <si>
    <t>岳阳县工业集中区管委会</t>
  </si>
  <si>
    <t>湖南阳光创新置业有限公司4万平方米标准厂房、岳阳智海电线电磁有限公司0.9万平方米标准厂房</t>
  </si>
  <si>
    <t>华容县</t>
  </si>
  <si>
    <t>华容县工业集中区</t>
  </si>
  <si>
    <t>广西慧球科技股份有限公司、华容县海源建设投资有限公司9万平方米标准厂房、湖南艾尔盾智能门科技有限公司1万平方米标准厂房、湖南科力嘉纺织股份有限公司2.6万平方米标准厂房、湖南科创纺织股份有限公司3.7万平方米标准厂房</t>
  </si>
  <si>
    <t>临湘县</t>
  </si>
  <si>
    <t>临湘工业园管委会</t>
  </si>
  <si>
    <t>临湘龙窑山食品开发有限公司0.4万平方米标准厂房、佛山新美陶瓷（临湘）有限公司0.6万平方米标准厂房、临湘市家乐米业有限公司1.1万平方米标准厂房、湖南安佑生物科技有限公司0.8万平方米标准厂房、临湘市三湾工业责任有限公司2.2万平方米标准厂房、湖南金叶众旺科技股份有限公司4万平方米标准厂房</t>
  </si>
  <si>
    <t>君山区</t>
  </si>
  <si>
    <t>君山工业集中区管委会</t>
  </si>
  <si>
    <t>湖南君山印象农业科技发展有限公司1.4万平方米标准厂房、岳阳立华包装有限公司1.1万平方米标准厂房、思贝尔运动用品（岳阳）有限公司0.6万平方米标准厂房</t>
  </si>
  <si>
    <t>湘阴县</t>
  </si>
  <si>
    <t>湖南湘阴工业园区管委会</t>
  </si>
  <si>
    <t>湘阴天宏置业有限公司5万平方米标准厂房、湖南凯特电力科技有限公司2万平方米标准厂房、湖南君德工贸有限公司2平方米标准厂房、湖南众均科技有限公司2万平方米标准厂房</t>
  </si>
  <si>
    <t>汨罗市</t>
  </si>
  <si>
    <t>湖南汨罗循环经济产业园区管委会</t>
  </si>
  <si>
    <t>湖南海鑫新材料股份有限公司1.2万平方米标准厂房、湖南晨威高科有限公司2.3万平方米标准厂房、汨罗市众发物流有限公司0.7万平方米标准厂房、湖南省同力电子废弃物回收拆解利用有限公司3.5万平方米标准厂房、汨罗循环经济产业园经济发展投资公司7万平方米标准厂房</t>
  </si>
  <si>
    <t>常德市</t>
  </si>
  <si>
    <t>桃源县</t>
  </si>
  <si>
    <t>桃源工业集中区管委会</t>
  </si>
  <si>
    <t>桃源县经济开发区开发投资有限公司9.5万平方米标准厂房</t>
  </si>
  <si>
    <t>西洞庭管理区</t>
  </si>
  <si>
    <t>西洞庭工业集中区管委会</t>
  </si>
  <si>
    <t>湖南湘宜环保科技有限公1.7万平方米标准厂房</t>
  </si>
  <si>
    <t>安乡县</t>
  </si>
  <si>
    <t>安乡工业集中区管委会</t>
  </si>
  <si>
    <t>安乡县城市建设投资开发有限公司0.8万平方米标准厂房、湖南雅品坊铝业有限公司0.4万平方米标准厂房、湖南唐正科技有限公司0.5万平方米标准厂房、湖南惠宜佳木业有限公司3万平方米标准厂房</t>
  </si>
  <si>
    <t>石门县</t>
  </si>
  <si>
    <t>石门经济开发区管委会</t>
  </si>
  <si>
    <t>法德利（湖南）实业有限公司0.8万平方米标准厂房、石门县中亚结构制造有限公司0.2万平方米标准厂房、石门红太阳科技有限公司0.2万平方米标准厂房、石门成功高分子材料制造有限公司0.2万平方米标准厂房</t>
  </si>
  <si>
    <t>临澧县</t>
  </si>
  <si>
    <t>临澧经济开发区管委会</t>
  </si>
  <si>
    <t>湖南常临实业发展有限公司6.6万平方米标准厂房、湖南安福塑料包装有限公司1万平方米标准厂房、常德和盛物流有限公司0.7万平方米标准厂房、临澧临泰燃料油有限公司0.1万平方米标准厂房、常德泰富新型建材有限公司0.2万平方米标准厂房、常德仕祺新型建材有限公司1.9万平方米标准厂房</t>
  </si>
  <si>
    <t>张家界市</t>
  </si>
  <si>
    <t>永定区</t>
  </si>
  <si>
    <t>张家界经济开发区管委会</t>
  </si>
  <si>
    <t>张家界经济开发区开发建设有限公司9.3万平方米标准厂房、张家界康尔佳科技有限公司0.2万平方米标准厂房、湖南畅想农业科技有限公司0.9万平方米标准厂房、张家界茅岩莓有限公司0.3万平方米标准厂房</t>
  </si>
  <si>
    <t>桑植县</t>
  </si>
  <si>
    <t>桑植工业集中区管委会</t>
  </si>
  <si>
    <t xml:space="preserve"> 华新水泥桑植有限公司5万平方米标准厂房</t>
  </si>
  <si>
    <t>慈利县</t>
  </si>
  <si>
    <t>慈利工业集中区管委会</t>
  </si>
  <si>
    <t>张家界夏花商贸有限公司0.5万平方米标准厂房、慈利县工业园发达开发建设有限公司2.5万平方米标准厂房、张家界金钢门窗有限公司2万平方米标准厂房</t>
  </si>
  <si>
    <t>益阳市</t>
  </si>
  <si>
    <t>赫山区</t>
  </si>
  <si>
    <t>龙岭工业集中区管委会</t>
  </si>
  <si>
    <t>益阳市龙岭建设投资有限公司12.8万平方米标准厂房</t>
  </si>
  <si>
    <t>资阳区</t>
  </si>
  <si>
    <t>益阳长春经济开发区管委会</t>
  </si>
  <si>
    <t>益阳市创鑫建设投资有限公司7万平方米标准厂房</t>
  </si>
  <si>
    <t>南县</t>
  </si>
  <si>
    <t>南县经济开发区管委会</t>
  </si>
  <si>
    <t>南县工业园区建设开发有限责任公司2.3万平方米标准厂房</t>
  </si>
  <si>
    <t>桃江县</t>
  </si>
  <si>
    <t>桃江经济开发区管委会</t>
  </si>
  <si>
    <t>桃江县竹乡国有资产运营有限公司3万平方米标准厂房</t>
  </si>
  <si>
    <t>安化县</t>
  </si>
  <si>
    <t>安化经济开发区管委会</t>
  </si>
  <si>
    <t>安化县创圆建设投资有限公司2.6万平方米标准厂房</t>
  </si>
  <si>
    <t>沅江市</t>
  </si>
  <si>
    <t>沅江高新技术产业园区管委会</t>
  </si>
  <si>
    <t>湖南沅江桔城工业项目开发有限公司5.3万平方米标准厂房</t>
  </si>
  <si>
    <t>郴州市</t>
  </si>
  <si>
    <t>资兴市</t>
  </si>
  <si>
    <t>资兴经济开发区管委会</t>
  </si>
  <si>
    <t>资兴科创电子科技有限公司4万平方米标准厂房、郴州恒丰科技有限公司3.5万平方米标准厂房、湖南新清兰科技有限公司1.5万平方米标准厂房、郴州杉杉新材料有限公司1万平方米标准厂房</t>
  </si>
  <si>
    <t>宜章县</t>
  </si>
  <si>
    <t>宜章经济开发区管委会</t>
  </si>
  <si>
    <t>郴州宜发投资有限责任公司0.9万平方米标准厂房、宜章天翔实业有限公司0.6万平方米标准厂房、宜章达华实业有限公司0.8万平方米标准厂房、宜章湘南君悦物流大市场管理有限公司1万平方米标准厂房、湖南蒙源精细化工有限公司4万平方米标准厂房</t>
  </si>
  <si>
    <t>桂阳县</t>
  </si>
  <si>
    <t>桂阳工业园区管委会</t>
  </si>
  <si>
    <t>郴州市益林贸易有限公司1万平方米标准厂房、桂阳县利祥化肥经营有限公司1万平方米标准厂房、桂阳广元实业有限公司1万平方米标准厂房、桂阳县工业园建设开发有限公司2万平方米标准厂房</t>
  </si>
  <si>
    <t>永兴县</t>
  </si>
  <si>
    <t>永兴经开区管委会</t>
  </si>
  <si>
    <t>永兴云谷投资有限公司5万平方米标准厂房、湖南玲珑兴泰新型材料有限公司3万平方米标准厂房、湖南东日钢结构有限公司0.6万平方米标准厂房、永兴园兴投资建设有限公司4万平方米标准厂房、永兴开元投资有限公司2万平方米标准厂房、永兴中祁新材料有限公司1万平方米标准厂房</t>
  </si>
  <si>
    <t>汝城县</t>
  </si>
  <si>
    <t>汝城经济开发区管委会</t>
  </si>
  <si>
    <t>汝城县鑫利食品有限公司1.2万平方米标准厂房</t>
  </si>
  <si>
    <t>北湖区</t>
  </si>
  <si>
    <t>北湖区工业园管委会</t>
  </si>
  <si>
    <t>郴州福城高新投资有限公司8万平方米标准厂房</t>
  </si>
  <si>
    <t>苏仙区</t>
  </si>
  <si>
    <t>苏仙工业集中区管委会</t>
  </si>
  <si>
    <t>郴州苏仙飞天投资有限公司5万平方米标准厂房、郴州苏仙飞天投资有限公司、湖南春天环保建材有限公司3万平方米标准厂房</t>
  </si>
  <si>
    <t>安仁县</t>
  </si>
  <si>
    <t>安仁工业集中区管委会</t>
  </si>
  <si>
    <t>安仁竹泉投资有限公司2万平方米标准厂房、郴州锦富电子科技有限公司4万平方米标准厂房、郴州市凯模钰力硬质合金有限公司1.5万平方米标准厂房</t>
  </si>
  <si>
    <t>永州市</t>
  </si>
  <si>
    <t>冷水滩区</t>
  </si>
  <si>
    <t>冷水滩工业园区管委会</t>
  </si>
  <si>
    <t>永州东诚电子科技有限公司3.2万平方米标准厂房、永州永成电子科技有限公司2.1万平方米标准厂房、永州德润光电科技有限公司1.9万平方米标准厂房</t>
  </si>
  <si>
    <t>达福鑫有限公司、冷水滩高科建设开发有限责任公司0.6万平方米标准厂房</t>
  </si>
  <si>
    <t>零陵区</t>
  </si>
  <si>
    <t>零陵工业园区管委会</t>
  </si>
  <si>
    <t>永州市精信源科技有限公司2.6万平方米标准厂房</t>
  </si>
  <si>
    <t>永州市精信源科技有限公司</t>
  </si>
  <si>
    <t>湖南潇湘源工业投资有限公司16.5万平方米标准厂房</t>
  </si>
  <si>
    <t>江华县</t>
  </si>
  <si>
    <t>江华经济开发区管委会</t>
  </si>
  <si>
    <t>九恒数码科技有限公司5.7万平方米标准厂房、同丰粮油食品有限责任公司0.9万平方米标准厂房、江华海螺塑料包装有限责任公司1万平方米标准厂房</t>
  </si>
  <si>
    <t>湖南永强投资有限公司（江华耀丰置业投资有限公司）24万平方米标准厂房、江华同丰粮油食品1万平方米标准厂房、江华恒津包装材料3.8万平方米标准厂房、湖南骏宏电子科技1万平方米标准厂房、江华华讯电子科技2万平方米标准厂房、江华城西开发建设1万平方米标准厂房</t>
  </si>
  <si>
    <t>祁阳县</t>
  </si>
  <si>
    <t>祁阳经济开发区管委会</t>
  </si>
  <si>
    <t>祁阳经济开发区建设投资有限公司22.5万平方米标准厂房</t>
  </si>
  <si>
    <t>蓝山县</t>
  </si>
  <si>
    <t>蓝山县经济开发区管委会</t>
  </si>
  <si>
    <t>湖南省蓝山县金牛食品酒业有限公司0.6万平方米标准厂房、蓝山中石石业有限公司1万平方米标准厂房</t>
  </si>
  <si>
    <t>蓝山县城市建设投资开发有限责任公司7万平方米标准厂房、永州市高信电子科技有限公司1.1万平方米标准厂房、广州市博仕奴皮具有限公司蓝山分公司0.8万平方米标准厂房</t>
  </si>
  <si>
    <t>江永县</t>
  </si>
  <si>
    <t>江永工业集中区管委会</t>
  </si>
  <si>
    <t>江永县义华花生制品有限责任公司0.8万平方米标准厂房、江永县十里香农产品加工有限责任公司0.6万平方米标准厂房、江永时代快捷实业有限公司0.3万平方米标准厂房</t>
  </si>
  <si>
    <t>江永县城市建设投资有限公司3.65万平方米标准厂房、永州湘香园农业发展有限公司1万平方米标准厂房、江永县文华绿化种植有限责任公司3.4万平方米标准厂房</t>
  </si>
  <si>
    <t>宁远县</t>
  </si>
  <si>
    <t>宁远工业园管委会</t>
  </si>
  <si>
    <t>宁远县宏达电器设备股份有限公司3万平方米标准厂房</t>
  </si>
  <si>
    <t>宁远县绿园投资开发有限公司2万平方米、宁远县城市建设投资开发有限公司5万平方米、宁远县建发实业有限公司1万平方米标准厂房、宁远四友电子有限公司3万平方米标准厂房</t>
  </si>
  <si>
    <t>东安县</t>
  </si>
  <si>
    <t>东安经济开发区管委会</t>
  </si>
  <si>
    <t>湖南丰瑞投资有限公司3.02万平方米标准厂房</t>
  </si>
  <si>
    <t>道县</t>
  </si>
  <si>
    <t>道县工业园管委会</t>
  </si>
  <si>
    <t>道县工业园管理委员会1.42万平方米标准厂房、道县城市建设投资有限公司7.7万平方米标准厂房</t>
  </si>
  <si>
    <t>双牌县</t>
  </si>
  <si>
    <t>双牌工业集中区管委会</t>
  </si>
  <si>
    <t>湖南乐福地包装科技有限公司2万平方米标准厂房、双牌鑫泉市政开发有限公司2万平方米标准厂房、湖南腾威新材料有限公司2万平方米标准厂房</t>
  </si>
  <si>
    <t>怀化市</t>
  </si>
  <si>
    <t>怀化工业园区管委会</t>
  </si>
  <si>
    <t>湖南新华港投资实业有限公司1.3万平方米标准厂房、怀化新希望六和饲料有限公司1.4万平方米标准厂房</t>
  </si>
  <si>
    <t>鹤城区</t>
  </si>
  <si>
    <t>鹤城工业集中区管委会</t>
  </si>
  <si>
    <t>怀化锦园投资开发建设有限2.9万平方米标准厂房</t>
  </si>
  <si>
    <t>洪江市</t>
  </si>
  <si>
    <t>洪江市工业集中区管委会</t>
  </si>
  <si>
    <t>洪江市山农禽业开发有限公司1万平方米标准厂房、湖南永正食品开发有限公司0.4万平方米标准厂房、怀化市港翔管桩有限公司1万平方米标准厂房</t>
  </si>
  <si>
    <t>洪江区</t>
  </si>
  <si>
    <t>洪江区工业集中区管委会</t>
  </si>
  <si>
    <t>湖南久日新材料有限公司2万平方米标准厂房</t>
  </si>
  <si>
    <t>娄底市</t>
  </si>
  <si>
    <t>娄星区</t>
  </si>
  <si>
    <t>娄星工业集中区</t>
  </si>
  <si>
    <t>娄底市裕德科技有限公司2万平方米标准厂房、娄底市森泰再生资源有限公司2万平方米标准厂房、湖南富厚酒业有限公司2万平方米标准厂房</t>
  </si>
  <si>
    <t>双峰县</t>
  </si>
  <si>
    <t>双峰经济开发区管委会</t>
  </si>
  <si>
    <t>湖南劲松机械有限公司1.3万平方米标准厂房</t>
  </si>
  <si>
    <t>湘西州</t>
  </si>
  <si>
    <t>花垣县</t>
  </si>
  <si>
    <t>花垣县工业集中区管委会</t>
  </si>
  <si>
    <t>湖南东方矿业有限责任公司3万平方米标准厂房</t>
  </si>
  <si>
    <t>永顺县</t>
  </si>
  <si>
    <t>永顺经济开发区管委会</t>
  </si>
  <si>
    <t>湖南继福种业科技有限公司0.8万平方米标准厂房、永顺县明强建材有限责任公司1.2万平方米标准厂房、永顺县泰丰建材有限责任公司1.5万平方米标准厂房</t>
  </si>
  <si>
    <t>古丈县</t>
  </si>
  <si>
    <t>古丈工业集中区管委会</t>
  </si>
  <si>
    <t>古丈县省级工业集中区管委会0.84万平方米标准厂房</t>
  </si>
  <si>
    <t>保靖县</t>
  </si>
  <si>
    <t>保靖工业集中区管委会</t>
  </si>
  <si>
    <t>保靖县工业园区管理委员会7.1万平方米标准厂房</t>
  </si>
  <si>
    <t>吉首县</t>
  </si>
  <si>
    <t>吉首县工业集中区管委会</t>
  </si>
  <si>
    <t>湖南东方红住宅工业有限公司4.5万平方米标准厂房</t>
  </si>
  <si>
    <t xml:space="preserve">   2015年四季度“135”工程建设资金安排计划总表</t>
  </si>
  <si>
    <t xml:space="preserve">                                                    单位：平方米、万元</t>
  </si>
  <si>
    <t>2015年四季度奖补金额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</si>
</sst>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1"/>
      <color theme="1"/>
      <name val="方正小标宋_GBK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indexed="10"/>
      <name val="宋体"/>
      <charset val="134"/>
      <scheme val="major"/>
    </font>
    <font>
      <sz val="16"/>
      <name val="方正仿宋_GBK"/>
      <charset val="134"/>
    </font>
    <font>
      <sz val="21"/>
      <name val="方正小标宋_GBK"/>
      <charset val="134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0" borderId="4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0" borderId="9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9" fillId="25" borderId="11" applyNumberFormat="0" applyAlignment="0" applyProtection="0">
      <alignment vertical="center"/>
    </xf>
    <xf numFmtId="0" fontId="32" fillId="25" borderId="4" applyNumberFormat="0" applyAlignment="0" applyProtection="0">
      <alignment vertical="center"/>
    </xf>
    <xf numFmtId="0" fontId="40" fillId="37" borderId="12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3" fillId="22" borderId="1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4" fillId="45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8" fillId="52" borderId="6" applyNumberFormat="0" applyAlignment="0" applyProtection="0">
      <alignment vertical="center"/>
    </xf>
    <xf numFmtId="0" fontId="16" fillId="54" borderId="18" applyNumberFormat="0" applyFont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0" xfId="77" applyFont="1" applyAlignment="1">
      <alignment horizontal="center" vertical="center"/>
    </xf>
    <xf numFmtId="0" fontId="6" fillId="0" borderId="0" xfId="77" applyFont="1" applyAlignment="1">
      <alignment horizontal="center" vertical="center"/>
    </xf>
    <xf numFmtId="0" fontId="7" fillId="0" borderId="0" xfId="77" applyFont="1" applyAlignment="1">
      <alignment horizontal="center" vertical="center"/>
    </xf>
    <xf numFmtId="0" fontId="7" fillId="0" borderId="0" xfId="77" applyFont="1" applyAlignment="1">
      <alignment vertical="center" wrapText="1"/>
    </xf>
    <xf numFmtId="0" fontId="7" fillId="0" borderId="0" xfId="77" applyFont="1" applyAlignment="1" applyProtection="1">
      <alignment horizontal="center" vertical="center"/>
    </xf>
    <xf numFmtId="0" fontId="7" fillId="0" borderId="0" xfId="77" applyFont="1">
      <alignment vertical="center"/>
    </xf>
    <xf numFmtId="0" fontId="6" fillId="0" borderId="0" xfId="77" applyFont="1" applyAlignment="1">
      <alignment vertical="center" wrapText="1"/>
    </xf>
    <xf numFmtId="0" fontId="8" fillId="0" borderId="2" xfId="77" applyNumberFormat="1" applyFont="1" applyFill="1" applyBorder="1" applyAlignment="1">
      <alignment horizontal="center" vertical="center" wrapText="1"/>
    </xf>
    <xf numFmtId="0" fontId="7" fillId="0" borderId="0" xfId="77" applyFont="1" applyAlignment="1" applyProtection="1">
      <alignment vertical="center"/>
    </xf>
    <xf numFmtId="0" fontId="6" fillId="0" borderId="0" xfId="77" applyFont="1" applyAlignment="1" applyProtection="1">
      <alignment vertical="center"/>
    </xf>
    <xf numFmtId="0" fontId="8" fillId="0" borderId="0" xfId="77" applyFont="1">
      <alignment vertical="center"/>
    </xf>
    <xf numFmtId="0" fontId="7" fillId="0" borderId="0" xfId="77" applyFont="1" applyFill="1">
      <alignment vertical="center"/>
    </xf>
    <xf numFmtId="0" fontId="6" fillId="0" borderId="0" xfId="77" applyFont="1" applyFill="1">
      <alignment vertical="center"/>
    </xf>
    <xf numFmtId="0" fontId="6" fillId="0" borderId="0" xfId="77" applyFont="1" applyAlignment="1">
      <alignment horizontal="center" vertical="center" wrapText="1"/>
    </xf>
    <xf numFmtId="0" fontId="6" fillId="0" borderId="0" xfId="77" applyFont="1" applyAlignment="1">
      <alignment horizontal="left" vertical="center"/>
    </xf>
    <xf numFmtId="0" fontId="6" fillId="0" borderId="0" xfId="77" applyFont="1">
      <alignment vertical="center"/>
    </xf>
    <xf numFmtId="0" fontId="9" fillId="0" borderId="0" xfId="77" applyFont="1" applyAlignment="1">
      <alignment horizontal="left" vertical="center"/>
    </xf>
    <xf numFmtId="0" fontId="10" fillId="0" borderId="0" xfId="77" applyFont="1" applyBorder="1" applyAlignment="1">
      <alignment horizontal="center" vertical="center" wrapText="1"/>
    </xf>
    <xf numFmtId="0" fontId="6" fillId="0" borderId="1" xfId="77" applyFont="1" applyBorder="1" applyAlignment="1">
      <alignment horizontal="right" vertical="center" wrapText="1"/>
    </xf>
    <xf numFmtId="0" fontId="5" fillId="0" borderId="2" xfId="77" applyFont="1" applyFill="1" applyBorder="1" applyAlignment="1">
      <alignment horizontal="center" vertical="center" wrapText="1"/>
    </xf>
    <xf numFmtId="0" fontId="5" fillId="0" borderId="2" xfId="77" applyNumberFormat="1" applyFont="1" applyFill="1" applyBorder="1" applyAlignment="1">
      <alignment horizontal="center" vertical="center" wrapText="1"/>
    </xf>
    <xf numFmtId="0" fontId="5" fillId="0" borderId="2" xfId="77" applyFont="1" applyBorder="1" applyAlignment="1">
      <alignment horizontal="center" vertical="center"/>
    </xf>
    <xf numFmtId="0" fontId="6" fillId="0" borderId="2" xfId="77" applyFont="1" applyFill="1" applyBorder="1" applyAlignment="1">
      <alignment horizontal="center" vertical="center" wrapText="1"/>
    </xf>
    <xf numFmtId="0" fontId="6" fillId="0" borderId="2" xfId="77" applyNumberFormat="1" applyFont="1" applyFill="1" applyBorder="1" applyAlignment="1">
      <alignment horizontal="left" vertical="center" wrapText="1"/>
    </xf>
    <xf numFmtId="0" fontId="6" fillId="0" borderId="2" xfId="77" applyFont="1" applyBorder="1" applyAlignment="1">
      <alignment horizontal="center" vertical="center"/>
    </xf>
    <xf numFmtId="0" fontId="7" fillId="0" borderId="2" xfId="77" applyFont="1" applyFill="1" applyBorder="1" applyAlignment="1">
      <alignment horizontal="center" vertical="center" wrapText="1"/>
    </xf>
    <xf numFmtId="0" fontId="7" fillId="0" borderId="2" xfId="77" applyFont="1" applyFill="1" applyBorder="1" applyAlignment="1">
      <alignment horizontal="left" vertical="center" wrapText="1"/>
    </xf>
    <xf numFmtId="0" fontId="7" fillId="0" borderId="2" xfId="77" applyFont="1" applyBorder="1" applyAlignment="1">
      <alignment horizontal="center" vertical="center"/>
    </xf>
    <xf numFmtId="0" fontId="7" fillId="0" borderId="0" xfId="77" applyFont="1" applyBorder="1">
      <alignment vertical="center"/>
    </xf>
    <xf numFmtId="0" fontId="6" fillId="0" borderId="2" xfId="77" applyFont="1" applyFill="1" applyBorder="1" applyAlignment="1">
      <alignment horizontal="left" vertical="center" wrapText="1"/>
    </xf>
    <xf numFmtId="0" fontId="6" fillId="0" borderId="0" xfId="77" applyFont="1" applyBorder="1">
      <alignment vertical="center"/>
    </xf>
    <xf numFmtId="0" fontId="6" fillId="0" borderId="2" xfId="77" applyFont="1" applyBorder="1">
      <alignment vertical="center"/>
    </xf>
    <xf numFmtId="0" fontId="6" fillId="0" borderId="2" xfId="77" applyFont="1" applyFill="1" applyBorder="1" applyAlignment="1">
      <alignment horizontal="center" vertical="center" wrapText="1" readingOrder="1"/>
    </xf>
    <xf numFmtId="0" fontId="6" fillId="0" borderId="2" xfId="77" applyFont="1" applyFill="1" applyBorder="1" applyAlignment="1">
      <alignment horizontal="left" vertical="center" wrapText="1" readingOrder="1"/>
    </xf>
    <xf numFmtId="176" fontId="7" fillId="0" borderId="2" xfId="77" applyNumberFormat="1" applyFont="1" applyFill="1" applyBorder="1" applyAlignment="1">
      <alignment horizontal="left" vertical="center" wrapText="1"/>
    </xf>
    <xf numFmtId="0" fontId="6" fillId="0" borderId="2" xfId="77" applyFont="1" applyBorder="1" applyAlignment="1">
      <alignment vertical="center" wrapText="1"/>
    </xf>
    <xf numFmtId="0" fontId="11" fillId="0" borderId="2" xfId="77" applyFont="1" applyFill="1" applyBorder="1" applyAlignment="1">
      <alignment horizontal="left" vertical="center" wrapText="1"/>
    </xf>
    <xf numFmtId="0" fontId="12" fillId="0" borderId="2" xfId="77" applyFont="1" applyFill="1" applyBorder="1" applyAlignment="1">
      <alignment horizontal="left" vertical="center" wrapText="1"/>
    </xf>
    <xf numFmtId="0" fontId="7" fillId="0" borderId="2" xfId="77" applyFont="1" applyFill="1" applyBorder="1" applyAlignment="1">
      <alignment horizontal="center" vertical="center" wrapText="1" readingOrder="1"/>
    </xf>
    <xf numFmtId="0" fontId="7" fillId="0" borderId="2" xfId="77" applyFont="1" applyFill="1" applyBorder="1" applyAlignment="1">
      <alignment horizontal="center" vertical="center"/>
    </xf>
    <xf numFmtId="0" fontId="7" fillId="0" borderId="2" xfId="77" applyFont="1" applyFill="1" applyBorder="1" applyAlignment="1">
      <alignment horizontal="left" vertical="center"/>
    </xf>
    <xf numFmtId="0" fontId="13" fillId="0" borderId="2" xfId="77" applyNumberFormat="1" applyFont="1" applyFill="1" applyBorder="1" applyAlignment="1">
      <alignment horizontal="left" vertical="center" wrapText="1"/>
    </xf>
    <xf numFmtId="0" fontId="6" fillId="0" borderId="2" xfId="77" applyFont="1" applyFill="1" applyBorder="1" applyAlignment="1" applyProtection="1">
      <alignment horizontal="center" vertical="center"/>
    </xf>
    <xf numFmtId="0" fontId="6" fillId="0" borderId="2" xfId="77" applyFont="1" applyFill="1" applyBorder="1" applyAlignment="1" applyProtection="1">
      <alignment horizontal="left" vertical="center" wrapText="1"/>
    </xf>
    <xf numFmtId="0" fontId="6" fillId="0" borderId="2" xfId="77" applyFont="1" applyBorder="1" applyAlignment="1" applyProtection="1">
      <alignment vertical="center"/>
    </xf>
    <xf numFmtId="0" fontId="6" fillId="0" borderId="2" xfId="77" applyFont="1" applyBorder="1" applyAlignment="1" applyProtection="1">
      <alignment horizontal="center" vertical="center"/>
    </xf>
    <xf numFmtId="176" fontId="6" fillId="0" borderId="2" xfId="77" applyNumberFormat="1" applyFont="1" applyFill="1" applyBorder="1" applyAlignment="1">
      <alignment horizontal="left" vertical="center" wrapText="1"/>
    </xf>
    <xf numFmtId="0" fontId="6" fillId="0" borderId="2" xfId="77" applyFont="1" applyFill="1" applyBorder="1" applyAlignment="1">
      <alignment horizontal="center" vertical="center"/>
    </xf>
    <xf numFmtId="0" fontId="11" fillId="0" borderId="2" xfId="77" applyFont="1" applyFill="1" applyBorder="1" applyAlignment="1">
      <alignment horizontal="center" vertical="center" wrapText="1"/>
    </xf>
    <xf numFmtId="0" fontId="6" fillId="0" borderId="2" xfId="77" applyFont="1" applyFill="1" applyBorder="1">
      <alignment vertical="center"/>
    </xf>
    <xf numFmtId="0" fontId="6" fillId="0" borderId="2" xfId="77" applyFont="1" applyBorder="1" applyAlignment="1">
      <alignment horizontal="center" vertical="center" wrapText="1"/>
    </xf>
    <xf numFmtId="0" fontId="6" fillId="0" borderId="2" xfId="77" applyFont="1" applyBorder="1" applyAlignment="1">
      <alignment horizontal="left" vertical="center"/>
    </xf>
    <xf numFmtId="0" fontId="6" fillId="0" borderId="2" xfId="77" applyFont="1" applyBorder="1" applyAlignment="1">
      <alignment horizontal="left" vertical="center" wrapText="1"/>
    </xf>
    <xf numFmtId="0" fontId="14" fillId="0" borderId="0" xfId="77" applyFont="1" applyAlignment="1">
      <alignment horizontal="center" vertical="center"/>
    </xf>
    <xf numFmtId="0" fontId="15" fillId="0" borderId="0" xfId="77" applyFont="1">
      <alignment vertical="center"/>
    </xf>
    <xf numFmtId="0" fontId="16" fillId="0" borderId="0" xfId="77">
      <alignment vertical="center"/>
    </xf>
    <xf numFmtId="0" fontId="17" fillId="0" borderId="0" xfId="77" applyFont="1">
      <alignment vertical="center"/>
    </xf>
    <xf numFmtId="0" fontId="10" fillId="0" borderId="0" xfId="77" applyFont="1" applyBorder="1" applyAlignment="1">
      <alignment horizontal="center" vertical="center"/>
    </xf>
    <xf numFmtId="0" fontId="16" fillId="0" borderId="1" xfId="77" applyBorder="1" applyAlignment="1">
      <alignment horizontal="right" vertical="center"/>
    </xf>
    <xf numFmtId="0" fontId="14" fillId="0" borderId="2" xfId="77" applyFont="1" applyBorder="1" applyAlignment="1">
      <alignment horizontal="center" vertical="center" wrapText="1"/>
    </xf>
    <xf numFmtId="0" fontId="15" fillId="0" borderId="3" xfId="77" applyFont="1" applyBorder="1" applyAlignment="1">
      <alignment horizontal="center" vertical="center"/>
    </xf>
    <xf numFmtId="0" fontId="15" fillId="0" borderId="2" xfId="77" applyFont="1" applyBorder="1" applyAlignment="1">
      <alignment horizontal="center" vertical="center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输出 2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适中 2" xfId="55"/>
    <cellStyle name="40% - 强调文字颜色 6" xfId="56" builtinId="51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&#25237;&#36164;&#22788;/135&#24037;&#31243;/&#22235;&#23395;&#24230;/&#21103;&#26412;&#22235;&#23395;&#24230;&#25991;&#20214;&#38468;&#34920;1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宏1"/>
      <sheetName val="宏9"/>
      <sheetName val="POv6Ao"/>
      <sheetName val="Macro1"/>
      <sheetName val="Sheet1"/>
      <sheetName val="vlnKgD"/>
      <sheetName val="Sheet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9"/>
  <sheetViews>
    <sheetView workbookViewId="0">
      <selection activeCell="P11" sqref="P11"/>
    </sheetView>
  </sheetViews>
  <sheetFormatPr defaultColWidth="8.75" defaultRowHeight="15.6"/>
  <cols>
    <col min="1" max="1" width="5.37962962962963" style="67" customWidth="1"/>
    <col min="2" max="2" width="8.75" style="67"/>
    <col min="3" max="14" width="8.75" style="67" hidden="1" customWidth="1"/>
    <col min="15" max="17" width="14.75" style="67" customWidth="1"/>
    <col min="18" max="18" width="12.5" style="67" customWidth="1"/>
    <col min="19" max="19" width="12.8796296296296" style="67" customWidth="1"/>
    <col min="20" max="16384" width="8.75" style="67"/>
  </cols>
  <sheetData>
    <row r="1" ht="28.5" customHeight="1" spans="1:1">
      <c r="A1" s="68" t="s">
        <v>0</v>
      </c>
    </row>
    <row r="2" ht="32.1" customHeight="1" spans="1:19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ht="27.95" customHeight="1" spans="1:19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="65" customFormat="1" ht="45" customHeight="1" spans="1:19">
      <c r="A4" s="71" t="s">
        <v>3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G4" s="71" t="s">
        <v>9</v>
      </c>
      <c r="H4" s="71" t="s">
        <v>10</v>
      </c>
      <c r="I4" s="71" t="s">
        <v>11</v>
      </c>
      <c r="J4" s="71" t="s">
        <v>12</v>
      </c>
      <c r="K4" s="71" t="s">
        <v>13</v>
      </c>
      <c r="L4" s="71" t="s">
        <v>14</v>
      </c>
      <c r="M4" s="71" t="s">
        <v>15</v>
      </c>
      <c r="N4" s="71" t="s">
        <v>16</v>
      </c>
      <c r="O4" s="71" t="s">
        <v>17</v>
      </c>
      <c r="P4" s="71" t="s">
        <v>18</v>
      </c>
      <c r="Q4" s="71" t="s">
        <v>19</v>
      </c>
      <c r="R4" s="71" t="s">
        <v>20</v>
      </c>
      <c r="S4" s="71" t="s">
        <v>21</v>
      </c>
    </row>
    <row r="5" s="66" customFormat="1" ht="35.25" customHeight="1" spans="1:19">
      <c r="A5" s="72"/>
      <c r="B5" s="72" t="s">
        <v>22</v>
      </c>
      <c r="C5" s="72">
        <v>500</v>
      </c>
      <c r="D5" s="72">
        <v>625</v>
      </c>
      <c r="E5" s="72">
        <v>1125</v>
      </c>
      <c r="F5" s="72">
        <v>513.51</v>
      </c>
      <c r="G5" s="72">
        <v>111.49</v>
      </c>
      <c r="H5" s="72">
        <v>625</v>
      </c>
      <c r="I5" s="72">
        <v>25000</v>
      </c>
      <c r="J5" s="72">
        <v>1638.51</v>
      </c>
      <c r="K5" s="72">
        <v>336.9</v>
      </c>
      <c r="L5" s="72">
        <v>288.1</v>
      </c>
      <c r="M5" s="72">
        <v>625</v>
      </c>
      <c r="N5" s="72">
        <v>1975.41</v>
      </c>
      <c r="O5" s="72">
        <v>426.07</v>
      </c>
      <c r="P5" s="72">
        <v>698.93</v>
      </c>
      <c r="Q5" s="72">
        <v>1125</v>
      </c>
      <c r="R5" s="72">
        <f t="shared" ref="R5:R19" si="0">N5+O5</f>
        <v>2401.48</v>
      </c>
      <c r="S5" s="72">
        <f t="shared" ref="S5:S19" si="1">G5+K5+P5</f>
        <v>1147.32</v>
      </c>
    </row>
    <row r="6" s="66" customFormat="1" ht="35.25" customHeight="1" spans="1:19">
      <c r="A6" s="73">
        <v>1</v>
      </c>
      <c r="B6" s="73" t="s">
        <v>23</v>
      </c>
      <c r="C6" s="73">
        <v>34.7</v>
      </c>
      <c r="D6" s="73">
        <v>70.1</v>
      </c>
      <c r="E6" s="73">
        <v>104.8</v>
      </c>
      <c r="F6" s="73">
        <v>37.5</v>
      </c>
      <c r="G6" s="73">
        <v>12.4</v>
      </c>
      <c r="H6" s="73">
        <v>49.9</v>
      </c>
      <c r="I6" s="73">
        <v>1996</v>
      </c>
      <c r="J6" s="73">
        <v>142.3</v>
      </c>
      <c r="K6" s="73">
        <v>21.3</v>
      </c>
      <c r="L6" s="73">
        <v>41.8</v>
      </c>
      <c r="M6" s="73">
        <v>63.1</v>
      </c>
      <c r="N6" s="73">
        <v>163.6</v>
      </c>
      <c r="O6" s="73">
        <v>23</v>
      </c>
      <c r="P6" s="73">
        <v>40.5</v>
      </c>
      <c r="Q6" s="73">
        <v>63.5</v>
      </c>
      <c r="R6" s="72">
        <f t="shared" si="0"/>
        <v>186.6</v>
      </c>
      <c r="S6" s="72">
        <f t="shared" si="1"/>
        <v>74.2</v>
      </c>
    </row>
    <row r="7" s="66" customFormat="1" ht="35.25" customHeight="1" spans="1:19">
      <c r="A7" s="73">
        <v>2</v>
      </c>
      <c r="B7" s="73" t="s">
        <v>24</v>
      </c>
      <c r="C7" s="73">
        <v>30.8</v>
      </c>
      <c r="D7" s="73">
        <v>55.5</v>
      </c>
      <c r="E7" s="73">
        <v>86.3</v>
      </c>
      <c r="F7" s="73">
        <v>25</v>
      </c>
      <c r="G7" s="73">
        <v>7.8</v>
      </c>
      <c r="H7" s="73">
        <v>32.8</v>
      </c>
      <c r="I7" s="73">
        <v>1312</v>
      </c>
      <c r="J7" s="73">
        <v>111.3</v>
      </c>
      <c r="K7" s="73">
        <v>41.8</v>
      </c>
      <c r="L7" s="73">
        <v>20.5</v>
      </c>
      <c r="M7" s="73">
        <v>62.3</v>
      </c>
      <c r="N7" s="73">
        <v>153.1</v>
      </c>
      <c r="O7" s="73">
        <v>16.3</v>
      </c>
      <c r="P7" s="73">
        <v>46.5</v>
      </c>
      <c r="Q7" s="73">
        <v>62.8</v>
      </c>
      <c r="R7" s="72">
        <f t="shared" si="0"/>
        <v>169.4</v>
      </c>
      <c r="S7" s="72">
        <f t="shared" si="1"/>
        <v>96.1</v>
      </c>
    </row>
    <row r="8" s="66" customFormat="1" ht="35.25" customHeight="1" spans="1:19">
      <c r="A8" s="73">
        <v>3</v>
      </c>
      <c r="B8" s="73" t="s">
        <v>25</v>
      </c>
      <c r="C8" s="73">
        <v>37.5</v>
      </c>
      <c r="D8" s="73">
        <v>26.5</v>
      </c>
      <c r="E8" s="73">
        <v>64</v>
      </c>
      <c r="F8" s="73">
        <v>15.3</v>
      </c>
      <c r="G8" s="73">
        <v>8.2</v>
      </c>
      <c r="H8" s="73">
        <v>23.5</v>
      </c>
      <c r="I8" s="73">
        <v>940</v>
      </c>
      <c r="J8" s="73">
        <v>79.3</v>
      </c>
      <c r="K8" s="73">
        <v>42</v>
      </c>
      <c r="L8" s="73">
        <v>9.7</v>
      </c>
      <c r="M8" s="73">
        <v>51.7</v>
      </c>
      <c r="N8" s="73">
        <v>121.3</v>
      </c>
      <c r="O8" s="73">
        <v>18.7</v>
      </c>
      <c r="P8" s="73">
        <v>42.2</v>
      </c>
      <c r="Q8" s="73">
        <v>60.9</v>
      </c>
      <c r="R8" s="72">
        <f t="shared" si="0"/>
        <v>140</v>
      </c>
      <c r="S8" s="72">
        <f t="shared" si="1"/>
        <v>92.4</v>
      </c>
    </row>
    <row r="9" s="66" customFormat="1" ht="35.25" customHeight="1" spans="1:19">
      <c r="A9" s="73">
        <v>4</v>
      </c>
      <c r="B9" s="73" t="s">
        <v>26</v>
      </c>
      <c r="C9" s="73">
        <v>41.8</v>
      </c>
      <c r="D9" s="73">
        <v>58.2</v>
      </c>
      <c r="E9" s="73">
        <v>100</v>
      </c>
      <c r="F9" s="73">
        <v>63.26</v>
      </c>
      <c r="G9" s="73">
        <v>31.8</v>
      </c>
      <c r="H9" s="73">
        <v>95.06</v>
      </c>
      <c r="I9" s="73">
        <v>3802.4</v>
      </c>
      <c r="J9" s="73">
        <v>163.26</v>
      </c>
      <c r="K9" s="73">
        <v>40.8</v>
      </c>
      <c r="L9" s="73">
        <v>30.3</v>
      </c>
      <c r="M9" s="73">
        <v>71.1</v>
      </c>
      <c r="N9" s="73">
        <v>204.06</v>
      </c>
      <c r="O9" s="73">
        <v>49.47</v>
      </c>
      <c r="P9" s="73">
        <v>30</v>
      </c>
      <c r="Q9" s="73">
        <v>79.47</v>
      </c>
      <c r="R9" s="72">
        <f t="shared" si="0"/>
        <v>253.53</v>
      </c>
      <c r="S9" s="72">
        <f t="shared" si="1"/>
        <v>102.6</v>
      </c>
    </row>
    <row r="10" s="66" customFormat="1" ht="35.25" customHeight="1" spans="1:19">
      <c r="A10" s="73">
        <v>5</v>
      </c>
      <c r="B10" s="73" t="s">
        <v>27</v>
      </c>
      <c r="C10" s="73">
        <v>41.2</v>
      </c>
      <c r="D10" s="73">
        <v>92</v>
      </c>
      <c r="E10" s="73">
        <v>133.2</v>
      </c>
      <c r="F10" s="73">
        <v>80.7</v>
      </c>
      <c r="G10" s="73">
        <v>4.7</v>
      </c>
      <c r="H10" s="73">
        <v>85.4</v>
      </c>
      <c r="I10" s="73">
        <v>3416</v>
      </c>
      <c r="J10" s="73">
        <v>213.9</v>
      </c>
      <c r="K10" s="73">
        <v>23.7</v>
      </c>
      <c r="L10" s="73">
        <v>27</v>
      </c>
      <c r="M10" s="73">
        <v>50.7</v>
      </c>
      <c r="N10" s="73">
        <v>237.6</v>
      </c>
      <c r="O10" s="73">
        <v>44.5</v>
      </c>
      <c r="P10" s="73">
        <v>82.8</v>
      </c>
      <c r="Q10" s="73">
        <v>127.3</v>
      </c>
      <c r="R10" s="72">
        <f t="shared" si="0"/>
        <v>282.1</v>
      </c>
      <c r="S10" s="72">
        <f t="shared" si="1"/>
        <v>111.2</v>
      </c>
    </row>
    <row r="11" s="66" customFormat="1" ht="35.25" customHeight="1" spans="1:19">
      <c r="A11" s="73">
        <v>6</v>
      </c>
      <c r="B11" s="73" t="s">
        <v>28</v>
      </c>
      <c r="C11" s="73">
        <v>16</v>
      </c>
      <c r="D11" s="73">
        <v>5</v>
      </c>
      <c r="E11" s="73">
        <v>21</v>
      </c>
      <c r="F11" s="73">
        <v>43.55</v>
      </c>
      <c r="G11" s="73">
        <v>0</v>
      </c>
      <c r="H11" s="73">
        <v>43.55</v>
      </c>
      <c r="I11" s="73">
        <v>1742</v>
      </c>
      <c r="J11" s="73">
        <v>64.55</v>
      </c>
      <c r="K11" s="73">
        <v>31.5</v>
      </c>
      <c r="L11" s="73">
        <v>12.4</v>
      </c>
      <c r="M11" s="73">
        <v>43.9</v>
      </c>
      <c r="N11" s="73">
        <v>96.05</v>
      </c>
      <c r="O11" s="73">
        <v>64.9</v>
      </c>
      <c r="P11" s="73">
        <v>47.05</v>
      </c>
      <c r="Q11" s="73">
        <v>111.95</v>
      </c>
      <c r="R11" s="72">
        <f t="shared" si="0"/>
        <v>160.95</v>
      </c>
      <c r="S11" s="72">
        <f t="shared" si="1"/>
        <v>78.55</v>
      </c>
    </row>
    <row r="12" s="66" customFormat="1" ht="35.25" customHeight="1" spans="1:19">
      <c r="A12" s="73">
        <v>7</v>
      </c>
      <c r="B12" s="73" t="s">
        <v>29</v>
      </c>
      <c r="C12" s="73">
        <v>47.7</v>
      </c>
      <c r="D12" s="73">
        <v>79.9</v>
      </c>
      <c r="E12" s="73">
        <v>127.6</v>
      </c>
      <c r="F12" s="73">
        <v>64.9</v>
      </c>
      <c r="G12" s="73">
        <v>2.8</v>
      </c>
      <c r="H12" s="73">
        <v>67.7</v>
      </c>
      <c r="I12" s="73">
        <v>2708</v>
      </c>
      <c r="J12" s="73">
        <v>192.5</v>
      </c>
      <c r="K12" s="73">
        <v>18.5</v>
      </c>
      <c r="L12" s="73">
        <v>69.2</v>
      </c>
      <c r="M12" s="73">
        <v>87.7</v>
      </c>
      <c r="N12" s="73">
        <v>211</v>
      </c>
      <c r="O12" s="73">
        <v>27.8</v>
      </c>
      <c r="P12" s="73">
        <v>74.8</v>
      </c>
      <c r="Q12" s="73">
        <v>102.6</v>
      </c>
      <c r="R12" s="72">
        <f t="shared" si="0"/>
        <v>238.8</v>
      </c>
      <c r="S12" s="72">
        <f t="shared" si="1"/>
        <v>96.1</v>
      </c>
    </row>
    <row r="13" s="66" customFormat="1" ht="35.25" customHeight="1" spans="1:19">
      <c r="A13" s="73">
        <v>8</v>
      </c>
      <c r="B13" s="73" t="s">
        <v>30</v>
      </c>
      <c r="C13" s="73">
        <v>3.2</v>
      </c>
      <c r="D13" s="73">
        <v>15.3</v>
      </c>
      <c r="E13" s="73">
        <v>18.5</v>
      </c>
      <c r="F13" s="73">
        <v>2.5</v>
      </c>
      <c r="G13" s="73">
        <v>0</v>
      </c>
      <c r="H13" s="73">
        <v>2.5</v>
      </c>
      <c r="I13" s="73">
        <v>100</v>
      </c>
      <c r="J13" s="73">
        <v>21</v>
      </c>
      <c r="K13" s="73">
        <v>2.9</v>
      </c>
      <c r="L13" s="73">
        <v>1.2</v>
      </c>
      <c r="M13" s="73">
        <v>4.1</v>
      </c>
      <c r="N13" s="73">
        <v>23.9</v>
      </c>
      <c r="O13" s="73">
        <v>20.7</v>
      </c>
      <c r="P13" s="73">
        <v>14.5</v>
      </c>
      <c r="Q13" s="73">
        <v>35.2</v>
      </c>
      <c r="R13" s="72">
        <f t="shared" si="0"/>
        <v>44.6</v>
      </c>
      <c r="S13" s="72">
        <f t="shared" si="1"/>
        <v>17.4</v>
      </c>
    </row>
    <row r="14" s="66" customFormat="1" ht="35.25" customHeight="1" spans="1:19">
      <c r="A14" s="73">
        <v>9</v>
      </c>
      <c r="B14" s="73" t="s">
        <v>31</v>
      </c>
      <c r="C14" s="73">
        <v>43.39</v>
      </c>
      <c r="D14" s="73">
        <v>60.3</v>
      </c>
      <c r="E14" s="73">
        <v>103.69</v>
      </c>
      <c r="F14" s="73">
        <v>32</v>
      </c>
      <c r="G14" s="73">
        <v>24.39</v>
      </c>
      <c r="H14" s="73">
        <v>56.39</v>
      </c>
      <c r="I14" s="73">
        <v>2255.6</v>
      </c>
      <c r="J14" s="73">
        <v>135.69</v>
      </c>
      <c r="K14" s="73">
        <v>9</v>
      </c>
      <c r="L14" s="73">
        <v>23.8</v>
      </c>
      <c r="M14" s="73">
        <v>32.8</v>
      </c>
      <c r="N14" s="73">
        <v>144.69</v>
      </c>
      <c r="O14" s="73">
        <v>33</v>
      </c>
      <c r="P14" s="73">
        <v>44.5</v>
      </c>
      <c r="Q14" s="73">
        <v>77.5</v>
      </c>
      <c r="R14" s="72">
        <f t="shared" si="0"/>
        <v>177.69</v>
      </c>
      <c r="S14" s="72">
        <f t="shared" si="1"/>
        <v>77.89</v>
      </c>
    </row>
    <row r="15" s="66" customFormat="1" ht="35.25" customHeight="1" spans="1:19">
      <c r="A15" s="73">
        <v>10</v>
      </c>
      <c r="B15" s="73" t="s">
        <v>32</v>
      </c>
      <c r="C15" s="73">
        <v>46.5</v>
      </c>
      <c r="D15" s="73">
        <v>19.5</v>
      </c>
      <c r="E15" s="73">
        <v>66</v>
      </c>
      <c r="F15" s="73">
        <v>52.5</v>
      </c>
      <c r="G15" s="73">
        <v>13.4</v>
      </c>
      <c r="H15" s="73">
        <v>65.9</v>
      </c>
      <c r="I15" s="73">
        <v>2636</v>
      </c>
      <c r="J15" s="73">
        <v>118.5</v>
      </c>
      <c r="K15" s="73">
        <v>28.5</v>
      </c>
      <c r="L15" s="73">
        <v>0</v>
      </c>
      <c r="M15" s="73">
        <v>28.5</v>
      </c>
      <c r="N15" s="73">
        <v>147</v>
      </c>
      <c r="O15" s="73">
        <v>62.6</v>
      </c>
      <c r="P15" s="73">
        <v>74.35</v>
      </c>
      <c r="Q15" s="73">
        <v>136.95</v>
      </c>
      <c r="R15" s="72">
        <f t="shared" si="0"/>
        <v>209.6</v>
      </c>
      <c r="S15" s="72">
        <f t="shared" si="1"/>
        <v>116.25</v>
      </c>
    </row>
    <row r="16" s="66" customFormat="1" ht="35.25" customHeight="1" spans="1:19">
      <c r="A16" s="73">
        <v>11</v>
      </c>
      <c r="B16" s="73" t="s">
        <v>33</v>
      </c>
      <c r="C16" s="73">
        <v>59.09</v>
      </c>
      <c r="D16" s="73">
        <v>83</v>
      </c>
      <c r="E16" s="73">
        <v>142.09</v>
      </c>
      <c r="F16" s="73">
        <v>40.5</v>
      </c>
      <c r="G16" s="73">
        <v>0</v>
      </c>
      <c r="H16" s="73">
        <v>40.5</v>
      </c>
      <c r="I16" s="73">
        <v>1620</v>
      </c>
      <c r="J16" s="73">
        <v>182.59</v>
      </c>
      <c r="K16" s="73">
        <v>28.7</v>
      </c>
      <c r="L16" s="73">
        <v>25.9</v>
      </c>
      <c r="M16" s="73">
        <v>54.6</v>
      </c>
      <c r="N16" s="73">
        <v>211.29</v>
      </c>
      <c r="O16" s="73">
        <v>29.7</v>
      </c>
      <c r="P16" s="73">
        <v>112.49</v>
      </c>
      <c r="Q16" s="73">
        <v>142.19</v>
      </c>
      <c r="R16" s="72">
        <f t="shared" si="0"/>
        <v>240.99</v>
      </c>
      <c r="S16" s="72">
        <f t="shared" si="1"/>
        <v>141.19</v>
      </c>
    </row>
    <row r="17" s="66" customFormat="1" ht="35.25" customHeight="1" spans="1:19">
      <c r="A17" s="73">
        <v>12</v>
      </c>
      <c r="B17" s="73" t="s">
        <v>34</v>
      </c>
      <c r="C17" s="73">
        <v>53.7</v>
      </c>
      <c r="D17" s="73">
        <v>26.7</v>
      </c>
      <c r="E17" s="73">
        <v>80.4</v>
      </c>
      <c r="F17" s="73">
        <v>34.1</v>
      </c>
      <c r="G17" s="73">
        <v>2.6</v>
      </c>
      <c r="H17" s="73">
        <v>36.7</v>
      </c>
      <c r="I17" s="73">
        <v>1468</v>
      </c>
      <c r="J17" s="73">
        <v>114.5</v>
      </c>
      <c r="K17" s="73">
        <v>11.5</v>
      </c>
      <c r="L17" s="73">
        <v>17.7</v>
      </c>
      <c r="M17" s="73">
        <v>29.2</v>
      </c>
      <c r="N17" s="73">
        <v>126</v>
      </c>
      <c r="O17" s="73">
        <v>10</v>
      </c>
      <c r="P17" s="73">
        <v>43.4</v>
      </c>
      <c r="Q17" s="73">
        <v>53.4</v>
      </c>
      <c r="R17" s="72">
        <f t="shared" si="0"/>
        <v>136</v>
      </c>
      <c r="S17" s="72">
        <f t="shared" si="1"/>
        <v>57.5</v>
      </c>
    </row>
    <row r="18" s="66" customFormat="1" ht="35.25" customHeight="1" spans="1:19">
      <c r="A18" s="73">
        <v>13</v>
      </c>
      <c r="B18" s="73" t="s">
        <v>35</v>
      </c>
      <c r="C18" s="73">
        <v>25.28</v>
      </c>
      <c r="D18" s="73">
        <v>19.3</v>
      </c>
      <c r="E18" s="73">
        <v>44.58</v>
      </c>
      <c r="F18" s="73">
        <v>9.2</v>
      </c>
      <c r="G18" s="73">
        <v>0</v>
      </c>
      <c r="H18" s="73">
        <v>9.2</v>
      </c>
      <c r="I18" s="73">
        <v>368</v>
      </c>
      <c r="J18" s="73">
        <v>53.78</v>
      </c>
      <c r="K18" s="73">
        <v>17.4</v>
      </c>
      <c r="L18" s="73">
        <v>6</v>
      </c>
      <c r="M18" s="73">
        <v>23.4</v>
      </c>
      <c r="N18" s="73">
        <v>71.18</v>
      </c>
      <c r="O18" s="73">
        <v>7.3</v>
      </c>
      <c r="P18" s="73">
        <v>19.4</v>
      </c>
      <c r="Q18" s="73">
        <v>26.7</v>
      </c>
      <c r="R18" s="72">
        <f t="shared" si="0"/>
        <v>78.48</v>
      </c>
      <c r="S18" s="72">
        <f t="shared" si="1"/>
        <v>36.8</v>
      </c>
    </row>
    <row r="19" s="66" customFormat="1" ht="35.25" customHeight="1" spans="1:19">
      <c r="A19" s="73">
        <v>14</v>
      </c>
      <c r="B19" s="73" t="s">
        <v>36</v>
      </c>
      <c r="C19" s="73">
        <v>19.14</v>
      </c>
      <c r="D19" s="73">
        <v>13.7</v>
      </c>
      <c r="E19" s="73">
        <v>32.84</v>
      </c>
      <c r="F19" s="73">
        <v>12.5</v>
      </c>
      <c r="G19" s="73">
        <v>3.4</v>
      </c>
      <c r="H19" s="73">
        <v>15.9</v>
      </c>
      <c r="I19" s="73">
        <v>636</v>
      </c>
      <c r="J19" s="73">
        <v>45.34</v>
      </c>
      <c r="K19" s="73">
        <v>19.3</v>
      </c>
      <c r="L19" s="73">
        <v>2.6</v>
      </c>
      <c r="M19" s="73">
        <v>21.9</v>
      </c>
      <c r="N19" s="73">
        <v>64.64</v>
      </c>
      <c r="O19" s="73">
        <v>18.1</v>
      </c>
      <c r="P19" s="73">
        <v>26.44</v>
      </c>
      <c r="Q19" s="73">
        <v>44.54</v>
      </c>
      <c r="R19" s="72">
        <f t="shared" si="0"/>
        <v>82.74</v>
      </c>
      <c r="S19" s="72">
        <f t="shared" si="1"/>
        <v>49.14</v>
      </c>
    </row>
  </sheetData>
  <mergeCells count="2">
    <mergeCell ref="A2:S2"/>
    <mergeCell ref="A3:S3"/>
  </mergeCells>
  <printOptions horizontalCentered="1"/>
  <pageMargins left="0.550694444444444" right="0.550694444444444" top="0.984027777777778" bottom="0.984027777777778" header="0.511805555555556" footer="0.865972222222222"/>
  <pageSetup paperSize="9" orientation="portrait" useFirstPageNumber="1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Z106"/>
  <sheetViews>
    <sheetView tabSelected="1" view="pageBreakPreview" zoomScale="115" zoomScaleNormal="85" zoomScaleSheetLayoutView="115" topLeftCell="A97" workbookViewId="0">
      <pane topLeftCell="A1" activePane="bottomRight" state="frozen"/>
      <selection activeCell="B106" sqref="B106"/>
    </sheetView>
  </sheetViews>
  <sheetFormatPr defaultColWidth="8.75" defaultRowHeight="12"/>
  <cols>
    <col min="1" max="1" width="5.87962962962963" style="13" customWidth="1"/>
    <col min="2" max="2" width="11.8796296296296" style="13" customWidth="1"/>
    <col min="3" max="3" width="20.3796296296296" style="25" customWidth="1"/>
    <col min="4" max="4" width="60.6296296296296" style="26" customWidth="1"/>
    <col min="5" max="6" width="8.37962962962963" style="26" customWidth="1"/>
    <col min="7" max="7" width="12.1296296296296" style="13" customWidth="1"/>
    <col min="8" max="16384" width="8.75" style="27"/>
  </cols>
  <sheetData>
    <row r="1" ht="20.4" spans="1:2">
      <c r="A1" s="28" t="s">
        <v>37</v>
      </c>
      <c r="B1" s="28"/>
    </row>
    <row r="2" ht="28.5" customHeight="1" spans="1:7">
      <c r="A2" s="29" t="s">
        <v>38</v>
      </c>
      <c r="B2" s="29"/>
      <c r="C2" s="29"/>
      <c r="D2" s="29"/>
      <c r="E2" s="29"/>
      <c r="F2" s="29"/>
      <c r="G2" s="29"/>
    </row>
    <row r="3" ht="28.5" customHeight="1" spans="1:7">
      <c r="A3" s="30" t="s">
        <v>39</v>
      </c>
      <c r="B3" s="30"/>
      <c r="C3" s="30"/>
      <c r="D3" s="30"/>
      <c r="E3" s="30"/>
      <c r="F3" s="30"/>
      <c r="G3" s="30"/>
    </row>
    <row r="4" s="12" customFormat="1" ht="21.75" customHeight="1" spans="1:7">
      <c r="A4" s="31" t="s">
        <v>3</v>
      </c>
      <c r="B4" s="31" t="s">
        <v>40</v>
      </c>
      <c r="C4" s="31" t="s">
        <v>41</v>
      </c>
      <c r="D4" s="32" t="s">
        <v>42</v>
      </c>
      <c r="E4" s="32" t="s">
        <v>43</v>
      </c>
      <c r="F4" s="32" t="s">
        <v>44</v>
      </c>
      <c r="G4" s="33" t="s">
        <v>11</v>
      </c>
    </row>
    <row r="5" s="13" customFormat="1" ht="21" customHeight="1" spans="1:7">
      <c r="A5" s="34"/>
      <c r="B5" s="34" t="s">
        <v>45</v>
      </c>
      <c r="C5" s="34"/>
      <c r="D5" s="35"/>
      <c r="E5" s="35"/>
      <c r="F5" s="36">
        <f>SUM(F6,F10,F14,F18,F25,F41,F50,F56,F60,F67,F76,F93,F98,F101)</f>
        <v>625</v>
      </c>
      <c r="G5" s="36">
        <f t="shared" ref="G5:G20" si="0">F5*40</f>
        <v>25000</v>
      </c>
    </row>
    <row r="6" s="14" customFormat="1" ht="21" customHeight="1" spans="1:234">
      <c r="A6" s="34"/>
      <c r="B6" s="37" t="s">
        <v>46</v>
      </c>
      <c r="C6" s="37"/>
      <c r="D6" s="38"/>
      <c r="E6" s="38"/>
      <c r="F6" s="39">
        <f>SUM(F7:F9)</f>
        <v>23</v>
      </c>
      <c r="G6" s="36">
        <f t="shared" si="0"/>
        <v>920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</row>
    <row r="7" ht="54" customHeight="1" spans="1:234">
      <c r="A7" s="34">
        <v>1</v>
      </c>
      <c r="B7" s="34" t="s">
        <v>47</v>
      </c>
      <c r="C7" s="41" t="s">
        <v>48</v>
      </c>
      <c r="D7" s="41" t="s">
        <v>49</v>
      </c>
      <c r="E7" s="41" t="s">
        <v>50</v>
      </c>
      <c r="F7" s="36">
        <v>7.7</v>
      </c>
      <c r="G7" s="36">
        <f t="shared" si="0"/>
        <v>308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</row>
    <row r="8" ht="62.1" customHeight="1" spans="1:7">
      <c r="A8" s="34">
        <v>2</v>
      </c>
      <c r="B8" s="34" t="s">
        <v>51</v>
      </c>
      <c r="C8" s="41" t="s">
        <v>52</v>
      </c>
      <c r="D8" s="41" t="s">
        <v>53</v>
      </c>
      <c r="E8" s="43" t="s">
        <v>50</v>
      </c>
      <c r="F8" s="36">
        <v>13.3</v>
      </c>
      <c r="G8" s="36">
        <f t="shared" si="0"/>
        <v>532</v>
      </c>
    </row>
    <row r="9" ht="21.75" customHeight="1" spans="1:7">
      <c r="A9" s="34">
        <v>3</v>
      </c>
      <c r="B9" s="34" t="s">
        <v>54</v>
      </c>
      <c r="C9" s="41" t="s">
        <v>55</v>
      </c>
      <c r="D9" s="41" t="s">
        <v>56</v>
      </c>
      <c r="E9" s="41" t="s">
        <v>50</v>
      </c>
      <c r="F9" s="36">
        <v>2</v>
      </c>
      <c r="G9" s="36">
        <f t="shared" si="0"/>
        <v>80</v>
      </c>
    </row>
    <row r="10" s="15" customFormat="1" ht="21.75" customHeight="1" spans="1:233">
      <c r="A10" s="37"/>
      <c r="B10" s="37" t="s">
        <v>57</v>
      </c>
      <c r="C10" s="38"/>
      <c r="D10" s="38"/>
      <c r="E10" s="38"/>
      <c r="F10" s="39">
        <f>SUM(F11:F13)</f>
        <v>16.3</v>
      </c>
      <c r="G10" s="36">
        <f t="shared" si="0"/>
        <v>652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</row>
    <row r="11" s="15" customFormat="1" ht="33.75" customHeight="1" spans="1:233">
      <c r="A11" s="34">
        <f>COUNT(A$4:A10)+1</f>
        <v>4</v>
      </c>
      <c r="B11" s="34" t="s">
        <v>58</v>
      </c>
      <c r="C11" s="41" t="s">
        <v>59</v>
      </c>
      <c r="D11" s="41" t="s">
        <v>60</v>
      </c>
      <c r="E11" s="41" t="s">
        <v>50</v>
      </c>
      <c r="F11" s="36">
        <v>9</v>
      </c>
      <c r="G11" s="36">
        <f t="shared" si="0"/>
        <v>360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</row>
    <row r="12" s="16" customFormat="1" ht="27" customHeight="1" spans="1:234">
      <c r="A12" s="34">
        <v>5</v>
      </c>
      <c r="B12" s="44" t="s">
        <v>61</v>
      </c>
      <c r="C12" s="45" t="s">
        <v>62</v>
      </c>
      <c r="D12" s="41" t="s">
        <v>63</v>
      </c>
      <c r="E12" s="41" t="s">
        <v>50</v>
      </c>
      <c r="F12" s="36">
        <v>5.5</v>
      </c>
      <c r="G12" s="36">
        <f t="shared" si="0"/>
        <v>220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</row>
    <row r="13" s="16" customFormat="1" ht="33" customHeight="1" spans="1:234">
      <c r="A13" s="34">
        <f>COUNT(A$4:A12)+1</f>
        <v>6</v>
      </c>
      <c r="B13" s="44" t="s">
        <v>64</v>
      </c>
      <c r="C13" s="45" t="s">
        <v>65</v>
      </c>
      <c r="D13" s="41" t="s">
        <v>66</v>
      </c>
      <c r="E13" s="41" t="s">
        <v>50</v>
      </c>
      <c r="F13" s="36">
        <v>1.8</v>
      </c>
      <c r="G13" s="36">
        <f t="shared" si="0"/>
        <v>72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</row>
    <row r="14" s="17" customFormat="1" ht="27" customHeight="1" spans="1:7">
      <c r="A14" s="37"/>
      <c r="B14" s="37" t="s">
        <v>67</v>
      </c>
      <c r="C14" s="38"/>
      <c r="D14" s="46"/>
      <c r="E14" s="46"/>
      <c r="F14" s="39">
        <f>SUM(F15:F17)</f>
        <v>18.7</v>
      </c>
      <c r="G14" s="36">
        <f t="shared" si="0"/>
        <v>748</v>
      </c>
    </row>
    <row r="15" s="17" customFormat="1" ht="27" customHeight="1" spans="1:7">
      <c r="A15" s="34">
        <v>7</v>
      </c>
      <c r="B15" s="34" t="s">
        <v>68</v>
      </c>
      <c r="C15" s="41" t="s">
        <v>69</v>
      </c>
      <c r="D15" s="41" t="s">
        <v>70</v>
      </c>
      <c r="E15" s="41" t="s">
        <v>50</v>
      </c>
      <c r="F15" s="36">
        <v>1.7</v>
      </c>
      <c r="G15" s="36">
        <f t="shared" si="0"/>
        <v>68</v>
      </c>
    </row>
    <row r="16" ht="33" customHeight="1" spans="1:7">
      <c r="A16" s="34">
        <v>8</v>
      </c>
      <c r="B16" s="34" t="s">
        <v>71</v>
      </c>
      <c r="C16" s="41" t="s">
        <v>72</v>
      </c>
      <c r="D16" s="41" t="s">
        <v>73</v>
      </c>
      <c r="E16" s="41" t="s">
        <v>50</v>
      </c>
      <c r="F16" s="36">
        <v>10</v>
      </c>
      <c r="G16" s="36">
        <f t="shared" si="0"/>
        <v>400</v>
      </c>
    </row>
    <row r="17" ht="31.5" customHeight="1" spans="1:7">
      <c r="A17" s="34">
        <v>9</v>
      </c>
      <c r="B17" s="34" t="s">
        <v>74</v>
      </c>
      <c r="C17" s="41" t="s">
        <v>75</v>
      </c>
      <c r="D17" s="41" t="s">
        <v>76</v>
      </c>
      <c r="E17" s="43" t="s">
        <v>50</v>
      </c>
      <c r="F17" s="36">
        <v>7</v>
      </c>
      <c r="G17" s="36">
        <f t="shared" si="0"/>
        <v>280</v>
      </c>
    </row>
    <row r="18" s="17" customFormat="1" ht="22.5" customHeight="1" spans="1:234">
      <c r="A18" s="34"/>
      <c r="B18" s="37" t="s">
        <v>77</v>
      </c>
      <c r="C18" s="38"/>
      <c r="D18" s="38"/>
      <c r="E18" s="38"/>
      <c r="F18" s="39">
        <f>SUM(F19:F24)</f>
        <v>49.47</v>
      </c>
      <c r="G18" s="36">
        <f t="shared" si="0"/>
        <v>1978.8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</row>
    <row r="19" s="18" customFormat="1" ht="39" customHeight="1" spans="1:234">
      <c r="A19" s="34">
        <v>10</v>
      </c>
      <c r="B19" s="34" t="s">
        <v>78</v>
      </c>
      <c r="C19" s="41" t="s">
        <v>79</v>
      </c>
      <c r="D19" s="41" t="s">
        <v>80</v>
      </c>
      <c r="E19" s="41" t="s">
        <v>50</v>
      </c>
      <c r="F19" s="36">
        <v>6</v>
      </c>
      <c r="G19" s="36">
        <f t="shared" si="0"/>
        <v>240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</row>
    <row r="20" s="18" customFormat="1" ht="56.1" customHeight="1" spans="1:234">
      <c r="A20" s="34">
        <v>11</v>
      </c>
      <c r="B20" s="34" t="s">
        <v>81</v>
      </c>
      <c r="C20" s="41" t="s">
        <v>82</v>
      </c>
      <c r="D20" s="47" t="s">
        <v>83</v>
      </c>
      <c r="E20" s="47" t="s">
        <v>50</v>
      </c>
      <c r="F20" s="36">
        <v>10.1</v>
      </c>
      <c r="G20" s="36">
        <f t="shared" si="0"/>
        <v>404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</row>
    <row r="21" s="18" customFormat="1" ht="25.5" customHeight="1" spans="1:234">
      <c r="A21" s="34">
        <v>12</v>
      </c>
      <c r="B21" s="34" t="s">
        <v>84</v>
      </c>
      <c r="C21" s="41" t="s">
        <v>85</v>
      </c>
      <c r="D21" s="41" t="s">
        <v>86</v>
      </c>
      <c r="E21" s="41" t="s">
        <v>50</v>
      </c>
      <c r="F21" s="36">
        <v>8</v>
      </c>
      <c r="G21" s="36">
        <f t="shared" ref="G21:G45" si="1">F21*40</f>
        <v>320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</row>
    <row r="22" s="18" customFormat="1" ht="25.5" customHeight="1" spans="1:234">
      <c r="A22" s="34">
        <v>13</v>
      </c>
      <c r="B22" s="34" t="s">
        <v>87</v>
      </c>
      <c r="C22" s="41" t="s">
        <v>88</v>
      </c>
      <c r="D22" s="41" t="s">
        <v>89</v>
      </c>
      <c r="E22" s="41" t="s">
        <v>50</v>
      </c>
      <c r="F22" s="36">
        <v>6</v>
      </c>
      <c r="G22" s="36">
        <f t="shared" si="1"/>
        <v>240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</row>
    <row r="23" s="18" customFormat="1" ht="35.1" customHeight="1" spans="1:234">
      <c r="A23" s="34">
        <v>14</v>
      </c>
      <c r="B23" s="34" t="s">
        <v>90</v>
      </c>
      <c r="C23" s="41" t="s">
        <v>91</v>
      </c>
      <c r="D23" s="41" t="s">
        <v>92</v>
      </c>
      <c r="E23" s="41" t="s">
        <v>50</v>
      </c>
      <c r="F23" s="36">
        <v>6</v>
      </c>
      <c r="G23" s="36">
        <f t="shared" si="1"/>
        <v>240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</row>
    <row r="24" s="18" customFormat="1" ht="42.95" customHeight="1" spans="1:234">
      <c r="A24" s="34">
        <v>15</v>
      </c>
      <c r="B24" s="34" t="s">
        <v>93</v>
      </c>
      <c r="C24" s="41" t="s">
        <v>94</v>
      </c>
      <c r="D24" s="41" t="s">
        <v>95</v>
      </c>
      <c r="E24" s="41" t="s">
        <v>50</v>
      </c>
      <c r="F24" s="36">
        <v>13.37</v>
      </c>
      <c r="G24" s="36">
        <f t="shared" si="1"/>
        <v>534.8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</row>
    <row r="25" s="18" customFormat="1" ht="23.25" customHeight="1" spans="1:7">
      <c r="A25" s="34"/>
      <c r="B25" s="37" t="s">
        <v>96</v>
      </c>
      <c r="C25" s="38"/>
      <c r="D25" s="46"/>
      <c r="E25" s="46"/>
      <c r="F25" s="39">
        <f>SUM(F26:F40)</f>
        <v>127.3</v>
      </c>
      <c r="G25" s="36">
        <f t="shared" si="1"/>
        <v>5092</v>
      </c>
    </row>
    <row r="26" s="18" customFormat="1" ht="23.25" customHeight="1" spans="1:234">
      <c r="A26" s="34">
        <v>16</v>
      </c>
      <c r="B26" s="44" t="s">
        <v>97</v>
      </c>
      <c r="C26" s="45" t="s">
        <v>98</v>
      </c>
      <c r="D26" s="41" t="s">
        <v>99</v>
      </c>
      <c r="E26" s="41" t="s">
        <v>50</v>
      </c>
      <c r="F26" s="36">
        <v>3.5</v>
      </c>
      <c r="G26" s="36">
        <f t="shared" si="1"/>
        <v>140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</row>
    <row r="27" s="18" customFormat="1" ht="30.95" customHeight="1" spans="1:234">
      <c r="A27" s="34"/>
      <c r="B27" s="44"/>
      <c r="C27" s="45"/>
      <c r="D27" s="41" t="s">
        <v>100</v>
      </c>
      <c r="E27" s="41" t="s">
        <v>101</v>
      </c>
      <c r="F27" s="36">
        <v>14.9</v>
      </c>
      <c r="G27" s="36">
        <f t="shared" si="1"/>
        <v>596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</row>
    <row r="28" s="18" customFormat="1" ht="48" customHeight="1" spans="1:234">
      <c r="A28" s="34">
        <v>17</v>
      </c>
      <c r="B28" s="44" t="s">
        <v>102</v>
      </c>
      <c r="C28" s="45" t="s">
        <v>103</v>
      </c>
      <c r="D28" s="41" t="s">
        <v>104</v>
      </c>
      <c r="E28" s="41" t="s">
        <v>101</v>
      </c>
      <c r="F28" s="36">
        <v>5.1</v>
      </c>
      <c r="G28" s="36">
        <f t="shared" si="1"/>
        <v>204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</row>
    <row r="29" s="18" customFormat="1" ht="55" customHeight="1" spans="1:234">
      <c r="A29" s="34">
        <v>18</v>
      </c>
      <c r="B29" s="44" t="s">
        <v>105</v>
      </c>
      <c r="C29" s="45" t="s">
        <v>106</v>
      </c>
      <c r="D29" s="48" t="s">
        <v>107</v>
      </c>
      <c r="E29" s="48" t="s">
        <v>101</v>
      </c>
      <c r="F29" s="36">
        <v>11.6</v>
      </c>
      <c r="G29" s="36">
        <f t="shared" si="1"/>
        <v>464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</row>
    <row r="30" s="18" customFormat="1" ht="33" customHeight="1" spans="1:234">
      <c r="A30" s="34">
        <v>11</v>
      </c>
      <c r="B30" s="44" t="s">
        <v>108</v>
      </c>
      <c r="C30" s="45" t="s">
        <v>109</v>
      </c>
      <c r="D30" s="49" t="s">
        <v>110</v>
      </c>
      <c r="E30" s="48" t="s">
        <v>50</v>
      </c>
      <c r="F30" s="36">
        <v>18</v>
      </c>
      <c r="G30" s="36">
        <f t="shared" si="1"/>
        <v>720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</row>
    <row r="31" s="18" customFormat="1" ht="26.1" customHeight="1" spans="1:234">
      <c r="A31" s="34"/>
      <c r="B31" s="44"/>
      <c r="C31" s="45"/>
      <c r="D31" s="48" t="s">
        <v>111</v>
      </c>
      <c r="E31" s="48" t="s">
        <v>101</v>
      </c>
      <c r="F31" s="36">
        <v>26.2</v>
      </c>
      <c r="G31" s="36">
        <f t="shared" si="1"/>
        <v>1048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</row>
    <row r="32" s="18" customFormat="1" ht="51" customHeight="1" spans="1:234">
      <c r="A32" s="34">
        <v>20</v>
      </c>
      <c r="B32" s="44" t="s">
        <v>112</v>
      </c>
      <c r="C32" s="45" t="s">
        <v>113</v>
      </c>
      <c r="D32" s="48" t="s">
        <v>114</v>
      </c>
      <c r="E32" s="48" t="s">
        <v>101</v>
      </c>
      <c r="F32" s="36">
        <v>4.4</v>
      </c>
      <c r="G32" s="36">
        <f t="shared" si="1"/>
        <v>176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</row>
    <row r="33" s="18" customFormat="1" ht="41.25" customHeight="1" spans="1:234">
      <c r="A33" s="34">
        <v>21</v>
      </c>
      <c r="B33" s="44" t="s">
        <v>115</v>
      </c>
      <c r="C33" s="45" t="s">
        <v>116</v>
      </c>
      <c r="D33" s="41" t="s">
        <v>117</v>
      </c>
      <c r="E33" s="41" t="s">
        <v>50</v>
      </c>
      <c r="F33" s="36">
        <v>3.5</v>
      </c>
      <c r="G33" s="36">
        <f t="shared" si="1"/>
        <v>140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</row>
    <row r="34" s="18" customFormat="1" ht="41.25" customHeight="1" spans="1:234">
      <c r="A34" s="34">
        <v>22</v>
      </c>
      <c r="B34" s="44" t="s">
        <v>118</v>
      </c>
      <c r="C34" s="45" t="s">
        <v>119</v>
      </c>
      <c r="D34" s="41" t="s">
        <v>120</v>
      </c>
      <c r="E34" s="41" t="s">
        <v>50</v>
      </c>
      <c r="F34" s="36">
        <v>4.5</v>
      </c>
      <c r="G34" s="36">
        <f t="shared" si="1"/>
        <v>180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</row>
    <row r="35" s="18" customFormat="1" ht="41.25" customHeight="1" spans="1:234">
      <c r="A35" s="34"/>
      <c r="B35" s="44"/>
      <c r="C35" s="45"/>
      <c r="D35" s="41" t="s">
        <v>121</v>
      </c>
      <c r="E35" s="41" t="s">
        <v>101</v>
      </c>
      <c r="F35" s="36">
        <v>2.7</v>
      </c>
      <c r="G35" s="36">
        <f t="shared" si="1"/>
        <v>108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</row>
    <row r="36" s="18" customFormat="1" ht="30.75" customHeight="1" spans="1:234">
      <c r="A36" s="34">
        <v>23</v>
      </c>
      <c r="B36" s="44" t="s">
        <v>122</v>
      </c>
      <c r="C36" s="45" t="s">
        <v>123</v>
      </c>
      <c r="D36" s="41" t="s">
        <v>124</v>
      </c>
      <c r="E36" s="41" t="s">
        <v>101</v>
      </c>
      <c r="F36" s="36">
        <v>5</v>
      </c>
      <c r="G36" s="36">
        <f t="shared" si="1"/>
        <v>200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</row>
    <row r="37" s="18" customFormat="1" ht="30.75" customHeight="1" spans="1:234">
      <c r="A37" s="34">
        <v>24</v>
      </c>
      <c r="B37" s="44" t="s">
        <v>125</v>
      </c>
      <c r="C37" s="45" t="s">
        <v>126</v>
      </c>
      <c r="D37" s="41" t="s">
        <v>127</v>
      </c>
      <c r="E37" s="41" t="s">
        <v>101</v>
      </c>
      <c r="F37" s="36">
        <v>1.5</v>
      </c>
      <c r="G37" s="36">
        <f t="shared" si="1"/>
        <v>60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</row>
    <row r="38" s="18" customFormat="1" ht="41.25" customHeight="1" spans="1:234">
      <c r="A38" s="34">
        <v>25</v>
      </c>
      <c r="B38" s="44" t="s">
        <v>128</v>
      </c>
      <c r="C38" s="45" t="s">
        <v>129</v>
      </c>
      <c r="D38" s="47" t="s">
        <v>130</v>
      </c>
      <c r="E38" s="47" t="s">
        <v>50</v>
      </c>
      <c r="F38" s="36">
        <v>7</v>
      </c>
      <c r="G38" s="36">
        <f t="shared" si="1"/>
        <v>280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</row>
    <row r="39" s="18" customFormat="1" ht="41.25" customHeight="1" spans="1:234">
      <c r="A39" s="34"/>
      <c r="B39" s="44"/>
      <c r="C39" s="45"/>
      <c r="D39" s="41" t="s">
        <v>131</v>
      </c>
      <c r="E39" s="41" t="s">
        <v>101</v>
      </c>
      <c r="F39" s="36">
        <v>11.4</v>
      </c>
      <c r="G39" s="36">
        <f t="shared" si="1"/>
        <v>456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</row>
    <row r="40" s="18" customFormat="1" ht="41.25" customHeight="1" spans="1:234">
      <c r="A40" s="34">
        <v>26</v>
      </c>
      <c r="B40" s="44" t="s">
        <v>132</v>
      </c>
      <c r="C40" s="45" t="s">
        <v>133</v>
      </c>
      <c r="D40" s="41" t="s">
        <v>134</v>
      </c>
      <c r="E40" s="41" t="s">
        <v>50</v>
      </c>
      <c r="F40" s="36">
        <v>8</v>
      </c>
      <c r="G40" s="36">
        <f t="shared" si="1"/>
        <v>320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</row>
    <row r="41" s="18" customFormat="1" ht="21.75" customHeight="1" spans="1:234">
      <c r="A41" s="34"/>
      <c r="B41" s="50" t="s">
        <v>135</v>
      </c>
      <c r="C41" s="45"/>
      <c r="D41" s="41"/>
      <c r="E41" s="41"/>
      <c r="F41" s="39">
        <f>SUM(F42:F49)</f>
        <v>67.7</v>
      </c>
      <c r="G41" s="36">
        <f t="shared" si="1"/>
        <v>2708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</row>
    <row r="42" s="18" customFormat="1" ht="57" customHeight="1" spans="1:234">
      <c r="A42" s="34">
        <v>27</v>
      </c>
      <c r="B42" s="44" t="s">
        <v>136</v>
      </c>
      <c r="C42" s="45" t="s">
        <v>137</v>
      </c>
      <c r="D42" s="41" t="s">
        <v>138</v>
      </c>
      <c r="E42" s="41" t="s">
        <v>50</v>
      </c>
      <c r="F42" s="36">
        <v>5.8</v>
      </c>
      <c r="G42" s="36">
        <f t="shared" si="1"/>
        <v>232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</row>
    <row r="43" s="18" customFormat="1" ht="33.95" customHeight="1" spans="1:234">
      <c r="A43" s="34"/>
      <c r="B43" s="44"/>
      <c r="C43" s="45"/>
      <c r="D43" s="41" t="s">
        <v>139</v>
      </c>
      <c r="E43" s="41" t="s">
        <v>101</v>
      </c>
      <c r="F43" s="36">
        <v>2.8</v>
      </c>
      <c r="G43" s="36">
        <f t="shared" si="1"/>
        <v>112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</row>
    <row r="44" s="18" customFormat="1" ht="42" customHeight="1" spans="1:234">
      <c r="A44" s="34">
        <v>28</v>
      </c>
      <c r="B44" s="44" t="s">
        <v>140</v>
      </c>
      <c r="C44" s="45" t="s">
        <v>141</v>
      </c>
      <c r="D44" s="41" t="s">
        <v>142</v>
      </c>
      <c r="E44" s="41" t="s">
        <v>50</v>
      </c>
      <c r="F44" s="36">
        <v>4.9</v>
      </c>
      <c r="G44" s="36">
        <f t="shared" si="1"/>
        <v>196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</row>
    <row r="45" s="18" customFormat="1" ht="53.25" customHeight="1" spans="1:234">
      <c r="A45" s="34">
        <v>29</v>
      </c>
      <c r="B45" s="44" t="s">
        <v>143</v>
      </c>
      <c r="C45" s="45" t="s">
        <v>144</v>
      </c>
      <c r="D45" s="41" t="s">
        <v>145</v>
      </c>
      <c r="E45" s="41" t="s">
        <v>50</v>
      </c>
      <c r="F45" s="36">
        <v>16.3</v>
      </c>
      <c r="G45" s="36">
        <f t="shared" si="1"/>
        <v>652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</row>
    <row r="46" s="18" customFormat="1" ht="67" customHeight="1" spans="1:234">
      <c r="A46" s="34">
        <v>30</v>
      </c>
      <c r="B46" s="44" t="s">
        <v>146</v>
      </c>
      <c r="C46" s="45" t="s">
        <v>147</v>
      </c>
      <c r="D46" s="41" t="s">
        <v>148</v>
      </c>
      <c r="E46" s="41" t="s">
        <v>50</v>
      </c>
      <c r="F46" s="36">
        <v>9.1</v>
      </c>
      <c r="G46" s="36">
        <f t="shared" ref="G46:G63" si="2">F46*40</f>
        <v>364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</row>
    <row r="47" s="18" customFormat="1" ht="54.95" customHeight="1" spans="1:234">
      <c r="A47" s="34">
        <v>31</v>
      </c>
      <c r="B47" s="44" t="s">
        <v>149</v>
      </c>
      <c r="C47" s="45" t="s">
        <v>150</v>
      </c>
      <c r="D47" s="41" t="s">
        <v>151</v>
      </c>
      <c r="E47" s="41" t="s">
        <v>50</v>
      </c>
      <c r="F47" s="36">
        <v>3.1</v>
      </c>
      <c r="G47" s="36">
        <f t="shared" si="2"/>
        <v>124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</row>
    <row r="48" s="18" customFormat="1" ht="57.95" customHeight="1" spans="1:234">
      <c r="A48" s="34">
        <v>32</v>
      </c>
      <c r="B48" s="44" t="s">
        <v>152</v>
      </c>
      <c r="C48" s="45" t="s">
        <v>153</v>
      </c>
      <c r="D48" s="47" t="s">
        <v>154</v>
      </c>
      <c r="E48" s="41" t="s">
        <v>50</v>
      </c>
      <c r="F48" s="36">
        <v>11</v>
      </c>
      <c r="G48" s="36">
        <f t="shared" si="2"/>
        <v>440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</row>
    <row r="49" s="18" customFormat="1" ht="66" customHeight="1" spans="1:234">
      <c r="A49" s="34">
        <v>33</v>
      </c>
      <c r="B49" s="34" t="s">
        <v>155</v>
      </c>
      <c r="C49" s="41" t="s">
        <v>156</v>
      </c>
      <c r="D49" s="41" t="s">
        <v>157</v>
      </c>
      <c r="E49" s="41" t="s">
        <v>50</v>
      </c>
      <c r="F49" s="36">
        <v>14.7</v>
      </c>
      <c r="G49" s="36">
        <f t="shared" si="2"/>
        <v>588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</row>
    <row r="50" s="17" customFormat="1" ht="22.5" customHeight="1" spans="1:7">
      <c r="A50" s="34"/>
      <c r="B50" s="51" t="s">
        <v>158</v>
      </c>
      <c r="C50" s="38"/>
      <c r="D50" s="52"/>
      <c r="E50" s="52"/>
      <c r="F50" s="39">
        <f>SUM(F51:F55)</f>
        <v>27.8</v>
      </c>
      <c r="G50" s="36">
        <f t="shared" si="2"/>
        <v>1112</v>
      </c>
    </row>
    <row r="51" ht="35.1" customHeight="1" spans="1:234">
      <c r="A51" s="34">
        <v>34</v>
      </c>
      <c r="B51" s="44" t="s">
        <v>159</v>
      </c>
      <c r="C51" s="45" t="s">
        <v>160</v>
      </c>
      <c r="D51" s="41" t="s">
        <v>161</v>
      </c>
      <c r="E51" s="41" t="s">
        <v>50</v>
      </c>
      <c r="F51" s="36">
        <v>9.5</v>
      </c>
      <c r="G51" s="36">
        <f t="shared" si="2"/>
        <v>380</v>
      </c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</row>
    <row r="52" s="19" customFormat="1" ht="30" customHeight="1" spans="1:234">
      <c r="A52" s="34">
        <v>35</v>
      </c>
      <c r="B52" s="44" t="s">
        <v>162</v>
      </c>
      <c r="C52" s="45" t="s">
        <v>163</v>
      </c>
      <c r="D52" s="41" t="s">
        <v>164</v>
      </c>
      <c r="E52" s="41" t="s">
        <v>50</v>
      </c>
      <c r="F52" s="36">
        <v>1.7</v>
      </c>
      <c r="G52" s="36">
        <f t="shared" si="2"/>
        <v>68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</row>
    <row r="53" s="19" customFormat="1" ht="45.95" customHeight="1" spans="1:234">
      <c r="A53" s="34">
        <v>36</v>
      </c>
      <c r="B53" s="44" t="s">
        <v>165</v>
      </c>
      <c r="C53" s="45" t="s">
        <v>166</v>
      </c>
      <c r="D53" s="53" t="s">
        <v>167</v>
      </c>
      <c r="E53" s="41" t="s">
        <v>50</v>
      </c>
      <c r="F53" s="36">
        <v>4.7</v>
      </c>
      <c r="G53" s="36">
        <f t="shared" si="2"/>
        <v>188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</row>
    <row r="54" s="19" customFormat="1" ht="47.1" customHeight="1" spans="1:234">
      <c r="A54" s="34">
        <f>COUNT(A$4:A53)+1</f>
        <v>37</v>
      </c>
      <c r="B54" s="44" t="s">
        <v>168</v>
      </c>
      <c r="C54" s="45" t="s">
        <v>169</v>
      </c>
      <c r="D54" s="41" t="s">
        <v>170</v>
      </c>
      <c r="E54" s="41" t="s">
        <v>50</v>
      </c>
      <c r="F54" s="36">
        <v>1.4</v>
      </c>
      <c r="G54" s="36">
        <f t="shared" si="2"/>
        <v>56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</row>
    <row r="55" s="19" customFormat="1" ht="66.95" customHeight="1" spans="1:234">
      <c r="A55" s="34">
        <f>COUNT(A$4:A54)+1</f>
        <v>38</v>
      </c>
      <c r="B55" s="44" t="s">
        <v>171</v>
      </c>
      <c r="C55" s="45" t="s">
        <v>172</v>
      </c>
      <c r="D55" s="41" t="s">
        <v>173</v>
      </c>
      <c r="E55" s="41" t="s">
        <v>50</v>
      </c>
      <c r="F55" s="36">
        <v>10.5</v>
      </c>
      <c r="G55" s="36">
        <f t="shared" si="2"/>
        <v>420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</row>
    <row r="56" s="17" customFormat="1" ht="22.5" customHeight="1" spans="1:234">
      <c r="A56" s="34"/>
      <c r="B56" s="37" t="s">
        <v>174</v>
      </c>
      <c r="C56" s="38"/>
      <c r="D56" s="38"/>
      <c r="E56" s="38"/>
      <c r="F56" s="39">
        <f>SUM(F57:F59)</f>
        <v>20.7</v>
      </c>
      <c r="G56" s="36">
        <f t="shared" si="2"/>
        <v>828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</row>
    <row r="57" s="17" customFormat="1" ht="48.95" customHeight="1" spans="1:234">
      <c r="A57" s="34">
        <f>COUNT(A$4:A56)+1</f>
        <v>39</v>
      </c>
      <c r="B57" s="34" t="s">
        <v>175</v>
      </c>
      <c r="C57" s="41" t="s">
        <v>176</v>
      </c>
      <c r="D57" s="41" t="s">
        <v>177</v>
      </c>
      <c r="E57" s="41" t="s">
        <v>50</v>
      </c>
      <c r="F57" s="36">
        <v>10.7</v>
      </c>
      <c r="G57" s="36">
        <f t="shared" si="2"/>
        <v>428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</row>
    <row r="58" ht="25.5" customHeight="1" spans="1:234">
      <c r="A58" s="34">
        <f>COUNT(A$4:A57)+1</f>
        <v>40</v>
      </c>
      <c r="B58" s="34" t="s">
        <v>178</v>
      </c>
      <c r="C58" s="41" t="s">
        <v>179</v>
      </c>
      <c r="D58" s="43" t="s">
        <v>180</v>
      </c>
      <c r="E58" s="43" t="s">
        <v>50</v>
      </c>
      <c r="F58" s="36">
        <v>5</v>
      </c>
      <c r="G58" s="36">
        <f t="shared" si="2"/>
        <v>200</v>
      </c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</row>
    <row r="59" ht="47.1" customHeight="1" spans="1:234">
      <c r="A59" s="34">
        <v>41</v>
      </c>
      <c r="B59" s="34" t="s">
        <v>181</v>
      </c>
      <c r="C59" s="41" t="s">
        <v>182</v>
      </c>
      <c r="D59" s="47" t="s">
        <v>183</v>
      </c>
      <c r="E59" s="43" t="s">
        <v>50</v>
      </c>
      <c r="F59" s="36">
        <v>5</v>
      </c>
      <c r="G59" s="36">
        <f t="shared" si="2"/>
        <v>200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</row>
    <row r="60" s="20" customFormat="1" ht="22.5" customHeight="1" spans="1:234">
      <c r="A60" s="34"/>
      <c r="B60" s="37" t="s">
        <v>184</v>
      </c>
      <c r="C60" s="38"/>
      <c r="D60" s="38"/>
      <c r="E60" s="38"/>
      <c r="F60" s="39">
        <f>SUM(F61:F66)</f>
        <v>33</v>
      </c>
      <c r="G60" s="36">
        <f t="shared" si="2"/>
        <v>1320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</row>
    <row r="61" s="20" customFormat="1" ht="36" customHeight="1" spans="1:234">
      <c r="A61" s="34">
        <v>42</v>
      </c>
      <c r="B61" s="34" t="s">
        <v>185</v>
      </c>
      <c r="C61" s="41" t="s">
        <v>186</v>
      </c>
      <c r="D61" s="41" t="s">
        <v>187</v>
      </c>
      <c r="E61" s="41" t="s">
        <v>50</v>
      </c>
      <c r="F61" s="36">
        <v>12.8</v>
      </c>
      <c r="G61" s="36">
        <f t="shared" si="2"/>
        <v>512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</row>
    <row r="62" s="20" customFormat="1" ht="27" customHeight="1" spans="1:7">
      <c r="A62" s="34">
        <v>43</v>
      </c>
      <c r="B62" s="54" t="s">
        <v>188</v>
      </c>
      <c r="C62" s="55" t="s">
        <v>189</v>
      </c>
      <c r="D62" s="41" t="s">
        <v>190</v>
      </c>
      <c r="E62" s="41" t="s">
        <v>50</v>
      </c>
      <c r="F62" s="36">
        <v>7</v>
      </c>
      <c r="G62" s="36">
        <f t="shared" si="2"/>
        <v>280</v>
      </c>
    </row>
    <row r="63" s="21" customFormat="1" ht="22.5" customHeight="1" spans="1:234">
      <c r="A63" s="34">
        <v>44</v>
      </c>
      <c r="B63" s="34" t="s">
        <v>191</v>
      </c>
      <c r="C63" s="41" t="s">
        <v>192</v>
      </c>
      <c r="D63" s="56" t="s">
        <v>193</v>
      </c>
      <c r="E63" s="56" t="s">
        <v>50</v>
      </c>
      <c r="F63" s="57">
        <v>2.3</v>
      </c>
      <c r="G63" s="36">
        <f t="shared" si="2"/>
        <v>92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</row>
    <row r="64" s="21" customFormat="1" ht="22.5" customHeight="1" spans="1:234">
      <c r="A64" s="34">
        <v>45</v>
      </c>
      <c r="B64" s="34" t="s">
        <v>194</v>
      </c>
      <c r="C64" s="41" t="s">
        <v>195</v>
      </c>
      <c r="D64" s="41" t="s">
        <v>196</v>
      </c>
      <c r="E64" s="41" t="s">
        <v>50</v>
      </c>
      <c r="F64" s="36">
        <v>3</v>
      </c>
      <c r="G64" s="36">
        <f t="shared" ref="G64:G80" si="3">F64*40</f>
        <v>120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</row>
    <row r="65" s="21" customFormat="1" ht="27" customHeight="1" spans="1:234">
      <c r="A65" s="34">
        <v>46</v>
      </c>
      <c r="B65" s="34" t="s">
        <v>197</v>
      </c>
      <c r="C65" s="41" t="s">
        <v>198</v>
      </c>
      <c r="D65" s="56" t="s">
        <v>199</v>
      </c>
      <c r="E65" s="56" t="s">
        <v>50</v>
      </c>
      <c r="F65" s="57">
        <v>2.6</v>
      </c>
      <c r="G65" s="36">
        <f t="shared" si="3"/>
        <v>104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</row>
    <row r="66" s="21" customFormat="1" ht="39" customHeight="1" spans="1:234">
      <c r="A66" s="34">
        <v>47</v>
      </c>
      <c r="B66" s="34" t="s">
        <v>200</v>
      </c>
      <c r="C66" s="41" t="s">
        <v>201</v>
      </c>
      <c r="D66" s="41" t="s">
        <v>202</v>
      </c>
      <c r="E66" s="41" t="s">
        <v>50</v>
      </c>
      <c r="F66" s="36">
        <v>5.3</v>
      </c>
      <c r="G66" s="36">
        <f t="shared" si="3"/>
        <v>212</v>
      </c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</row>
    <row r="67" s="17" customFormat="1" ht="22.5" customHeight="1" spans="1:7">
      <c r="A67" s="34"/>
      <c r="B67" s="37" t="s">
        <v>203</v>
      </c>
      <c r="C67" s="38"/>
      <c r="D67" s="58"/>
      <c r="E67" s="46"/>
      <c r="F67" s="39">
        <f>SUM(F68:F75)</f>
        <v>62.6</v>
      </c>
      <c r="G67" s="36">
        <f t="shared" si="3"/>
        <v>2504</v>
      </c>
    </row>
    <row r="68" s="17" customFormat="1" ht="54.95" customHeight="1" spans="1:7">
      <c r="A68" s="34">
        <v>48</v>
      </c>
      <c r="B68" s="34" t="s">
        <v>204</v>
      </c>
      <c r="C68" s="41" t="s">
        <v>205</v>
      </c>
      <c r="D68" s="58" t="s">
        <v>206</v>
      </c>
      <c r="E68" s="58" t="s">
        <v>50</v>
      </c>
      <c r="F68" s="36">
        <v>10</v>
      </c>
      <c r="G68" s="36">
        <f t="shared" si="3"/>
        <v>400</v>
      </c>
    </row>
    <row r="69" ht="57" customHeight="1" spans="1:7">
      <c r="A69" s="34">
        <f>COUNT(A$4:A68)+1</f>
        <v>49</v>
      </c>
      <c r="B69" s="59" t="s">
        <v>207</v>
      </c>
      <c r="C69" s="41" t="s">
        <v>208</v>
      </c>
      <c r="D69" s="58" t="s">
        <v>209</v>
      </c>
      <c r="E69" s="43" t="s">
        <v>50</v>
      </c>
      <c r="F69" s="36">
        <v>7.3</v>
      </c>
      <c r="G69" s="36">
        <f t="shared" si="3"/>
        <v>292</v>
      </c>
    </row>
    <row r="70" ht="53" customHeight="1" spans="1:7">
      <c r="A70" s="34">
        <f>COUNT(A$4:A69)+1</f>
        <v>50</v>
      </c>
      <c r="B70" s="59" t="s">
        <v>210</v>
      </c>
      <c r="C70" s="41" t="s">
        <v>211</v>
      </c>
      <c r="D70" s="58" t="s">
        <v>212</v>
      </c>
      <c r="E70" s="43" t="s">
        <v>50</v>
      </c>
      <c r="F70" s="36">
        <v>5</v>
      </c>
      <c r="G70" s="36">
        <f t="shared" si="3"/>
        <v>200</v>
      </c>
    </row>
    <row r="71" ht="63" customHeight="1" spans="1:7">
      <c r="A71" s="34">
        <f>COUNT(A$4:A70)+1</f>
        <v>51</v>
      </c>
      <c r="B71" s="59" t="s">
        <v>213</v>
      </c>
      <c r="C71" s="41" t="s">
        <v>214</v>
      </c>
      <c r="D71" s="41" t="s">
        <v>215</v>
      </c>
      <c r="E71" s="43" t="s">
        <v>50</v>
      </c>
      <c r="F71" s="36">
        <v>15.6</v>
      </c>
      <c r="G71" s="36">
        <f t="shared" si="3"/>
        <v>624</v>
      </c>
    </row>
    <row r="72" ht="24.75" customHeight="1" spans="1:7">
      <c r="A72" s="34">
        <f>COUNT(A$4:A71)+1</f>
        <v>52</v>
      </c>
      <c r="B72" s="59" t="s">
        <v>216</v>
      </c>
      <c r="C72" s="41" t="s">
        <v>217</v>
      </c>
      <c r="D72" s="43" t="s">
        <v>218</v>
      </c>
      <c r="E72" s="43" t="s">
        <v>50</v>
      </c>
      <c r="F72" s="36">
        <v>1.2</v>
      </c>
      <c r="G72" s="36">
        <f t="shared" si="3"/>
        <v>48</v>
      </c>
    </row>
    <row r="73" ht="24.75" customHeight="1" spans="1:7">
      <c r="A73" s="34">
        <v>53</v>
      </c>
      <c r="B73" s="34" t="s">
        <v>219</v>
      </c>
      <c r="C73" s="41" t="s">
        <v>220</v>
      </c>
      <c r="D73" s="58" t="s">
        <v>221</v>
      </c>
      <c r="E73" s="43" t="s">
        <v>50</v>
      </c>
      <c r="F73" s="36">
        <v>8</v>
      </c>
      <c r="G73" s="36">
        <f t="shared" si="3"/>
        <v>320</v>
      </c>
    </row>
    <row r="74" ht="42" customHeight="1" spans="1:7">
      <c r="A74" s="34">
        <v>54</v>
      </c>
      <c r="B74" s="34" t="s">
        <v>222</v>
      </c>
      <c r="C74" s="41" t="s">
        <v>223</v>
      </c>
      <c r="D74" s="41" t="s">
        <v>224</v>
      </c>
      <c r="E74" s="43" t="s">
        <v>50</v>
      </c>
      <c r="F74" s="36">
        <v>8</v>
      </c>
      <c r="G74" s="36">
        <f t="shared" si="3"/>
        <v>320</v>
      </c>
    </row>
    <row r="75" ht="41.1" customHeight="1" spans="1:7">
      <c r="A75" s="34">
        <v>55</v>
      </c>
      <c r="B75" s="34" t="s">
        <v>225</v>
      </c>
      <c r="C75" s="41" t="s">
        <v>226</v>
      </c>
      <c r="D75" s="58" t="s">
        <v>227</v>
      </c>
      <c r="E75" s="43" t="s">
        <v>50</v>
      </c>
      <c r="F75" s="36">
        <v>7.5</v>
      </c>
      <c r="G75" s="36">
        <f t="shared" si="3"/>
        <v>300</v>
      </c>
    </row>
    <row r="76" s="17" customFormat="1" ht="27" customHeight="1" spans="1:234">
      <c r="A76" s="34"/>
      <c r="B76" s="37" t="s">
        <v>228</v>
      </c>
      <c r="C76" s="38"/>
      <c r="D76" s="38"/>
      <c r="E76" s="38"/>
      <c r="F76" s="39">
        <f>SUM(F77:F92)</f>
        <v>142.19</v>
      </c>
      <c r="G76" s="36">
        <f t="shared" si="3"/>
        <v>5687.6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</row>
    <row r="77" s="22" customFormat="1" ht="42.95" customHeight="1" spans="1:234">
      <c r="A77" s="34">
        <f>COUNT(A$4:A76)+1</f>
        <v>56</v>
      </c>
      <c r="B77" s="34" t="s">
        <v>229</v>
      </c>
      <c r="C77" s="41" t="s">
        <v>230</v>
      </c>
      <c r="D77" s="41" t="s">
        <v>231</v>
      </c>
      <c r="E77" s="41" t="s">
        <v>50</v>
      </c>
      <c r="F77" s="36">
        <v>7.2</v>
      </c>
      <c r="G77" s="36">
        <f t="shared" si="3"/>
        <v>288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</row>
    <row r="78" s="22" customFormat="1" ht="24.75" customHeight="1" spans="1:234">
      <c r="A78" s="34"/>
      <c r="B78" s="34"/>
      <c r="C78" s="41"/>
      <c r="D78" s="41" t="s">
        <v>232</v>
      </c>
      <c r="E78" s="41" t="s">
        <v>101</v>
      </c>
      <c r="F78" s="36">
        <v>0.6</v>
      </c>
      <c r="G78" s="36">
        <f t="shared" si="3"/>
        <v>24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</row>
    <row r="79" s="22" customFormat="1" ht="24.75" customHeight="1" spans="1:234">
      <c r="A79" s="34">
        <f>COUNT(A$4:A77)+1</f>
        <v>57</v>
      </c>
      <c r="B79" s="34" t="s">
        <v>233</v>
      </c>
      <c r="C79" s="41" t="s">
        <v>234</v>
      </c>
      <c r="D79" s="41" t="s">
        <v>235</v>
      </c>
      <c r="E79" s="41" t="s">
        <v>50</v>
      </c>
      <c r="F79" s="34">
        <v>2.6</v>
      </c>
      <c r="G79" s="36">
        <f t="shared" si="3"/>
        <v>104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</row>
    <row r="80" s="22" customFormat="1" ht="24.75" customHeight="1" spans="1:234">
      <c r="A80" s="34"/>
      <c r="B80" s="34"/>
      <c r="C80" s="41" t="s">
        <v>236</v>
      </c>
      <c r="D80" s="41" t="s">
        <v>237</v>
      </c>
      <c r="E80" s="41" t="s">
        <v>101</v>
      </c>
      <c r="F80" s="36">
        <v>16.5</v>
      </c>
      <c r="G80" s="36">
        <f t="shared" si="3"/>
        <v>660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</row>
    <row r="81" ht="49" customHeight="1" spans="1:234">
      <c r="A81" s="34">
        <f>COUNT(A$4:A79)+1</f>
        <v>58</v>
      </c>
      <c r="B81" s="34" t="s">
        <v>238</v>
      </c>
      <c r="C81" s="41" t="s">
        <v>239</v>
      </c>
      <c r="D81" s="41" t="s">
        <v>240</v>
      </c>
      <c r="E81" s="41" t="s">
        <v>50</v>
      </c>
      <c r="F81" s="36">
        <v>7.6</v>
      </c>
      <c r="G81" s="36">
        <f t="shared" ref="G81:G100" si="4">F81*40</f>
        <v>304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</row>
    <row r="82" ht="54.95" customHeight="1" spans="1:234">
      <c r="A82" s="34"/>
      <c r="B82" s="34"/>
      <c r="C82" s="41"/>
      <c r="D82" s="41" t="s">
        <v>241</v>
      </c>
      <c r="E82" s="41" t="s">
        <v>101</v>
      </c>
      <c r="F82" s="36">
        <v>32.8</v>
      </c>
      <c r="G82" s="36">
        <f t="shared" si="4"/>
        <v>1312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</row>
    <row r="83" ht="29.25" customHeight="1" spans="1:234">
      <c r="A83" s="34">
        <f>COUNT(A$4:A82)+1</f>
        <v>59</v>
      </c>
      <c r="B83" s="34" t="s">
        <v>242</v>
      </c>
      <c r="C83" s="41" t="s">
        <v>243</v>
      </c>
      <c r="D83" s="41" t="s">
        <v>244</v>
      </c>
      <c r="E83" s="41" t="s">
        <v>101</v>
      </c>
      <c r="F83" s="36">
        <v>22.5</v>
      </c>
      <c r="G83" s="36">
        <f t="shared" si="4"/>
        <v>900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</row>
    <row r="84" s="22" customFormat="1" ht="41.1" customHeight="1" spans="1:234">
      <c r="A84" s="34">
        <f>COUNT(A$4:A83)+1</f>
        <v>60</v>
      </c>
      <c r="B84" s="34" t="s">
        <v>245</v>
      </c>
      <c r="C84" s="41" t="s">
        <v>246</v>
      </c>
      <c r="D84" s="41" t="s">
        <v>247</v>
      </c>
      <c r="E84" s="41" t="s">
        <v>50</v>
      </c>
      <c r="F84" s="36">
        <v>1.6</v>
      </c>
      <c r="G84" s="36">
        <f t="shared" si="4"/>
        <v>64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</row>
    <row r="85" s="22" customFormat="1" ht="41.1" customHeight="1" spans="1:234">
      <c r="A85" s="34"/>
      <c r="B85" s="34"/>
      <c r="C85" s="41"/>
      <c r="D85" s="41" t="s">
        <v>248</v>
      </c>
      <c r="E85" s="41" t="s">
        <v>101</v>
      </c>
      <c r="F85" s="36">
        <v>8.9</v>
      </c>
      <c r="G85" s="36">
        <f t="shared" si="4"/>
        <v>356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</row>
    <row r="86" s="22" customFormat="1" ht="51.95" customHeight="1" spans="1:234">
      <c r="A86" s="34">
        <v>61</v>
      </c>
      <c r="B86" s="34" t="s">
        <v>249</v>
      </c>
      <c r="C86" s="41" t="s">
        <v>250</v>
      </c>
      <c r="D86" s="41" t="s">
        <v>251</v>
      </c>
      <c r="E86" s="41" t="s">
        <v>50</v>
      </c>
      <c r="F86" s="36">
        <v>1.7</v>
      </c>
      <c r="G86" s="36">
        <f t="shared" si="4"/>
        <v>68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</row>
    <row r="87" s="22" customFormat="1" ht="38.25" customHeight="1" spans="1:234">
      <c r="A87" s="34"/>
      <c r="B87" s="34"/>
      <c r="C87" s="41"/>
      <c r="D87" s="41" t="s">
        <v>252</v>
      </c>
      <c r="E87" s="41" t="s">
        <v>101</v>
      </c>
      <c r="F87" s="36">
        <v>8.05</v>
      </c>
      <c r="G87" s="36">
        <f t="shared" si="4"/>
        <v>322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</row>
    <row r="88" s="22" customFormat="1" ht="27" customHeight="1" spans="1:234">
      <c r="A88" s="34">
        <v>62</v>
      </c>
      <c r="B88" s="34" t="s">
        <v>253</v>
      </c>
      <c r="C88" s="41" t="s">
        <v>254</v>
      </c>
      <c r="D88" s="41" t="s">
        <v>255</v>
      </c>
      <c r="E88" s="41" t="s">
        <v>50</v>
      </c>
      <c r="F88" s="36">
        <v>3</v>
      </c>
      <c r="G88" s="36">
        <f t="shared" si="4"/>
        <v>120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</row>
    <row r="89" s="22" customFormat="1" ht="51.95" customHeight="1" spans="1:234">
      <c r="A89" s="34"/>
      <c r="B89" s="34"/>
      <c r="C89" s="41"/>
      <c r="D89" s="41" t="s">
        <v>256</v>
      </c>
      <c r="E89" s="41" t="s">
        <v>101</v>
      </c>
      <c r="F89" s="36">
        <v>11</v>
      </c>
      <c r="G89" s="36">
        <f t="shared" si="4"/>
        <v>440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</row>
    <row r="90" s="22" customFormat="1" ht="24.75" customHeight="1" spans="1:234">
      <c r="A90" s="34">
        <v>63</v>
      </c>
      <c r="B90" s="34" t="s">
        <v>257</v>
      </c>
      <c r="C90" s="41" t="s">
        <v>258</v>
      </c>
      <c r="D90" s="41" t="s">
        <v>259</v>
      </c>
      <c r="E90" s="41" t="s">
        <v>101</v>
      </c>
      <c r="F90" s="36">
        <v>3.02</v>
      </c>
      <c r="G90" s="36">
        <f t="shared" si="4"/>
        <v>120.8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</row>
    <row r="91" s="22" customFormat="1" ht="33.95" customHeight="1" spans="1:234">
      <c r="A91" s="34">
        <v>64</v>
      </c>
      <c r="B91" s="60" t="s">
        <v>260</v>
      </c>
      <c r="C91" s="48" t="s">
        <v>261</v>
      </c>
      <c r="D91" s="41" t="s">
        <v>262</v>
      </c>
      <c r="E91" s="41" t="s">
        <v>101</v>
      </c>
      <c r="F91" s="36">
        <v>9.12</v>
      </c>
      <c r="G91" s="36">
        <f t="shared" si="4"/>
        <v>364.8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</row>
    <row r="92" s="22" customFormat="1" ht="44.25" customHeight="1" spans="1:234">
      <c r="A92" s="34">
        <v>65</v>
      </c>
      <c r="B92" s="60" t="s">
        <v>263</v>
      </c>
      <c r="C92" s="48" t="s">
        <v>264</v>
      </c>
      <c r="D92" s="41" t="s">
        <v>265</v>
      </c>
      <c r="E92" s="41" t="s">
        <v>50</v>
      </c>
      <c r="F92" s="36">
        <v>6</v>
      </c>
      <c r="G92" s="36">
        <f t="shared" si="4"/>
        <v>240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</row>
    <row r="93" s="23" customFormat="1" ht="22.5" customHeight="1" spans="1:234">
      <c r="A93" s="34"/>
      <c r="B93" s="37" t="s">
        <v>266</v>
      </c>
      <c r="C93" s="38"/>
      <c r="D93" s="38"/>
      <c r="E93" s="38"/>
      <c r="F93" s="39">
        <f>SUM(F94:F97)</f>
        <v>10</v>
      </c>
      <c r="G93" s="36">
        <f t="shared" si="4"/>
        <v>400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</row>
    <row r="94" s="24" customFormat="1" ht="30.95" customHeight="1" spans="1:7">
      <c r="A94" s="34">
        <f>COUNT(A$4:A93)+1</f>
        <v>66</v>
      </c>
      <c r="B94" s="34" t="s">
        <v>266</v>
      </c>
      <c r="C94" s="41" t="s">
        <v>267</v>
      </c>
      <c r="D94" s="41" t="s">
        <v>268</v>
      </c>
      <c r="E94" s="61" t="s">
        <v>50</v>
      </c>
      <c r="F94" s="36">
        <v>2.7</v>
      </c>
      <c r="G94" s="36">
        <f t="shared" si="4"/>
        <v>108</v>
      </c>
    </row>
    <row r="95" s="24" customFormat="1" ht="33" customHeight="1" spans="1:7">
      <c r="A95" s="34">
        <v>67</v>
      </c>
      <c r="B95" s="34" t="s">
        <v>269</v>
      </c>
      <c r="C95" s="41" t="s">
        <v>270</v>
      </c>
      <c r="D95" s="41" t="s">
        <v>271</v>
      </c>
      <c r="E95" s="41" t="s">
        <v>50</v>
      </c>
      <c r="F95" s="36">
        <v>2.9</v>
      </c>
      <c r="G95" s="36">
        <f t="shared" si="4"/>
        <v>116</v>
      </c>
    </row>
    <row r="96" s="24" customFormat="1" ht="51" customHeight="1" spans="1:7">
      <c r="A96" s="34">
        <v>68</v>
      </c>
      <c r="B96" s="34" t="s">
        <v>272</v>
      </c>
      <c r="C96" s="41" t="s">
        <v>273</v>
      </c>
      <c r="D96" s="41" t="s">
        <v>274</v>
      </c>
      <c r="E96" s="61" t="s">
        <v>50</v>
      </c>
      <c r="F96" s="36">
        <v>2.4</v>
      </c>
      <c r="G96" s="36">
        <f t="shared" si="4"/>
        <v>96</v>
      </c>
    </row>
    <row r="97" s="24" customFormat="1" ht="29.25" customHeight="1" spans="1:7">
      <c r="A97" s="34">
        <v>69</v>
      </c>
      <c r="B97" s="34" t="s">
        <v>275</v>
      </c>
      <c r="C97" s="41" t="s">
        <v>276</v>
      </c>
      <c r="D97" s="41" t="s">
        <v>277</v>
      </c>
      <c r="E97" s="41" t="s">
        <v>50</v>
      </c>
      <c r="F97" s="36">
        <v>2</v>
      </c>
      <c r="G97" s="36">
        <f t="shared" si="4"/>
        <v>80</v>
      </c>
    </row>
    <row r="98" ht="22.5" customHeight="1" spans="1:7">
      <c r="A98" s="34"/>
      <c r="B98" s="37" t="s">
        <v>278</v>
      </c>
      <c r="C98" s="38"/>
      <c r="D98" s="38"/>
      <c r="E98" s="38"/>
      <c r="F98" s="39">
        <f>SUM(F99:F100)</f>
        <v>7.3</v>
      </c>
      <c r="G98" s="36">
        <f t="shared" si="4"/>
        <v>292</v>
      </c>
    </row>
    <row r="99" ht="42" customHeight="1" spans="1:7">
      <c r="A99" s="34">
        <f>COUNT(A$4:A98)+1</f>
        <v>70</v>
      </c>
      <c r="B99" s="44" t="s">
        <v>279</v>
      </c>
      <c r="C99" s="41" t="s">
        <v>280</v>
      </c>
      <c r="D99" s="41" t="s">
        <v>281</v>
      </c>
      <c r="E99" s="41" t="s">
        <v>50</v>
      </c>
      <c r="F99" s="36">
        <v>6</v>
      </c>
      <c r="G99" s="36">
        <f t="shared" si="4"/>
        <v>240</v>
      </c>
    </row>
    <row r="100" ht="29.25" customHeight="1" spans="1:234">
      <c r="A100" s="34">
        <f>COUNT(A$4:A99)+1</f>
        <v>71</v>
      </c>
      <c r="B100" s="44" t="s">
        <v>282</v>
      </c>
      <c r="C100" s="45" t="s">
        <v>283</v>
      </c>
      <c r="D100" s="43" t="s">
        <v>284</v>
      </c>
      <c r="E100" s="43" t="s">
        <v>50</v>
      </c>
      <c r="F100" s="36">
        <v>1.3</v>
      </c>
      <c r="G100" s="36">
        <f t="shared" si="4"/>
        <v>52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</row>
    <row r="101" ht="22.5" customHeight="1" spans="1:7">
      <c r="A101" s="34"/>
      <c r="B101" s="39" t="s">
        <v>285</v>
      </c>
      <c r="C101" s="62"/>
      <c r="D101" s="63"/>
      <c r="E101" s="63"/>
      <c r="F101" s="36">
        <f>SUM(F102:F106)</f>
        <v>18.94</v>
      </c>
      <c r="G101" s="36">
        <f t="shared" ref="G101:G106" si="5">F101*40</f>
        <v>757.6</v>
      </c>
    </row>
    <row r="102" ht="30.95" customHeight="1" spans="1:7">
      <c r="A102" s="34">
        <f>COUNT(A$4:A101)+1</f>
        <v>72</v>
      </c>
      <c r="B102" s="62" t="s">
        <v>286</v>
      </c>
      <c r="C102" s="64" t="s">
        <v>287</v>
      </c>
      <c r="D102" s="43" t="s">
        <v>288</v>
      </c>
      <c r="E102" s="43" t="s">
        <v>50</v>
      </c>
      <c r="F102" s="36">
        <v>3</v>
      </c>
      <c r="G102" s="36">
        <f t="shared" si="5"/>
        <v>120</v>
      </c>
    </row>
    <row r="103" ht="42.95" customHeight="1" spans="1:7">
      <c r="A103" s="34">
        <f>COUNT(A$4:A102)+1</f>
        <v>73</v>
      </c>
      <c r="B103" s="62" t="s">
        <v>289</v>
      </c>
      <c r="C103" s="64" t="s">
        <v>290</v>
      </c>
      <c r="D103" s="64" t="s">
        <v>291</v>
      </c>
      <c r="E103" s="43" t="s">
        <v>50</v>
      </c>
      <c r="F103" s="36">
        <v>3.5</v>
      </c>
      <c r="G103" s="36">
        <f t="shared" si="5"/>
        <v>140</v>
      </c>
    </row>
    <row r="104" ht="25.5" customHeight="1" spans="1:7">
      <c r="A104" s="34">
        <v>74</v>
      </c>
      <c r="B104" s="34" t="s">
        <v>292</v>
      </c>
      <c r="C104" s="41" t="s">
        <v>293</v>
      </c>
      <c r="D104" s="41" t="s">
        <v>294</v>
      </c>
      <c r="E104" s="41" t="s">
        <v>101</v>
      </c>
      <c r="F104" s="36">
        <v>0.84</v>
      </c>
      <c r="G104" s="36">
        <f t="shared" si="5"/>
        <v>33.6</v>
      </c>
    </row>
    <row r="105" ht="25.5" customHeight="1" spans="1:7">
      <c r="A105" s="34">
        <v>75</v>
      </c>
      <c r="B105" s="34" t="s">
        <v>295</v>
      </c>
      <c r="C105" s="41" t="s">
        <v>296</v>
      </c>
      <c r="D105" s="43" t="s">
        <v>297</v>
      </c>
      <c r="E105" s="43" t="s">
        <v>50</v>
      </c>
      <c r="F105" s="36">
        <v>7.1</v>
      </c>
      <c r="G105" s="36">
        <f t="shared" si="5"/>
        <v>284</v>
      </c>
    </row>
    <row r="106" ht="25.5" customHeight="1" spans="1:7">
      <c r="A106" s="34">
        <v>76</v>
      </c>
      <c r="B106" s="62" t="s">
        <v>298</v>
      </c>
      <c r="C106" s="64" t="s">
        <v>299</v>
      </c>
      <c r="D106" s="64" t="s">
        <v>300</v>
      </c>
      <c r="E106" s="41" t="s">
        <v>50</v>
      </c>
      <c r="F106" s="36">
        <v>4.5</v>
      </c>
      <c r="G106" s="36">
        <f t="shared" si="5"/>
        <v>180</v>
      </c>
    </row>
  </sheetData>
  <autoFilter ref="A1:G106"/>
  <mergeCells count="3">
    <mergeCell ref="A1:B1"/>
    <mergeCell ref="A2:G2"/>
    <mergeCell ref="A3:G3"/>
  </mergeCells>
  <printOptions horizontalCentered="1"/>
  <pageMargins left="0.511805555555556" right="0.511805555555556" top="0.984027777777778" bottom="0.786805555555556" header="0.236111111111111" footer="0.590277777777778"/>
  <pageSetup paperSize="9" firstPageNumber="2" orientation="landscape" useFirstPageNumber="1"/>
  <headerFooter alignWithMargins="0" scaleWithDoc="0">
    <oddFooter>&amp;C—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workbookViewId="0">
      <selection activeCell="C5" sqref="C5:F19"/>
    </sheetView>
  </sheetViews>
  <sheetFormatPr defaultColWidth="9" defaultRowHeight="14.4" outlineLevelCol="5"/>
  <cols>
    <col min="1" max="1" width="6.75" style="2" customWidth="1"/>
    <col min="2" max="2" width="15.6296296296296" style="2" customWidth="1"/>
    <col min="3" max="6" width="15.3796296296296" style="3" customWidth="1"/>
    <col min="7" max="10" width="9" style="4"/>
    <col min="11" max="11" width="9.5" style="4" customWidth="1"/>
    <col min="12" max="16384" width="9" style="4"/>
  </cols>
  <sheetData>
    <row r="1" ht="20.4" spans="1:6">
      <c r="A1" s="5" t="s">
        <v>0</v>
      </c>
      <c r="B1" s="5"/>
      <c r="C1" s="6"/>
      <c r="D1" s="6"/>
      <c r="E1" s="6"/>
      <c r="F1" s="6"/>
    </row>
    <row r="2" ht="51" customHeight="1" spans="1:6">
      <c r="A2" s="7" t="s">
        <v>301</v>
      </c>
      <c r="B2" s="7"/>
      <c r="C2" s="7"/>
      <c r="D2" s="7"/>
      <c r="E2" s="7"/>
      <c r="F2" s="7"/>
    </row>
    <row r="3" ht="26.25" customHeight="1" spans="1:6">
      <c r="A3" s="8" t="s">
        <v>302</v>
      </c>
      <c r="B3" s="8"/>
      <c r="C3" s="8"/>
      <c r="D3" s="8"/>
      <c r="E3" s="8"/>
      <c r="F3" s="8"/>
    </row>
    <row r="4" s="1" customFormat="1" ht="37.5" customHeight="1" spans="1:6">
      <c r="A4" s="9" t="s">
        <v>3</v>
      </c>
      <c r="B4" s="9" t="s">
        <v>4</v>
      </c>
      <c r="C4" s="10" t="s">
        <v>17</v>
      </c>
      <c r="D4" s="10" t="s">
        <v>18</v>
      </c>
      <c r="E4" s="10" t="s">
        <v>19</v>
      </c>
      <c r="F4" s="10" t="s">
        <v>303</v>
      </c>
    </row>
    <row r="5" ht="35.25" customHeight="1" spans="1:6">
      <c r="A5" s="11"/>
      <c r="B5" s="11" t="s">
        <v>22</v>
      </c>
      <c r="C5" s="11">
        <v>4260700</v>
      </c>
      <c r="D5" s="11">
        <v>1989300</v>
      </c>
      <c r="E5" s="11">
        <f>C5+D5</f>
        <v>6250000</v>
      </c>
      <c r="F5" s="11">
        <f>E5*40/10000</f>
        <v>25000</v>
      </c>
    </row>
    <row r="6" ht="35.25" customHeight="1" spans="1:6">
      <c r="A6" s="11">
        <v>1</v>
      </c>
      <c r="B6" s="11" t="s">
        <v>23</v>
      </c>
      <c r="C6" s="11">
        <v>230000</v>
      </c>
      <c r="D6" s="11">
        <v>0</v>
      </c>
      <c r="E6" s="11">
        <f t="shared" ref="E6:E19" si="0">C6+D6</f>
        <v>230000</v>
      </c>
      <c r="F6" s="11">
        <f t="shared" ref="F6:F19" si="1">E6*40/10000</f>
        <v>920</v>
      </c>
    </row>
    <row r="7" ht="35.25" customHeight="1" spans="1:6">
      <c r="A7" s="11">
        <v>2</v>
      </c>
      <c r="B7" s="11" t="s">
        <v>24</v>
      </c>
      <c r="C7" s="11">
        <v>163000</v>
      </c>
      <c r="D7" s="11">
        <v>0</v>
      </c>
      <c r="E7" s="11">
        <f t="shared" si="0"/>
        <v>163000</v>
      </c>
      <c r="F7" s="11">
        <f t="shared" si="1"/>
        <v>652</v>
      </c>
    </row>
    <row r="8" ht="35.25" customHeight="1" spans="1:6">
      <c r="A8" s="11">
        <v>3</v>
      </c>
      <c r="B8" s="11" t="s">
        <v>25</v>
      </c>
      <c r="C8" s="11">
        <v>187000</v>
      </c>
      <c r="D8" s="11">
        <v>0</v>
      </c>
      <c r="E8" s="11">
        <f t="shared" si="0"/>
        <v>187000</v>
      </c>
      <c r="F8" s="11">
        <f t="shared" si="1"/>
        <v>748</v>
      </c>
    </row>
    <row r="9" ht="35.25" customHeight="1" spans="1:6">
      <c r="A9" s="11">
        <v>4</v>
      </c>
      <c r="B9" s="11" t="s">
        <v>26</v>
      </c>
      <c r="C9" s="11">
        <v>494700</v>
      </c>
      <c r="D9" s="11">
        <v>0</v>
      </c>
      <c r="E9" s="11">
        <f t="shared" si="0"/>
        <v>494700</v>
      </c>
      <c r="F9" s="11">
        <f t="shared" si="1"/>
        <v>1978.8</v>
      </c>
    </row>
    <row r="10" ht="35.25" customHeight="1" spans="1:6">
      <c r="A10" s="11">
        <v>5</v>
      </c>
      <c r="B10" s="11" t="s">
        <v>27</v>
      </c>
      <c r="C10" s="11">
        <v>445000</v>
      </c>
      <c r="D10" s="11">
        <v>828000</v>
      </c>
      <c r="E10" s="11">
        <f t="shared" si="0"/>
        <v>1273000</v>
      </c>
      <c r="F10" s="11">
        <f t="shared" si="1"/>
        <v>5092</v>
      </c>
    </row>
    <row r="11" ht="35.25" customHeight="1" spans="1:6">
      <c r="A11" s="11">
        <v>6</v>
      </c>
      <c r="B11" s="11" t="s">
        <v>28</v>
      </c>
      <c r="C11" s="11">
        <v>649000</v>
      </c>
      <c r="D11" s="11">
        <v>28000</v>
      </c>
      <c r="E11" s="11">
        <f t="shared" si="0"/>
        <v>677000</v>
      </c>
      <c r="F11" s="11">
        <f t="shared" si="1"/>
        <v>2708</v>
      </c>
    </row>
    <row r="12" ht="35.25" customHeight="1" spans="1:6">
      <c r="A12" s="11">
        <v>7</v>
      </c>
      <c r="B12" s="11" t="s">
        <v>29</v>
      </c>
      <c r="C12" s="11">
        <v>278000</v>
      </c>
      <c r="D12" s="11">
        <v>0</v>
      </c>
      <c r="E12" s="11">
        <f t="shared" si="0"/>
        <v>278000</v>
      </c>
      <c r="F12" s="11">
        <f t="shared" si="1"/>
        <v>1112</v>
      </c>
    </row>
    <row r="13" ht="35.25" customHeight="1" spans="1:6">
      <c r="A13" s="11">
        <v>8</v>
      </c>
      <c r="B13" s="11" t="s">
        <v>30</v>
      </c>
      <c r="C13" s="11">
        <v>207000</v>
      </c>
      <c r="D13" s="11">
        <v>0</v>
      </c>
      <c r="E13" s="11">
        <f t="shared" si="0"/>
        <v>207000</v>
      </c>
      <c r="F13" s="11">
        <f t="shared" si="1"/>
        <v>828</v>
      </c>
    </row>
    <row r="14" ht="35.25" customHeight="1" spans="1:6">
      <c r="A14" s="11">
        <v>9</v>
      </c>
      <c r="B14" s="11" t="s">
        <v>31</v>
      </c>
      <c r="C14" s="11">
        <v>330000</v>
      </c>
      <c r="D14" s="11">
        <v>0</v>
      </c>
      <c r="E14" s="11">
        <f t="shared" si="0"/>
        <v>330000</v>
      </c>
      <c r="F14" s="11">
        <f t="shared" si="1"/>
        <v>1320</v>
      </c>
    </row>
    <row r="15" ht="35.25" customHeight="1" spans="1:6">
      <c r="A15" s="11">
        <v>10</v>
      </c>
      <c r="B15" s="11" t="s">
        <v>32</v>
      </c>
      <c r="C15" s="11">
        <v>626000</v>
      </c>
      <c r="D15" s="11">
        <v>0</v>
      </c>
      <c r="E15" s="11">
        <f t="shared" si="0"/>
        <v>626000</v>
      </c>
      <c r="F15" s="11">
        <f t="shared" si="1"/>
        <v>2504</v>
      </c>
    </row>
    <row r="16" ht="35.25" customHeight="1" spans="1:6">
      <c r="A16" s="11">
        <v>11</v>
      </c>
      <c r="B16" s="11" t="s">
        <v>33</v>
      </c>
      <c r="C16" s="11">
        <v>297000</v>
      </c>
      <c r="D16" s="11">
        <v>1124900</v>
      </c>
      <c r="E16" s="11">
        <f t="shared" si="0"/>
        <v>1421900</v>
      </c>
      <c r="F16" s="11">
        <f t="shared" si="1"/>
        <v>5687.6</v>
      </c>
    </row>
    <row r="17" ht="35.25" customHeight="1" spans="1:6">
      <c r="A17" s="11">
        <v>12</v>
      </c>
      <c r="B17" s="11" t="s">
        <v>34</v>
      </c>
      <c r="C17" s="11">
        <v>100000</v>
      </c>
      <c r="D17" s="11">
        <v>0</v>
      </c>
      <c r="E17" s="11">
        <f t="shared" si="0"/>
        <v>100000</v>
      </c>
      <c r="F17" s="11">
        <f t="shared" si="1"/>
        <v>400</v>
      </c>
    </row>
    <row r="18" ht="35.25" customHeight="1" spans="1:6">
      <c r="A18" s="11">
        <v>13</v>
      </c>
      <c r="B18" s="11" t="s">
        <v>35</v>
      </c>
      <c r="C18" s="11">
        <v>73000</v>
      </c>
      <c r="D18" s="11">
        <v>0</v>
      </c>
      <c r="E18" s="11">
        <f t="shared" si="0"/>
        <v>73000</v>
      </c>
      <c r="F18" s="11">
        <f t="shared" si="1"/>
        <v>292</v>
      </c>
    </row>
    <row r="19" ht="35.25" customHeight="1" spans="1:6">
      <c r="A19" s="11">
        <v>14</v>
      </c>
      <c r="B19" s="11" t="s">
        <v>36</v>
      </c>
      <c r="C19" s="11">
        <v>181000</v>
      </c>
      <c r="D19" s="11">
        <v>8400</v>
      </c>
      <c r="E19" s="11">
        <f t="shared" si="0"/>
        <v>189400</v>
      </c>
      <c r="F19" s="11">
        <f t="shared" si="1"/>
        <v>757.6</v>
      </c>
    </row>
  </sheetData>
  <mergeCells count="3">
    <mergeCell ref="A1:B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刘帆 192.168.1.251</dc:creator>
  <cp:lastModifiedBy>刘帆 192.168.1.251</cp:lastModifiedBy>
  <dcterms:created xsi:type="dcterms:W3CDTF">2015-12-15T03:22:00Z</dcterms:created>
  <cp:lastPrinted>2015-12-15T03:43:00Z</cp:lastPrinted>
  <dcterms:modified xsi:type="dcterms:W3CDTF">2015-12-15T11:45:32Z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