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75" windowHeight="9765" tabRatio="738" firstSheet="10" activeTab="10"/>
  </bookViews>
  <sheets>
    <sheet name="附件A" sheetId="19" state="hidden" r:id="rId1"/>
    <sheet name="附件B" sheetId="7" state="hidden" r:id="rId2"/>
    <sheet name="附件2" sheetId="20" state="hidden" r:id="rId3"/>
    <sheet name="附件2-1长沙市" sheetId="21" state="hidden" r:id="rId4"/>
    <sheet name="附件2-2株洲市" sheetId="22" state="hidden" r:id="rId5"/>
    <sheet name="附件2-3湘潭市" sheetId="23" state="hidden" r:id="rId6"/>
    <sheet name="附件2-4衡阳市" sheetId="24" state="hidden" r:id="rId7"/>
    <sheet name="附件2-5益阳市" sheetId="26" state="hidden" r:id="rId8"/>
    <sheet name="附件2-6常德市" sheetId="27" state="hidden" r:id="rId9"/>
    <sheet name="附件2-7郴州市" sheetId="31" state="hidden" r:id="rId10"/>
    <sheet name="附件1" sheetId="33" r:id="rId11"/>
    <sheet name="附件6" sheetId="12" state="hidden" r:id="rId12"/>
  </sheets>
  <externalReferences>
    <externalReference r:id="rId13"/>
  </externalReferences>
  <definedNames>
    <definedName name="_xlnm._FilterDatabase" localSheetId="2" hidden="1">附件2!$A$4:$K$17</definedName>
    <definedName name="_xlnm._FilterDatabase" localSheetId="3" hidden="1">'附件2-1长沙市'!$A$6:$T$215</definedName>
    <definedName name="_xlnm._FilterDatabase" localSheetId="4" hidden="1">'附件2-2株洲市'!$A$6:$T$80</definedName>
    <definedName name="_xlnm._FilterDatabase" localSheetId="5" hidden="1">'附件2-3湘潭市'!$A$6:$T$29</definedName>
    <definedName name="_xlnm._FilterDatabase" localSheetId="6" hidden="1">'附件2-4衡阳市'!$A$6:$T$15</definedName>
    <definedName name="_xlnm._FilterDatabase" localSheetId="7" hidden="1">'附件2-5益阳市'!$A$6:$T$19</definedName>
    <definedName name="_xlnm._FilterDatabase" localSheetId="8" hidden="1">'附件2-6常德市'!$A$6:$T$13</definedName>
    <definedName name="_xlnm._FilterDatabase" localSheetId="9" hidden="1">'附件2-7郴州市'!$A$6:$T$21</definedName>
    <definedName name="_xlnm._FilterDatabase" localSheetId="11" hidden="1">附件6!$B$7:$N$7</definedName>
    <definedName name="_xlnm._FilterDatabase" localSheetId="1" hidden="1">附件B!$A$3:$I$3</definedName>
    <definedName name="_xlnm.Print_Area" localSheetId="10">附件1!$A$1:$I$20</definedName>
    <definedName name="_xlnm.Print_Area" localSheetId="2">附件2!$A$1:$K$17</definedName>
    <definedName name="_xlnm.Print_Area" localSheetId="3">'附件2-1长沙市'!$A$1:$S$215</definedName>
    <definedName name="_xlnm.Print_Area" localSheetId="4">'附件2-2株洲市'!$A$1:$S$80</definedName>
    <definedName name="_xlnm.Print_Area" localSheetId="5">'附件2-3湘潭市'!$A$1:$S$29</definedName>
    <definedName name="_xlnm.Print_Area" localSheetId="6">'附件2-4衡阳市'!$A$1:$S$19</definedName>
    <definedName name="_xlnm.Print_Area" localSheetId="7">'附件2-5益阳市'!$A$1:$S$24</definedName>
    <definedName name="_xlnm.Print_Area" localSheetId="8">'附件2-6常德市'!$A$1:$S$18</definedName>
    <definedName name="_xlnm.Print_Area" localSheetId="9">'附件2-7郴州市'!$A$1:$S$25</definedName>
    <definedName name="_xlnm.Print_Area" localSheetId="11">附件6!$A$1:$I$31</definedName>
    <definedName name="_xlnm.Print_Area" localSheetId="0">附件A!$A$1:$F$71</definedName>
    <definedName name="_xlnm.Print_Area" localSheetId="1">附件B!$A$1:$F$39</definedName>
    <definedName name="_xlnm.Print_Titles" localSheetId="2">附件2!$1:$6</definedName>
    <definedName name="_xlnm.Print_Titles" localSheetId="3">'附件2-1长沙市'!$1:$6</definedName>
    <definedName name="_xlnm.Print_Titles" localSheetId="4">'附件2-2株洲市'!$1:$6</definedName>
    <definedName name="_xlnm.Print_Titles" localSheetId="5">'附件2-3湘潭市'!$1:$6</definedName>
    <definedName name="_xlnm.Print_Titles" localSheetId="0">附件A!$3:$3</definedName>
    <definedName name="_xlnm.Print_Titles" localSheetId="1">附件B!$1:$3</definedName>
  </definedNames>
  <calcPr calcId="145621"/>
</workbook>
</file>

<file path=xl/calcChain.xml><?xml version="1.0" encoding="utf-8"?>
<calcChain xmlns="http://schemas.openxmlformats.org/spreadsheetml/2006/main">
  <c r="E11" i="12" l="1"/>
  <c r="G11" i="12" s="1"/>
  <c r="I11" i="12" s="1"/>
  <c r="F10" i="12"/>
  <c r="F9" i="12"/>
  <c r="E9" i="12"/>
  <c r="G9" i="12" s="1"/>
  <c r="I9" i="12" s="1"/>
  <c r="F8" i="12"/>
  <c r="E8" i="12"/>
  <c r="G8" i="12" s="1"/>
  <c r="I8" i="12" s="1"/>
  <c r="J8" i="12" s="1"/>
  <c r="R16" i="31"/>
  <c r="I16" i="31"/>
  <c r="R15" i="31"/>
  <c r="I15" i="31"/>
  <c r="R14" i="31"/>
  <c r="I14" i="31"/>
  <c r="R13" i="31"/>
  <c r="I13" i="31"/>
  <c r="R12" i="31"/>
  <c r="I12" i="31"/>
  <c r="R11" i="31"/>
  <c r="I11" i="31"/>
  <c r="R10" i="31"/>
  <c r="I10" i="31"/>
  <c r="R9" i="31"/>
  <c r="I9" i="31"/>
  <c r="R8" i="31"/>
  <c r="I8" i="31"/>
  <c r="R7" i="31"/>
  <c r="P7" i="31"/>
  <c r="I7" i="31"/>
  <c r="G7" i="31"/>
  <c r="R13" i="27"/>
  <c r="H13" i="27"/>
  <c r="R12" i="27"/>
  <c r="H12" i="27"/>
  <c r="R11" i="27"/>
  <c r="H11" i="27"/>
  <c r="R10" i="27"/>
  <c r="H10" i="27"/>
  <c r="R9" i="27"/>
  <c r="H9" i="27"/>
  <c r="R8" i="27"/>
  <c r="H8" i="27"/>
  <c r="R7" i="27"/>
  <c r="P7" i="27"/>
  <c r="H7" i="27"/>
  <c r="G7" i="27"/>
  <c r="T19" i="26"/>
  <c r="R19" i="26"/>
  <c r="I19" i="26"/>
  <c r="T18" i="26"/>
  <c r="R18" i="26"/>
  <c r="I18" i="26"/>
  <c r="T17" i="26"/>
  <c r="R17" i="26"/>
  <c r="I17" i="26"/>
  <c r="T16" i="26"/>
  <c r="R16" i="26"/>
  <c r="H16" i="26"/>
  <c r="T15" i="26"/>
  <c r="R15" i="26"/>
  <c r="H15" i="26"/>
  <c r="T14" i="26"/>
  <c r="R14" i="26"/>
  <c r="H14" i="26"/>
  <c r="T13" i="26"/>
  <c r="R13" i="26"/>
  <c r="H13" i="26"/>
  <c r="T12" i="26"/>
  <c r="R12" i="26"/>
  <c r="I12" i="26"/>
  <c r="T11" i="26"/>
  <c r="R11" i="26"/>
  <c r="I11" i="26"/>
  <c r="T10" i="26"/>
  <c r="R10" i="26"/>
  <c r="I10" i="26"/>
  <c r="T9" i="26"/>
  <c r="R9" i="26"/>
  <c r="I9" i="26"/>
  <c r="T8" i="26"/>
  <c r="R8" i="26"/>
  <c r="I8" i="26"/>
  <c r="I7" i="26" s="1"/>
  <c r="E13" i="20" s="1"/>
  <c r="C13" i="20" s="1"/>
  <c r="R7" i="26"/>
  <c r="P7" i="26"/>
  <c r="H7" i="26"/>
  <c r="G7" i="26"/>
  <c r="T15" i="24"/>
  <c r="R15" i="24"/>
  <c r="I15" i="24"/>
  <c r="T14" i="24"/>
  <c r="R14" i="24"/>
  <c r="I14" i="24"/>
  <c r="T13" i="24"/>
  <c r="R13" i="24"/>
  <c r="I13" i="24"/>
  <c r="T12" i="24"/>
  <c r="R12" i="24"/>
  <c r="I12" i="24"/>
  <c r="T11" i="24"/>
  <c r="R11" i="24"/>
  <c r="I11" i="24"/>
  <c r="T10" i="24"/>
  <c r="R10" i="24"/>
  <c r="I10" i="24"/>
  <c r="T9" i="24"/>
  <c r="R9" i="24"/>
  <c r="I9" i="24"/>
  <c r="T8" i="24"/>
  <c r="R8" i="24"/>
  <c r="I8" i="24"/>
  <c r="R7" i="24"/>
  <c r="P7" i="24"/>
  <c r="I7" i="24"/>
  <c r="G7" i="24"/>
  <c r="R31" i="23"/>
  <c r="R25" i="23"/>
  <c r="H25" i="23"/>
  <c r="R24" i="23"/>
  <c r="H24" i="23"/>
  <c r="R23" i="23"/>
  <c r="H23" i="23"/>
  <c r="R22" i="23"/>
  <c r="H22" i="23"/>
  <c r="R21" i="23"/>
  <c r="H21" i="23"/>
  <c r="R20" i="23"/>
  <c r="H20" i="23"/>
  <c r="R19" i="23"/>
  <c r="H19" i="23"/>
  <c r="R18" i="23"/>
  <c r="H18" i="23"/>
  <c r="R17" i="23"/>
  <c r="H17" i="23"/>
  <c r="R16" i="23"/>
  <c r="H16" i="23"/>
  <c r="R15" i="23"/>
  <c r="H15" i="23"/>
  <c r="R14" i="23"/>
  <c r="H14" i="23"/>
  <c r="R13" i="23"/>
  <c r="H13" i="23"/>
  <c r="R12" i="23"/>
  <c r="H12" i="23"/>
  <c r="R11" i="23"/>
  <c r="H11" i="23"/>
  <c r="R10" i="23"/>
  <c r="H10" i="23"/>
  <c r="R9" i="23"/>
  <c r="H9" i="23"/>
  <c r="R8" i="23"/>
  <c r="H8" i="23"/>
  <c r="P7" i="23"/>
  <c r="R7" i="23" s="1"/>
  <c r="H7" i="23"/>
  <c r="G7" i="23"/>
  <c r="R76" i="22"/>
  <c r="R75" i="22"/>
  <c r="R74" i="22"/>
  <c r="R73" i="22"/>
  <c r="R72" i="22"/>
  <c r="R71" i="22"/>
  <c r="R70" i="22"/>
  <c r="T69" i="22"/>
  <c r="R69" i="22"/>
  <c r="H69" i="22"/>
  <c r="T68" i="22"/>
  <c r="R68" i="22"/>
  <c r="H68" i="22"/>
  <c r="T67" i="22"/>
  <c r="R67" i="22"/>
  <c r="K67" i="22"/>
  <c r="T66" i="22"/>
  <c r="R66" i="22"/>
  <c r="K66" i="22"/>
  <c r="T65" i="22"/>
  <c r="R65" i="22"/>
  <c r="I65" i="22"/>
  <c r="T64" i="22"/>
  <c r="R64" i="22"/>
  <c r="I64" i="22"/>
  <c r="T63" i="22"/>
  <c r="R63" i="22"/>
  <c r="I63" i="22"/>
  <c r="T62" i="22"/>
  <c r="R62" i="22"/>
  <c r="I62" i="22"/>
  <c r="T61" i="22"/>
  <c r="R61" i="22"/>
  <c r="I61" i="22"/>
  <c r="T60" i="22"/>
  <c r="R60" i="22"/>
  <c r="I60" i="22"/>
  <c r="T59" i="22"/>
  <c r="R59" i="22"/>
  <c r="I59" i="22"/>
  <c r="T58" i="22"/>
  <c r="R58" i="22"/>
  <c r="I58" i="22"/>
  <c r="T57" i="22"/>
  <c r="R57" i="22"/>
  <c r="I57" i="22"/>
  <c r="T56" i="22"/>
  <c r="R56" i="22"/>
  <c r="I56" i="22"/>
  <c r="T55" i="22"/>
  <c r="R55" i="22"/>
  <c r="I55" i="22"/>
  <c r="T54" i="22"/>
  <c r="R54" i="22"/>
  <c r="I54" i="22"/>
  <c r="T53" i="22"/>
  <c r="R53" i="22"/>
  <c r="I53" i="22"/>
  <c r="T52" i="22"/>
  <c r="R52" i="22"/>
  <c r="I52" i="22"/>
  <c r="T51" i="22"/>
  <c r="R51" i="22"/>
  <c r="I51" i="22"/>
  <c r="T50" i="22"/>
  <c r="R50" i="22"/>
  <c r="I50" i="22"/>
  <c r="T49" i="22"/>
  <c r="R49" i="22"/>
  <c r="I49" i="22"/>
  <c r="T48" i="22"/>
  <c r="R48" i="22"/>
  <c r="I48" i="22"/>
  <c r="T47" i="22"/>
  <c r="R47" i="22"/>
  <c r="I47" i="22"/>
  <c r="T46" i="22"/>
  <c r="R46" i="22"/>
  <c r="I46" i="22"/>
  <c r="T45" i="22"/>
  <c r="R45" i="22"/>
  <c r="I45" i="22"/>
  <c r="T44" i="22"/>
  <c r="R44" i="22"/>
  <c r="I44" i="22"/>
  <c r="T43" i="22"/>
  <c r="R43" i="22"/>
  <c r="I43" i="22"/>
  <c r="T42" i="22"/>
  <c r="R42" i="22"/>
  <c r="I42" i="22"/>
  <c r="T41" i="22"/>
  <c r="R41" i="22"/>
  <c r="I41" i="22"/>
  <c r="T40" i="22"/>
  <c r="R40" i="22"/>
  <c r="I40" i="22"/>
  <c r="T39" i="22"/>
  <c r="R39" i="22"/>
  <c r="I39" i="22"/>
  <c r="T38" i="22"/>
  <c r="R38" i="22"/>
  <c r="I38" i="22"/>
  <c r="T37" i="22"/>
  <c r="R37" i="22"/>
  <c r="K37" i="22"/>
  <c r="T36" i="22"/>
  <c r="R36" i="22"/>
  <c r="I36" i="22"/>
  <c r="T35" i="22"/>
  <c r="R35" i="22"/>
  <c r="I35" i="22"/>
  <c r="T34" i="22"/>
  <c r="R34" i="22"/>
  <c r="I34" i="22"/>
  <c r="T33" i="22"/>
  <c r="R33" i="22"/>
  <c r="I33" i="22"/>
  <c r="T32" i="22"/>
  <c r="R32" i="22"/>
  <c r="I32" i="22"/>
  <c r="T31" i="22"/>
  <c r="R31" i="22"/>
  <c r="I31" i="22"/>
  <c r="T30" i="22"/>
  <c r="R30" i="22"/>
  <c r="I30" i="22"/>
  <c r="T29" i="22"/>
  <c r="R29" i="22"/>
  <c r="I29" i="22"/>
  <c r="T28" i="22"/>
  <c r="R28" i="22"/>
  <c r="I28" i="22"/>
  <c r="T27" i="22"/>
  <c r="R27" i="22"/>
  <c r="I27" i="22"/>
  <c r="T26" i="22"/>
  <c r="R26" i="22"/>
  <c r="I26" i="22"/>
  <c r="T25" i="22"/>
  <c r="R25" i="22"/>
  <c r="I25" i="22"/>
  <c r="T24" i="22"/>
  <c r="R24" i="22"/>
  <c r="I24" i="22"/>
  <c r="T23" i="22"/>
  <c r="R23" i="22"/>
  <c r="I23" i="22"/>
  <c r="T22" i="22"/>
  <c r="R22" i="22"/>
  <c r="I22" i="22"/>
  <c r="T21" i="22"/>
  <c r="R21" i="22"/>
  <c r="I21" i="22"/>
  <c r="T20" i="22"/>
  <c r="R20" i="22"/>
  <c r="I20" i="22"/>
  <c r="T19" i="22"/>
  <c r="R19" i="22"/>
  <c r="I19" i="22"/>
  <c r="T18" i="22"/>
  <c r="R18" i="22"/>
  <c r="I18" i="22"/>
  <c r="T17" i="22"/>
  <c r="R17" i="22"/>
  <c r="I17" i="22"/>
  <c r="T16" i="22"/>
  <c r="R16" i="22"/>
  <c r="I16" i="22"/>
  <c r="T15" i="22"/>
  <c r="R15" i="22"/>
  <c r="I15" i="22"/>
  <c r="T14" i="22"/>
  <c r="R14" i="22"/>
  <c r="I14" i="22"/>
  <c r="T13" i="22"/>
  <c r="R13" i="22"/>
  <c r="I13" i="22"/>
  <c r="T12" i="22"/>
  <c r="R12" i="22"/>
  <c r="I12" i="22"/>
  <c r="T11" i="22"/>
  <c r="R11" i="22"/>
  <c r="I11" i="22"/>
  <c r="T10" i="22"/>
  <c r="R10" i="22"/>
  <c r="I10" i="22"/>
  <c r="T9" i="22"/>
  <c r="R9" i="22"/>
  <c r="I9" i="22"/>
  <c r="I7" i="22" s="1"/>
  <c r="E9" i="20" s="1"/>
  <c r="C9" i="20" s="1"/>
  <c r="T8" i="22"/>
  <c r="R8" i="22"/>
  <c r="I8" i="22"/>
  <c r="R7" i="22"/>
  <c r="P7" i="22"/>
  <c r="K7" i="22"/>
  <c r="H7" i="22"/>
  <c r="G7" i="22"/>
  <c r="T218" i="21"/>
  <c r="R218" i="21"/>
  <c r="H218" i="21"/>
  <c r="T217" i="21"/>
  <c r="R217" i="21"/>
  <c r="H217" i="21"/>
  <c r="R211" i="21"/>
  <c r="M211" i="21"/>
  <c r="R210" i="21"/>
  <c r="M210" i="21"/>
  <c r="R209" i="21"/>
  <c r="I209" i="21"/>
  <c r="R208" i="21"/>
  <c r="H208" i="21"/>
  <c r="R207" i="21"/>
  <c r="H207" i="21"/>
  <c r="R206" i="21"/>
  <c r="H206" i="21"/>
  <c r="R205" i="21"/>
  <c r="H205" i="21"/>
  <c r="R204" i="21"/>
  <c r="H204" i="21"/>
  <c r="R203" i="21"/>
  <c r="H203" i="21"/>
  <c r="R202" i="21"/>
  <c r="H202" i="21"/>
  <c r="R201" i="21"/>
  <c r="H201" i="21"/>
  <c r="R200" i="21"/>
  <c r="H200" i="21"/>
  <c r="R199" i="21"/>
  <c r="L199" i="21"/>
  <c r="R198" i="21"/>
  <c r="L198" i="21"/>
  <c r="R197" i="21"/>
  <c r="L197" i="21"/>
  <c r="R196" i="21"/>
  <c r="L196" i="21"/>
  <c r="R195" i="21"/>
  <c r="L195" i="21"/>
  <c r="R194" i="21"/>
  <c r="L194" i="21"/>
  <c r="R193" i="21"/>
  <c r="L193" i="21"/>
  <c r="R192" i="21"/>
  <c r="L192" i="21"/>
  <c r="R191" i="21"/>
  <c r="L191" i="21"/>
  <c r="R190" i="21"/>
  <c r="L190" i="21"/>
  <c r="R189" i="21"/>
  <c r="L189" i="21"/>
  <c r="R188" i="21"/>
  <c r="L188" i="21"/>
  <c r="R187" i="21"/>
  <c r="L187" i="21"/>
  <c r="R186" i="21"/>
  <c r="L186" i="21"/>
  <c r="R185" i="21"/>
  <c r="L185" i="21"/>
  <c r="R184" i="21"/>
  <c r="L184" i="21"/>
  <c r="R183" i="21"/>
  <c r="L183" i="21"/>
  <c r="R182" i="21"/>
  <c r="H182" i="21"/>
  <c r="R181" i="21"/>
  <c r="H181" i="21"/>
  <c r="R180" i="21"/>
  <c r="H180" i="21"/>
  <c r="R179" i="21"/>
  <c r="H179" i="21"/>
  <c r="R178" i="21"/>
  <c r="H178" i="21"/>
  <c r="R177" i="21"/>
  <c r="H177" i="21"/>
  <c r="R176" i="21"/>
  <c r="H176" i="21"/>
  <c r="R175" i="21"/>
  <c r="H175" i="21"/>
  <c r="R174" i="21"/>
  <c r="H174" i="21"/>
  <c r="R173" i="21"/>
  <c r="H173" i="21"/>
  <c r="R172" i="21"/>
  <c r="H172" i="21"/>
  <c r="R171" i="21"/>
  <c r="H171" i="21"/>
  <c r="R170" i="21"/>
  <c r="H170" i="21"/>
  <c r="R169" i="21"/>
  <c r="H169" i="21"/>
  <c r="R168" i="21"/>
  <c r="H168" i="21"/>
  <c r="R167" i="21"/>
  <c r="H167" i="21"/>
  <c r="R166" i="21"/>
  <c r="H166" i="21"/>
  <c r="R165" i="21"/>
  <c r="H165" i="21"/>
  <c r="R164" i="21"/>
  <c r="L164" i="21"/>
  <c r="R163" i="21"/>
  <c r="L163" i="21"/>
  <c r="R162" i="21"/>
  <c r="L162" i="21"/>
  <c r="R161" i="21"/>
  <c r="L161" i="21"/>
  <c r="R160" i="21"/>
  <c r="L160" i="21"/>
  <c r="R159" i="21"/>
  <c r="L159" i="21"/>
  <c r="R158" i="21"/>
  <c r="L158" i="21"/>
  <c r="R157" i="21"/>
  <c r="L157" i="21"/>
  <c r="R156" i="21"/>
  <c r="L156" i="21"/>
  <c r="R155" i="21"/>
  <c r="L155" i="21"/>
  <c r="R154" i="21"/>
  <c r="L154" i="21"/>
  <c r="R153" i="21"/>
  <c r="L153" i="21"/>
  <c r="R152" i="21"/>
  <c r="L152" i="21"/>
  <c r="R151" i="21"/>
  <c r="L151" i="21"/>
  <c r="R150" i="21"/>
  <c r="L150" i="21"/>
  <c r="R149" i="21"/>
  <c r="L149" i="21"/>
  <c r="R148" i="21"/>
  <c r="L148" i="21"/>
  <c r="R147" i="21"/>
  <c r="L147" i="21"/>
  <c r="R146" i="21"/>
  <c r="L146" i="21"/>
  <c r="R145" i="21"/>
  <c r="L145" i="21"/>
  <c r="R144" i="21"/>
  <c r="L144" i="21"/>
  <c r="R143" i="21"/>
  <c r="L143" i="21"/>
  <c r="R142" i="21"/>
  <c r="L142" i="21"/>
  <c r="R141" i="21"/>
  <c r="L141" i="21"/>
  <c r="R140" i="21"/>
  <c r="L140" i="21"/>
  <c r="R139" i="21"/>
  <c r="H139" i="21"/>
  <c r="R138" i="21"/>
  <c r="H138" i="21"/>
  <c r="R137" i="21"/>
  <c r="H137" i="21"/>
  <c r="R136" i="21"/>
  <c r="H136" i="21"/>
  <c r="R135" i="21"/>
  <c r="L135" i="21"/>
  <c r="R134" i="21"/>
  <c r="L134" i="21"/>
  <c r="R133" i="21"/>
  <c r="L133" i="21"/>
  <c r="R132" i="21"/>
  <c r="L132" i="21"/>
  <c r="R131" i="21"/>
  <c r="L131" i="21"/>
  <c r="R130" i="21"/>
  <c r="H130" i="21"/>
  <c r="R129" i="21"/>
  <c r="H129" i="21"/>
  <c r="R128" i="21"/>
  <c r="L128" i="21"/>
  <c r="R127" i="21"/>
  <c r="L127" i="21"/>
  <c r="R126" i="21"/>
  <c r="H126" i="21"/>
  <c r="R125" i="21"/>
  <c r="L125" i="21"/>
  <c r="R124" i="21"/>
  <c r="L124" i="21"/>
  <c r="R123" i="21"/>
  <c r="L123" i="21"/>
  <c r="R122" i="21"/>
  <c r="L122" i="21"/>
  <c r="R121" i="21"/>
  <c r="L121" i="21"/>
  <c r="R120" i="21"/>
  <c r="L120" i="21"/>
  <c r="R119" i="21"/>
  <c r="L119" i="21"/>
  <c r="R118" i="21"/>
  <c r="L118" i="21"/>
  <c r="T117" i="21"/>
  <c r="R117" i="21"/>
  <c r="H117" i="21"/>
  <c r="T116" i="21"/>
  <c r="R116" i="21"/>
  <c r="I116" i="21"/>
  <c r="T115" i="21"/>
  <c r="R115" i="21"/>
  <c r="I115" i="21"/>
  <c r="T114" i="21"/>
  <c r="R114" i="21"/>
  <c r="H114" i="21"/>
  <c r="T113" i="21"/>
  <c r="R113" i="21"/>
  <c r="H113" i="21"/>
  <c r="T112" i="21"/>
  <c r="R112" i="21"/>
  <c r="H112" i="21"/>
  <c r="T111" i="21"/>
  <c r="R111" i="21"/>
  <c r="H111" i="21"/>
  <c r="T110" i="21"/>
  <c r="R110" i="21"/>
  <c r="I110" i="21"/>
  <c r="T109" i="21"/>
  <c r="R109" i="21"/>
  <c r="I109" i="21"/>
  <c r="T108" i="21"/>
  <c r="R108" i="21"/>
  <c r="I108" i="21"/>
  <c r="T107" i="21"/>
  <c r="R107" i="21"/>
  <c r="I107" i="21"/>
  <c r="T106" i="21"/>
  <c r="R106" i="21"/>
  <c r="I106" i="21"/>
  <c r="T105" i="21"/>
  <c r="R105" i="21"/>
  <c r="I105" i="21"/>
  <c r="T104" i="21"/>
  <c r="R104" i="21"/>
  <c r="I104" i="21"/>
  <c r="T103" i="21"/>
  <c r="R103" i="21"/>
  <c r="I103" i="21"/>
  <c r="T102" i="21"/>
  <c r="R102" i="21"/>
  <c r="I102" i="21"/>
  <c r="T101" i="21"/>
  <c r="R101" i="21"/>
  <c r="I101" i="21"/>
  <c r="T100" i="21"/>
  <c r="R100" i="21"/>
  <c r="I100" i="21"/>
  <c r="T99" i="21"/>
  <c r="R99" i="21"/>
  <c r="T98" i="21"/>
  <c r="R98" i="21"/>
  <c r="T97" i="21"/>
  <c r="R97" i="21"/>
  <c r="T96" i="21"/>
  <c r="R96" i="21"/>
  <c r="I96" i="21"/>
  <c r="T95" i="21"/>
  <c r="R95" i="21"/>
  <c r="I95" i="21"/>
  <c r="T94" i="21"/>
  <c r="R94" i="21"/>
  <c r="I94" i="21"/>
  <c r="T93" i="21"/>
  <c r="R93" i="21"/>
  <c r="I93" i="21"/>
  <c r="T92" i="21"/>
  <c r="R92" i="21"/>
  <c r="I92" i="21"/>
  <c r="T91" i="21"/>
  <c r="R91" i="21"/>
  <c r="I91" i="21"/>
  <c r="T90" i="21"/>
  <c r="R90" i="21"/>
  <c r="I90" i="21"/>
  <c r="T89" i="21"/>
  <c r="R89" i="21"/>
  <c r="I89" i="21"/>
  <c r="T88" i="21"/>
  <c r="R88" i="21"/>
  <c r="I88" i="21"/>
  <c r="T87" i="21"/>
  <c r="R87" i="21"/>
  <c r="I87" i="21"/>
  <c r="T86" i="21"/>
  <c r="R86" i="21"/>
  <c r="I86" i="21"/>
  <c r="T85" i="21"/>
  <c r="R85" i="21"/>
  <c r="I85" i="21"/>
  <c r="T84" i="21"/>
  <c r="R84" i="21"/>
  <c r="I84" i="21"/>
  <c r="T83" i="21"/>
  <c r="R83" i="21"/>
  <c r="I83" i="21"/>
  <c r="T82" i="21"/>
  <c r="R82" i="21"/>
  <c r="T81" i="21"/>
  <c r="R81" i="21"/>
  <c r="T80" i="21"/>
  <c r="R80" i="21"/>
  <c r="T79" i="21"/>
  <c r="R79" i="21"/>
  <c r="T78" i="21"/>
  <c r="R78" i="21"/>
  <c r="T77" i="21"/>
  <c r="R77" i="21"/>
  <c r="H77" i="21"/>
  <c r="T76" i="21"/>
  <c r="R76" i="21"/>
  <c r="T75" i="21"/>
  <c r="R75" i="21"/>
  <c r="T74" i="21"/>
  <c r="R74" i="21"/>
  <c r="H74" i="21"/>
  <c r="T73" i="21"/>
  <c r="R73" i="21"/>
  <c r="H73" i="21"/>
  <c r="T72" i="21"/>
  <c r="R72" i="21"/>
  <c r="H72" i="21"/>
  <c r="T71" i="21"/>
  <c r="R71" i="21"/>
  <c r="H71" i="21"/>
  <c r="T70" i="21"/>
  <c r="R70" i="21"/>
  <c r="H70" i="21"/>
  <c r="T69" i="21"/>
  <c r="R69" i="21"/>
  <c r="H69" i="21"/>
  <c r="T68" i="21"/>
  <c r="R68" i="21"/>
  <c r="H68" i="21"/>
  <c r="T67" i="21"/>
  <c r="R67" i="21"/>
  <c r="H67" i="21"/>
  <c r="T66" i="21"/>
  <c r="R66" i="21"/>
  <c r="H66" i="21"/>
  <c r="T65" i="21"/>
  <c r="R65" i="21"/>
  <c r="H65" i="21"/>
  <c r="T64" i="21"/>
  <c r="R64" i="21"/>
  <c r="H64" i="21"/>
  <c r="T63" i="21"/>
  <c r="R63" i="21"/>
  <c r="H63" i="21"/>
  <c r="T62" i="21"/>
  <c r="R62" i="21"/>
  <c r="J62" i="21"/>
  <c r="T61" i="21"/>
  <c r="R61" i="21"/>
  <c r="H61" i="21"/>
  <c r="T60" i="21"/>
  <c r="R60" i="21"/>
  <c r="J60" i="21"/>
  <c r="T59" i="21"/>
  <c r="R59" i="21"/>
  <c r="H59" i="21"/>
  <c r="T58" i="21"/>
  <c r="R58" i="21"/>
  <c r="H58" i="21"/>
  <c r="T57" i="21"/>
  <c r="R57" i="21"/>
  <c r="H57" i="21"/>
  <c r="T56" i="21"/>
  <c r="R56" i="21"/>
  <c r="H56" i="21"/>
  <c r="T55" i="21"/>
  <c r="R55" i="21"/>
  <c r="H55" i="21"/>
  <c r="T54" i="21"/>
  <c r="R54" i="21"/>
  <c r="H54" i="21"/>
  <c r="T53" i="21"/>
  <c r="R53" i="21"/>
  <c r="H53" i="21"/>
  <c r="T52" i="21"/>
  <c r="R52" i="21"/>
  <c r="T51" i="21"/>
  <c r="R51" i="21"/>
  <c r="T50" i="21"/>
  <c r="R50" i="21"/>
  <c r="T49" i="21"/>
  <c r="R49" i="21"/>
  <c r="T48" i="21"/>
  <c r="R48" i="21"/>
  <c r="H48" i="21"/>
  <c r="T47" i="21"/>
  <c r="P47" i="21"/>
  <c r="R47" i="21" s="1"/>
  <c r="T46" i="21"/>
  <c r="R46" i="21"/>
  <c r="I46" i="21"/>
  <c r="T45" i="21"/>
  <c r="R45" i="21"/>
  <c r="I45" i="21"/>
  <c r="T44" i="21"/>
  <c r="R44" i="21"/>
  <c r="H44" i="21"/>
  <c r="T43" i="21"/>
  <c r="R43" i="21"/>
  <c r="H43" i="21"/>
  <c r="T42" i="21"/>
  <c r="R42" i="21"/>
  <c r="H42" i="21"/>
  <c r="T41" i="21"/>
  <c r="R41" i="21"/>
  <c r="H41" i="21"/>
  <c r="T40" i="21"/>
  <c r="R40" i="21"/>
  <c r="H40" i="21"/>
  <c r="T39" i="21"/>
  <c r="R39" i="21"/>
  <c r="H39" i="21"/>
  <c r="T38" i="21"/>
  <c r="R38" i="21"/>
  <c r="H38" i="21"/>
  <c r="T37" i="21"/>
  <c r="R37" i="21"/>
  <c r="H37" i="21"/>
  <c r="T36" i="21"/>
  <c r="R36" i="21"/>
  <c r="I36" i="21"/>
  <c r="T35" i="21"/>
  <c r="R35" i="21"/>
  <c r="T34" i="21"/>
  <c r="R34" i="21"/>
  <c r="T33" i="21"/>
  <c r="R33" i="21"/>
  <c r="T32" i="21"/>
  <c r="R32" i="21"/>
  <c r="T31" i="21"/>
  <c r="R31" i="21"/>
  <c r="T30" i="21"/>
  <c r="R30" i="21"/>
  <c r="T29" i="21"/>
  <c r="R29" i="21"/>
  <c r="H29" i="21"/>
  <c r="T28" i="21"/>
  <c r="R28" i="21"/>
  <c r="H28" i="21"/>
  <c r="T27" i="21"/>
  <c r="R27" i="21"/>
  <c r="H27" i="21"/>
  <c r="T26" i="21"/>
  <c r="R26" i="21"/>
  <c r="H26" i="21"/>
  <c r="T25" i="21"/>
  <c r="R25" i="21"/>
  <c r="H25" i="21"/>
  <c r="T24" i="21"/>
  <c r="R24" i="21"/>
  <c r="H24" i="21"/>
  <c r="T23" i="21"/>
  <c r="R23" i="21"/>
  <c r="J23" i="21"/>
  <c r="T22" i="21"/>
  <c r="R22" i="21"/>
  <c r="J22" i="21"/>
  <c r="T21" i="21"/>
  <c r="R21" i="21"/>
  <c r="J21" i="21"/>
  <c r="T20" i="21"/>
  <c r="R20" i="21"/>
  <c r="J20" i="21"/>
  <c r="T19" i="21"/>
  <c r="R19" i="21"/>
  <c r="J19" i="21"/>
  <c r="T18" i="21"/>
  <c r="R18" i="21"/>
  <c r="H18" i="21"/>
  <c r="T17" i="21"/>
  <c r="R17" i="21"/>
  <c r="I17" i="21"/>
  <c r="T16" i="21"/>
  <c r="R16" i="21"/>
  <c r="I16" i="21"/>
  <c r="T15" i="21"/>
  <c r="R15" i="21"/>
  <c r="I15" i="21"/>
  <c r="T14" i="21"/>
  <c r="R14" i="21"/>
  <c r="I14" i="21"/>
  <c r="T13" i="21"/>
  <c r="R13" i="21"/>
  <c r="I13" i="21"/>
  <c r="T12" i="21"/>
  <c r="R12" i="21"/>
  <c r="I12" i="21"/>
  <c r="T11" i="21"/>
  <c r="R11" i="21"/>
  <c r="J11" i="21"/>
  <c r="J7" i="21" s="1"/>
  <c r="F7" i="20" s="1"/>
  <c r="F17" i="20" s="1"/>
  <c r="T10" i="21"/>
  <c r="R10" i="21"/>
  <c r="R7" i="21" s="1"/>
  <c r="J10" i="21"/>
  <c r="T9" i="21"/>
  <c r="R9" i="21"/>
  <c r="H9" i="21"/>
  <c r="H7" i="21" s="1"/>
  <c r="D7" i="20" s="1"/>
  <c r="P7" i="21"/>
  <c r="J7" i="20" s="1"/>
  <c r="J17" i="20" s="1"/>
  <c r="J22" i="20" s="1"/>
  <c r="M7" i="21"/>
  <c r="L7" i="21"/>
  <c r="H7" i="20" s="1"/>
  <c r="H17" i="20" s="1"/>
  <c r="I7" i="21"/>
  <c r="G7" i="21"/>
  <c r="J16" i="20"/>
  <c r="I16" i="20"/>
  <c r="H16" i="20"/>
  <c r="G16" i="20"/>
  <c r="F16" i="20"/>
  <c r="E16" i="20"/>
  <c r="D16" i="20"/>
  <c r="C16" i="20"/>
  <c r="J15" i="20"/>
  <c r="I15" i="20"/>
  <c r="H15" i="20"/>
  <c r="G15" i="20"/>
  <c r="F15" i="20"/>
  <c r="E15" i="20"/>
  <c r="D15" i="20"/>
  <c r="C15" i="20"/>
  <c r="J14" i="20"/>
  <c r="I14" i="20"/>
  <c r="H14" i="20"/>
  <c r="G14" i="20"/>
  <c r="F14" i="20"/>
  <c r="E14" i="20"/>
  <c r="D14" i="20"/>
  <c r="C14" i="20"/>
  <c r="J13" i="20"/>
  <c r="I13" i="20"/>
  <c r="H13" i="20"/>
  <c r="G13" i="20"/>
  <c r="F13" i="20"/>
  <c r="D13" i="20"/>
  <c r="J12" i="20"/>
  <c r="I12" i="20"/>
  <c r="H12" i="20"/>
  <c r="G12" i="20"/>
  <c r="F12" i="20"/>
  <c r="E12" i="20"/>
  <c r="D12" i="20"/>
  <c r="C12" i="20"/>
  <c r="J11" i="20"/>
  <c r="I11" i="20"/>
  <c r="H11" i="20"/>
  <c r="G11" i="20"/>
  <c r="F11" i="20"/>
  <c r="E11" i="20"/>
  <c r="D11" i="20"/>
  <c r="C11" i="20"/>
  <c r="J10" i="20"/>
  <c r="I10" i="20"/>
  <c r="H10" i="20"/>
  <c r="G10" i="20"/>
  <c r="F10" i="20"/>
  <c r="E10" i="20"/>
  <c r="D10" i="20"/>
  <c r="C10" i="20"/>
  <c r="J9" i="20"/>
  <c r="I9" i="20"/>
  <c r="H9" i="20"/>
  <c r="G9" i="20"/>
  <c r="F9" i="20"/>
  <c r="D9" i="20"/>
  <c r="J8" i="20"/>
  <c r="E8" i="20"/>
  <c r="D8" i="20"/>
  <c r="C8" i="20"/>
  <c r="I7" i="20"/>
  <c r="I17" i="20" s="1"/>
  <c r="G7" i="20"/>
  <c r="G17" i="20" s="1"/>
  <c r="E7" i="20"/>
  <c r="E17" i="20" s="1"/>
  <c r="C7" i="20" l="1"/>
  <c r="D17" i="20"/>
  <c r="C17" i="20" s="1"/>
  <c r="C22" i="20" s="1"/>
</calcChain>
</file>

<file path=xl/sharedStrings.xml><?xml version="1.0" encoding="utf-8"?>
<sst xmlns="http://schemas.openxmlformats.org/spreadsheetml/2006/main" count="2172" uniqueCount="568">
  <si>
    <t>附件2</t>
  </si>
  <si>
    <t>购置奖补申报企业资格符合认定条件明细表</t>
  </si>
  <si>
    <r>
      <rPr>
        <b/>
        <sz val="9"/>
        <color theme="1"/>
        <rFont val="仿宋_GB2312"/>
        <charset val="134"/>
      </rPr>
      <t>序号</t>
    </r>
  </si>
  <si>
    <r>
      <rPr>
        <b/>
        <sz val="9"/>
        <color theme="1"/>
        <rFont val="仿宋_GB2312"/>
        <charset val="134"/>
      </rPr>
      <t>市州</t>
    </r>
  </si>
  <si>
    <r>
      <rPr>
        <b/>
        <sz val="9"/>
        <color theme="1"/>
        <rFont val="仿宋_GB2312"/>
        <charset val="134"/>
      </rPr>
      <t>申报企业名称</t>
    </r>
  </si>
  <si>
    <t>信息报告审核情况</t>
  </si>
  <si>
    <r>
      <rPr>
        <b/>
        <sz val="9"/>
        <color theme="1"/>
        <rFont val="仿宋_GB2312"/>
        <charset val="134"/>
      </rPr>
      <t>奖补资金申报资格认定情况</t>
    </r>
  </si>
  <si>
    <t>一、符合认定条件企业</t>
  </si>
  <si>
    <t>长沙市</t>
  </si>
  <si>
    <t>市本级及所属区</t>
  </si>
  <si>
    <t>比亚迪汽车工业有限公司长沙分公司</t>
  </si>
  <si>
    <t>第一批（湘天会专审【2017】第247号）
第二批（湘天会专审【2018】第136号）
第五批（本批）</t>
  </si>
  <si>
    <r>
      <rPr>
        <sz val="9"/>
        <color theme="1"/>
        <rFont val="仿宋_GB2312"/>
        <charset val="134"/>
      </rPr>
      <t>符合</t>
    </r>
  </si>
  <si>
    <t>长沙市比亚迪汽车有限公司</t>
  </si>
  <si>
    <t>第二批（湘天会专审【2018】第136号）
第三批（湘天会专字【2019】第207号）
第五批（本批）</t>
  </si>
  <si>
    <t>长沙蔚澜汽车销售有限公司</t>
  </si>
  <si>
    <t>长沙城发智慧出行投资运营有限公司</t>
  </si>
  <si>
    <t>第五批（本批）</t>
  </si>
  <si>
    <t>湖南润锦行新能源汽车销售有限公司</t>
  </si>
  <si>
    <t>湖南德顺新能源有限公司</t>
  </si>
  <si>
    <t>湖南江南汽车制造有限公司星沙制造厂</t>
  </si>
  <si>
    <t>第一批（湘天会专审【2017】第247号）
第二批（湘天会专审【2018】第136号）
第三批（湘天会专字【2019】第207号）</t>
  </si>
  <si>
    <t>湖南捷鑫汽车销售服务有限公司</t>
  </si>
  <si>
    <t>第一批（湘天会专审【2017】第247号）
第二批（湘天会专审【2018】第136号）</t>
  </si>
  <si>
    <t>郑州宇通客车股份有限公司长沙销售服务分公司</t>
  </si>
  <si>
    <t>第三批（湘天会专字【2019】第207号）
第五批（本批）</t>
  </si>
  <si>
    <t>湖南鼎湘创富新能源汽车发展有限公司</t>
  </si>
  <si>
    <t>湖南东旭德来电子科技有限公司</t>
  </si>
  <si>
    <t>湖南吉新汽车销售有限责任公司</t>
  </si>
  <si>
    <t>长沙壹骁汽车贸易有限公司</t>
  </si>
  <si>
    <t>湖南兰天华宇新能源汽车销售服务有限责任公司</t>
  </si>
  <si>
    <t>第三批（湘天会专字【2019】第207号）</t>
  </si>
  <si>
    <t>湖南龙睿汽车销售服务有限公司</t>
  </si>
  <si>
    <t>第二批（湘天会专审【2018】第136号）
第三批（湘天会专字【2019】第207号）</t>
  </si>
  <si>
    <t>湖南能翔瑞弘汽车销售服务有限公司</t>
  </si>
  <si>
    <t>第一批（湘天会专审【2017】第247号）
第三批（湘天会专字【2019】第207号）</t>
  </si>
  <si>
    <t>湖南能翔新能源巴士运营有限公司</t>
  </si>
  <si>
    <t>湖南润达汽车贸易有限公司</t>
  </si>
  <si>
    <t>第二批（湘天会专审【2018】第136号）
第五批（本批）</t>
  </si>
  <si>
    <t>湖南鑫利来汽车贸易有限公司</t>
  </si>
  <si>
    <t>湖南星通汽车制造有限公司</t>
  </si>
  <si>
    <t>宁乡市</t>
  </si>
  <si>
    <t>湖南长高成套电器有限公司</t>
  </si>
  <si>
    <t>第三批（湘天会专字【2019】第208号）</t>
  </si>
  <si>
    <t>湖南长高新能源汽车运营有限公司</t>
  </si>
  <si>
    <t>第二批（湘天会专审【2018】第136号）</t>
  </si>
  <si>
    <t>江苏九龙汽车制造有限公司湖南分公司</t>
  </si>
  <si>
    <t>长沙福田汽车科技有限公司</t>
  </si>
  <si>
    <t>长沙梅花汽车制造有限公司</t>
  </si>
  <si>
    <t>第一批（湘天会专审【2017】第247号）
第三批（湘天会专字【2019】第208号）</t>
  </si>
  <si>
    <t>长沙市骏鹏汽车销售有限公司</t>
  </si>
  <si>
    <t>湖南高翔电动汽车股份有限公司</t>
  </si>
  <si>
    <t>第一批（湘天会专审【2017】第247号）
第五批（本批）
15年车不需要进行信息报告审核</t>
  </si>
  <si>
    <t>长沙顺达新材动力技术有限公司</t>
  </si>
  <si>
    <t>株洲市</t>
  </si>
  <si>
    <t>中车时代电动汽车股份有限公司</t>
  </si>
  <si>
    <t>株洲畅行新能源汽车发展有限责任公司</t>
  </si>
  <si>
    <t>第一批（湘天会专审【2017】第247号）
第三批（湘天会专字【2019】第208号）
第五批（本批）</t>
  </si>
  <si>
    <t>湘潭市</t>
  </si>
  <si>
    <t>湖南瑞丽汽车销售服务有限公司</t>
  </si>
  <si>
    <t>湘潭万事达新能源汽车租赁服务有限公司</t>
  </si>
  <si>
    <t>第三批（湘天会专字【2019】第209号）</t>
  </si>
  <si>
    <t>湘潭鑫弘泰汽车销售有限公司</t>
  </si>
  <si>
    <t>第三批（湘天会专字【2019】第210号）</t>
  </si>
  <si>
    <t>湘潭王力新能源汽车有限公司</t>
  </si>
  <si>
    <t>第三批（湘天会专字【2019】第211号）</t>
  </si>
  <si>
    <t>衡阳市</t>
  </si>
  <si>
    <t>衡阳市弘鑫新能源汽车销售服务有限公司</t>
  </si>
  <si>
    <t>第三批（湘天会专字【2019】第212号）</t>
  </si>
  <si>
    <t>衡阳市金华通汽车贸易有限公司</t>
  </si>
  <si>
    <t>第一批（湘天会专审【2017】第247号）
第五批（本批）</t>
  </si>
  <si>
    <t>耒阳市</t>
  </si>
  <si>
    <t>耒阳市天汇公共交通运输有限责任公司</t>
  </si>
  <si>
    <t>益阳市</t>
  </si>
  <si>
    <t>益阳东方汽车贸易有限公司</t>
  </si>
  <si>
    <t>益阳和瑞新能源汽车销售有限公司</t>
  </si>
  <si>
    <t>常德市</t>
  </si>
  <si>
    <t>常德中车新能源汽车有限公司</t>
  </si>
  <si>
    <t>湖南中泽顶冠新能源汽车贸易有限公司</t>
  </si>
  <si>
    <t>娄底市</t>
  </si>
  <si>
    <t>湖南永超新能源汽车贸易有限公司</t>
  </si>
  <si>
    <t>郴州市</t>
  </si>
  <si>
    <t>郴州天宇汽车销售有限公司</t>
  </si>
  <si>
    <t>郴州永圣汽车销售有限公司</t>
  </si>
  <si>
    <t>永州市</t>
  </si>
  <si>
    <t>永州万顺汽贸有限公司</t>
  </si>
  <si>
    <t>湖南路路顺汽车服务有限公司</t>
  </si>
  <si>
    <t>湖南益睿新能源汽车销售有限公司</t>
  </si>
  <si>
    <t>浏阳市</t>
  </si>
  <si>
    <t>浏阳市联盛汽车销售有限公司</t>
  </si>
  <si>
    <t>郴州市公共汽车公司</t>
  </si>
  <si>
    <t>郴州市林邑巴士有限公司</t>
  </si>
  <si>
    <t>二、部分符合认定条件企业</t>
  </si>
  <si>
    <t>湖南洁天新能源汽车销售有限公司</t>
  </si>
  <si>
    <t>第一批（湘天会专审【2017】第247号）
第二批（湘天会专审【2018】第136号）
第三批（湘天会专字【2019】第207号）
第五批（本批）</t>
  </si>
  <si>
    <r>
      <rPr>
        <sz val="9"/>
        <color theme="1"/>
        <rFont val="仿宋_GB2312"/>
        <charset val="134"/>
      </rPr>
      <t>申报</t>
    </r>
    <r>
      <rPr>
        <sz val="9"/>
        <color theme="1"/>
        <rFont val="Arial Narrow"/>
        <family val="2"/>
      </rPr>
      <t>1326</t>
    </r>
    <r>
      <rPr>
        <sz val="9"/>
        <color theme="1"/>
        <rFont val="仿宋_GB2312"/>
        <charset val="134"/>
      </rPr>
      <t>辆纯电动乘用车符合认定条件；申报</t>
    </r>
    <r>
      <rPr>
        <sz val="9"/>
        <color theme="1"/>
        <rFont val="Arial Narrow"/>
        <family val="2"/>
      </rPr>
      <t>8</t>
    </r>
    <r>
      <rPr>
        <sz val="9"/>
        <color theme="1"/>
        <rFont val="仿宋_GB2312"/>
        <charset val="134"/>
      </rPr>
      <t>辆</t>
    </r>
    <r>
      <rPr>
        <sz val="9"/>
        <color theme="1"/>
        <rFont val="Arial Narrow"/>
        <family val="2"/>
      </rPr>
      <t>SCH5022XXY-BEV2</t>
    </r>
    <r>
      <rPr>
        <sz val="9"/>
        <color theme="1"/>
        <rFont val="仿宋_GB2312"/>
        <charset val="134"/>
      </rPr>
      <t>型纯电动货车不符合奖补认定条件。</t>
    </r>
  </si>
  <si>
    <t>湖南能翔优卡新能源汽车运营有限公司</t>
  </si>
  <si>
    <r>
      <rPr>
        <sz val="9"/>
        <color theme="1"/>
        <rFont val="仿宋_GB2312"/>
        <charset val="134"/>
      </rPr>
      <t>申报</t>
    </r>
    <r>
      <rPr>
        <sz val="9"/>
        <color theme="1"/>
        <rFont val="Arial Narrow"/>
        <family val="2"/>
      </rPr>
      <t>290</t>
    </r>
    <r>
      <rPr>
        <sz val="9"/>
        <color theme="1"/>
        <rFont val="仿宋_GB2312"/>
        <charset val="134"/>
      </rPr>
      <t>辆纯电动乘用车，其中</t>
    </r>
    <r>
      <rPr>
        <sz val="9"/>
        <color theme="1"/>
        <rFont val="Arial Narrow"/>
        <family val="2"/>
      </rPr>
      <t>1</t>
    </r>
    <r>
      <rPr>
        <sz val="9"/>
        <color theme="1"/>
        <rFont val="仿宋_GB2312"/>
        <charset val="134"/>
      </rPr>
      <t>辆</t>
    </r>
    <r>
      <rPr>
        <sz val="9"/>
        <color theme="1"/>
        <rFont val="Arial Narrow"/>
        <family val="2"/>
      </rPr>
      <t>JNJ7000EVX9</t>
    </r>
    <r>
      <rPr>
        <sz val="9"/>
        <color theme="1"/>
        <rFont val="仿宋_GB2312"/>
        <charset val="134"/>
      </rPr>
      <t>型纯电动乘用车已于</t>
    </r>
    <r>
      <rPr>
        <sz val="9"/>
        <color theme="1"/>
        <rFont val="Arial Narrow"/>
        <family val="2"/>
      </rPr>
      <t>2016</t>
    </r>
    <r>
      <rPr>
        <sz val="9"/>
        <color theme="1"/>
        <rFont val="仿宋_GB2312"/>
        <charset val="134"/>
      </rPr>
      <t>年第二批次获得省级购置奖补。</t>
    </r>
  </si>
  <si>
    <t>湖南桑德新能源汽车科技有限公司</t>
  </si>
  <si>
    <r>
      <rPr>
        <sz val="9"/>
        <color theme="1"/>
        <rFont val="仿宋_GB2312"/>
        <charset val="134"/>
      </rPr>
      <t>申报</t>
    </r>
    <r>
      <rPr>
        <sz val="9"/>
        <color theme="1"/>
        <rFont val="Arial Narrow"/>
        <family val="2"/>
      </rPr>
      <t>378</t>
    </r>
    <r>
      <rPr>
        <sz val="9"/>
        <color theme="1"/>
        <rFont val="仿宋_GB2312"/>
        <charset val="134"/>
      </rPr>
      <t>辆纯电动乘用车，其中</t>
    </r>
    <r>
      <rPr>
        <sz val="9"/>
        <color theme="1"/>
        <rFont val="Arial Narrow"/>
        <family val="2"/>
      </rPr>
      <t>3</t>
    </r>
    <r>
      <rPr>
        <sz val="9"/>
        <color theme="1"/>
        <rFont val="仿宋_GB2312"/>
        <charset val="134"/>
      </rPr>
      <t>辆</t>
    </r>
    <r>
      <rPr>
        <sz val="9"/>
        <color theme="1"/>
        <rFont val="Arial Narrow"/>
        <family val="2"/>
      </rPr>
      <t>JNJ7000EVX7</t>
    </r>
    <r>
      <rPr>
        <sz val="9"/>
        <color theme="1"/>
        <rFont val="仿宋_GB2312"/>
        <charset val="134"/>
      </rPr>
      <t>型纯电动乘用车已于</t>
    </r>
    <r>
      <rPr>
        <sz val="9"/>
        <color theme="1"/>
        <rFont val="Arial Narrow"/>
        <family val="2"/>
      </rPr>
      <t>2016</t>
    </r>
    <r>
      <rPr>
        <sz val="9"/>
        <color theme="1"/>
        <rFont val="仿宋_GB2312"/>
        <charset val="134"/>
      </rPr>
      <t>年第二批次获得省级购置奖补。</t>
    </r>
  </si>
  <si>
    <t>湖南庞大贝宁新能源汽车销售服务有限公司</t>
  </si>
  <si>
    <t>第一批（湘天会专审【2017】第247号）
第三批（湘天会专字【2019】第209号）
第五批（本批）</t>
  </si>
  <si>
    <r>
      <rPr>
        <sz val="9"/>
        <color theme="1"/>
        <rFont val="仿宋_GB2312"/>
        <charset val="134"/>
      </rPr>
      <t>申报</t>
    </r>
    <r>
      <rPr>
        <sz val="9"/>
        <color theme="1"/>
        <rFont val="Arial Narrow"/>
        <family val="2"/>
      </rPr>
      <t>271</t>
    </r>
    <r>
      <rPr>
        <sz val="9"/>
        <color theme="1"/>
        <rFont val="仿宋_GB2312"/>
        <charset val="134"/>
      </rPr>
      <t>辆纯电动乘用车，其中申报的</t>
    </r>
    <r>
      <rPr>
        <sz val="9"/>
        <color theme="1"/>
        <rFont val="Arial Narrow"/>
        <family val="2"/>
      </rPr>
      <t>2</t>
    </r>
    <r>
      <rPr>
        <sz val="9"/>
        <color theme="1"/>
        <rFont val="仿宋_GB2312"/>
        <charset val="134"/>
      </rPr>
      <t>辆</t>
    </r>
    <r>
      <rPr>
        <sz val="9"/>
        <color theme="1"/>
        <rFont val="Arial Narrow"/>
        <family val="2"/>
      </rPr>
      <t>BJ7000C5E4-BEV</t>
    </r>
    <r>
      <rPr>
        <sz val="9"/>
        <color theme="1"/>
        <rFont val="仿宋_GB2312"/>
        <charset val="134"/>
      </rPr>
      <t>型和</t>
    </r>
    <r>
      <rPr>
        <sz val="9"/>
        <color theme="1"/>
        <rFont val="Arial Narrow"/>
        <family val="2"/>
      </rPr>
      <t>2</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</si>
  <si>
    <t>衡阳市恒昆汽车贸易有限公司</t>
  </si>
  <si>
    <r>
      <rPr>
        <sz val="9"/>
        <color theme="1"/>
        <rFont val="仿宋_GB2312"/>
        <charset val="134"/>
      </rPr>
      <t>申报</t>
    </r>
    <r>
      <rPr>
        <sz val="9"/>
        <color theme="1"/>
        <rFont val="Arial Narrow"/>
        <family val="2"/>
      </rPr>
      <t>116</t>
    </r>
    <r>
      <rPr>
        <sz val="9"/>
        <color theme="1"/>
        <rFont val="仿宋_GB2312"/>
        <charset val="134"/>
      </rPr>
      <t>辆纯电动乘用车，其中申报的</t>
    </r>
    <r>
      <rPr>
        <sz val="9"/>
        <color theme="1"/>
        <rFont val="Arial Narrow"/>
        <family val="2"/>
      </rPr>
      <t>4</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</si>
  <si>
    <t>岳阳市</t>
  </si>
  <si>
    <t>岳阳市启晨贸易有限公司</t>
  </si>
  <si>
    <r>
      <rPr>
        <sz val="9"/>
        <color theme="1"/>
        <rFont val="仿宋_GB2312"/>
        <charset val="134"/>
      </rPr>
      <t>申报</t>
    </r>
    <r>
      <rPr>
        <sz val="9"/>
        <color theme="1"/>
        <rFont val="Arial Narrow"/>
        <family val="2"/>
      </rPr>
      <t>173</t>
    </r>
    <r>
      <rPr>
        <sz val="9"/>
        <color theme="1"/>
        <rFont val="仿宋_GB2312"/>
        <charset val="134"/>
      </rPr>
      <t>辆纯电动乘用车，其中申报的</t>
    </r>
    <r>
      <rPr>
        <sz val="9"/>
        <color theme="1"/>
        <rFont val="Arial Narrow"/>
        <family val="2"/>
      </rPr>
      <t>1</t>
    </r>
    <r>
      <rPr>
        <sz val="9"/>
        <color theme="1"/>
        <rFont val="仿宋_GB2312"/>
        <charset val="134"/>
      </rPr>
      <t>辆</t>
    </r>
    <r>
      <rPr>
        <sz val="9"/>
        <color theme="1"/>
        <rFont val="Arial Narrow"/>
        <family val="2"/>
      </rPr>
      <t>JX70021BEV</t>
    </r>
    <r>
      <rPr>
        <sz val="9"/>
        <color theme="1"/>
        <rFont val="仿宋_GB2312"/>
        <charset val="134"/>
      </rPr>
      <t>型和</t>
    </r>
    <r>
      <rPr>
        <sz val="9"/>
        <color theme="1"/>
        <rFont val="Arial Narrow"/>
        <family val="2"/>
      </rPr>
      <t>4</t>
    </r>
    <r>
      <rPr>
        <sz val="9"/>
        <color theme="1"/>
        <rFont val="仿宋_GB2312"/>
        <charset val="134"/>
      </rPr>
      <t>辆</t>
    </r>
    <r>
      <rPr>
        <sz val="9"/>
        <color theme="1"/>
        <rFont val="Arial Narrow"/>
        <family val="2"/>
      </rPr>
      <t>JX70038BEV</t>
    </r>
    <r>
      <rPr>
        <sz val="9"/>
        <color theme="1"/>
        <rFont val="仿宋_GB2312"/>
        <charset val="134"/>
      </rPr>
      <t>型纯电动乘用车《信息报告》未通过以及</t>
    </r>
    <r>
      <rPr>
        <sz val="9"/>
        <color theme="1"/>
        <rFont val="Arial Narrow"/>
        <family val="2"/>
      </rPr>
      <t>2</t>
    </r>
    <r>
      <rPr>
        <sz val="9"/>
        <color theme="1"/>
        <rFont val="仿宋_GB2312"/>
        <charset val="134"/>
      </rPr>
      <t>辆</t>
    </r>
    <r>
      <rPr>
        <sz val="9"/>
        <color theme="1"/>
        <rFont val="Arial Narrow"/>
        <family val="2"/>
      </rPr>
      <t>SMA7001BEV49</t>
    </r>
    <r>
      <rPr>
        <sz val="9"/>
        <color theme="1"/>
        <rFont val="仿宋_GB2312"/>
        <charset val="134"/>
      </rPr>
      <t>型纯电动乘用车未提供国补证明。</t>
    </r>
  </si>
  <si>
    <t>岳阳天茂汽车销售服务有限公司</t>
  </si>
  <si>
    <r>
      <rPr>
        <sz val="9"/>
        <color theme="1"/>
        <rFont val="仿宋_GB2312"/>
        <charset val="134"/>
      </rPr>
      <t>申报</t>
    </r>
    <r>
      <rPr>
        <sz val="9"/>
        <color theme="1"/>
        <rFont val="Arial Narrow"/>
        <family val="2"/>
      </rPr>
      <t>33</t>
    </r>
    <r>
      <rPr>
        <sz val="9"/>
        <color theme="1"/>
        <rFont val="仿宋_GB2312"/>
        <charset val="134"/>
      </rPr>
      <t>辆纯电动乘用车，其中</t>
    </r>
    <r>
      <rPr>
        <sz val="9"/>
        <color theme="1"/>
        <rFont val="Arial Narrow"/>
        <family val="2"/>
      </rPr>
      <t>26</t>
    </r>
    <r>
      <rPr>
        <sz val="9"/>
        <color theme="1"/>
        <rFont val="仿宋_GB2312"/>
        <charset val="134"/>
      </rPr>
      <t>辆车与润锦行申报的车辆重复，经与双方联系并根据所提供的资料，确定该部分车辆由润锦行申报。</t>
    </r>
  </si>
  <si>
    <t>湖南同兴新能源汽车销售有限公司娄底分公司</t>
  </si>
  <si>
    <r>
      <rPr>
        <sz val="9"/>
        <color theme="1"/>
        <rFont val="仿宋_GB2312"/>
        <charset val="134"/>
      </rPr>
      <t>申报</t>
    </r>
    <r>
      <rPr>
        <sz val="9"/>
        <color theme="1"/>
        <rFont val="Arial Narrow"/>
        <family val="2"/>
      </rPr>
      <t>142</t>
    </r>
    <r>
      <rPr>
        <sz val="9"/>
        <color theme="1"/>
        <rFont val="仿宋_GB2312"/>
        <charset val="134"/>
      </rPr>
      <t>辆纯电动乘用车，其中申报的</t>
    </r>
    <r>
      <rPr>
        <sz val="9"/>
        <color theme="1"/>
        <rFont val="Arial Narrow"/>
        <family val="2"/>
      </rPr>
      <t>13</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r>
      <rPr>
        <sz val="9"/>
        <color theme="1"/>
        <rFont val="Arial Narrow"/>
        <family val="2"/>
      </rPr>
      <t>4</t>
    </r>
    <r>
      <rPr>
        <sz val="9"/>
        <color theme="1"/>
        <rFont val="仿宋_GB2312"/>
        <charset val="134"/>
      </rPr>
      <t>辆</t>
    </r>
    <r>
      <rPr>
        <sz val="9"/>
        <color theme="1"/>
        <rFont val="Arial Narrow"/>
        <family val="2"/>
      </rPr>
      <t>BJ7000C5D3-BEV</t>
    </r>
    <r>
      <rPr>
        <sz val="9"/>
        <color theme="1"/>
        <rFont val="仿宋_GB2312"/>
        <charset val="134"/>
      </rPr>
      <t>型、</t>
    </r>
    <r>
      <rPr>
        <sz val="9"/>
        <color theme="1"/>
        <rFont val="Arial Narrow"/>
        <family val="2"/>
      </rPr>
      <t>1</t>
    </r>
    <r>
      <rPr>
        <sz val="9"/>
        <color theme="1"/>
        <rFont val="仿宋_GB2312"/>
        <charset val="134"/>
      </rPr>
      <t>辆</t>
    </r>
    <r>
      <rPr>
        <sz val="9"/>
        <color theme="1"/>
        <rFont val="Arial Narrow"/>
        <family val="2"/>
      </rPr>
      <t>BJ7000U3D7-BEV</t>
    </r>
    <r>
      <rPr>
        <sz val="9"/>
        <color theme="1"/>
        <rFont val="仿宋_GB2312"/>
        <charset val="134"/>
      </rPr>
      <t>型、</t>
    </r>
    <r>
      <rPr>
        <sz val="9"/>
        <color theme="1"/>
        <rFont val="Arial Narrow"/>
        <family val="2"/>
      </rPr>
      <t>2</t>
    </r>
    <r>
      <rPr>
        <sz val="9"/>
        <color theme="1"/>
        <rFont val="仿宋_GB2312"/>
        <charset val="134"/>
      </rPr>
      <t>辆</t>
    </r>
    <r>
      <rPr>
        <sz val="9"/>
        <color theme="1"/>
        <rFont val="Arial Narrow"/>
        <family val="2"/>
      </rPr>
      <t>BJ7001BPH5-BEV</t>
    </r>
    <r>
      <rPr>
        <sz val="9"/>
        <color theme="1"/>
        <rFont val="仿宋_GB2312"/>
        <charset val="134"/>
      </rPr>
      <t>型纯电动乘用车未提供国补证明；</t>
    </r>
    <r>
      <rPr>
        <sz val="9"/>
        <color theme="1"/>
        <rFont val="Arial Narrow"/>
        <family val="2"/>
      </rPr>
      <t>1</t>
    </r>
    <r>
      <rPr>
        <sz val="9"/>
        <color theme="1"/>
        <rFont val="仿宋_GB2312"/>
        <charset val="134"/>
      </rPr>
      <t>辆</t>
    </r>
    <r>
      <rPr>
        <sz val="9"/>
        <color theme="1"/>
        <rFont val="Arial Narrow"/>
        <family val="2"/>
      </rPr>
      <t>BJ7001BPH7-BEV</t>
    </r>
    <r>
      <rPr>
        <sz val="9"/>
        <color theme="1"/>
        <rFont val="仿宋_GB2312"/>
        <charset val="134"/>
      </rPr>
      <t>型纯电动乘用车已于</t>
    </r>
    <r>
      <rPr>
        <sz val="9"/>
        <color theme="1"/>
        <rFont val="Arial Narrow"/>
        <family val="2"/>
      </rPr>
      <t>2018</t>
    </r>
    <r>
      <rPr>
        <sz val="9"/>
        <color theme="1"/>
        <rFont val="仿宋_GB2312"/>
        <charset val="134"/>
      </rPr>
      <t>年度批次获得省级购置奖补。</t>
    </r>
  </si>
  <si>
    <t>怀化市</t>
  </si>
  <si>
    <t>湖南伟兴小码新能源汽车有限公司</t>
  </si>
  <si>
    <r>
      <rPr>
        <sz val="9"/>
        <color theme="1"/>
        <rFont val="仿宋_GB2312"/>
        <charset val="134"/>
      </rPr>
      <t>申报</t>
    </r>
    <r>
      <rPr>
        <sz val="9"/>
        <color theme="1"/>
        <rFont val="Arial Narrow"/>
        <family val="2"/>
      </rPr>
      <t>142</t>
    </r>
    <r>
      <rPr>
        <sz val="9"/>
        <color theme="1"/>
        <rFont val="仿宋_GB2312"/>
        <charset val="134"/>
      </rPr>
      <t>辆纯电动乘用车，其中</t>
    </r>
    <r>
      <rPr>
        <sz val="9"/>
        <color theme="1"/>
        <rFont val="Arial Narrow"/>
        <family val="2"/>
      </rPr>
      <t>1</t>
    </r>
    <r>
      <rPr>
        <sz val="9"/>
        <color theme="1"/>
        <rFont val="仿宋_GB2312"/>
        <charset val="134"/>
      </rPr>
      <t>辆</t>
    </r>
    <r>
      <rPr>
        <sz val="9"/>
        <color theme="1"/>
        <rFont val="Arial Narrow"/>
        <family val="2"/>
      </rPr>
      <t>BJ7000U3D7-BEV</t>
    </r>
    <r>
      <rPr>
        <sz val="9"/>
        <color theme="1"/>
        <rFont val="仿宋_GB2312"/>
        <charset val="134"/>
      </rPr>
      <t>型纯电动乘用车未提供国补证明。</t>
    </r>
  </si>
  <si>
    <t>湖南绿健新能源汽车销售服务有限公司</t>
  </si>
  <si>
    <t>15年车不需要进行信息报告审核</t>
  </si>
  <si>
    <r>
      <rPr>
        <sz val="9"/>
        <color theme="1"/>
        <rFont val="仿宋_GB2312"/>
        <charset val="134"/>
      </rPr>
      <t>详见报告注</t>
    </r>
    <r>
      <rPr>
        <sz val="9"/>
        <color theme="1"/>
        <rFont val="Arial Narrow"/>
        <family val="2"/>
      </rPr>
      <t>6</t>
    </r>
  </si>
  <si>
    <t>湘潭康吉新能源汽车销售服务有限公司</t>
  </si>
  <si>
    <r>
      <rPr>
        <sz val="9"/>
        <color theme="1"/>
        <rFont val="仿宋_GB2312"/>
        <charset val="134"/>
      </rPr>
      <t>详见报告注</t>
    </r>
    <r>
      <rPr>
        <sz val="9"/>
        <color theme="1"/>
        <rFont val="Arial Narrow"/>
        <family val="2"/>
      </rPr>
      <t>10</t>
    </r>
  </si>
  <si>
    <t>三、不符合认定条件企业</t>
  </si>
  <si>
    <t>邵阳市</t>
  </si>
  <si>
    <t>邵阳扬子巴士有限公司</t>
  </si>
  <si>
    <r>
      <rPr>
        <sz val="9"/>
        <color theme="1"/>
        <rFont val="仿宋_GB2312"/>
        <charset val="134"/>
      </rPr>
      <t>申报的</t>
    </r>
    <r>
      <rPr>
        <sz val="9"/>
        <color theme="1"/>
        <rFont val="Arial Narrow"/>
        <family val="2"/>
      </rPr>
      <t>156</t>
    </r>
    <r>
      <rPr>
        <sz val="9"/>
        <color theme="1"/>
        <rFont val="仿宋_GB2312"/>
        <charset val="134"/>
      </rPr>
      <t>辆</t>
    </r>
    <r>
      <rPr>
        <sz val="9"/>
        <color theme="1"/>
        <rFont val="Arial Narrow"/>
        <family val="2"/>
      </rPr>
      <t>GTQ6105BEVB6</t>
    </r>
    <r>
      <rPr>
        <sz val="9"/>
        <color theme="1"/>
        <rFont val="仿宋_GB2312"/>
        <charset val="134"/>
      </rPr>
      <t>型、</t>
    </r>
    <r>
      <rPr>
        <sz val="9"/>
        <color theme="1"/>
        <rFont val="Arial Narrow"/>
        <family val="2"/>
      </rPr>
      <t>161</t>
    </r>
    <r>
      <rPr>
        <sz val="9"/>
        <color theme="1"/>
        <rFont val="仿宋_GB2312"/>
        <charset val="134"/>
      </rPr>
      <t>辆</t>
    </r>
    <r>
      <rPr>
        <sz val="9"/>
        <color theme="1"/>
        <rFont val="Arial Narrow"/>
        <family val="2"/>
      </rPr>
      <t>GTQ6105BEVB7</t>
    </r>
    <r>
      <rPr>
        <sz val="9"/>
        <color theme="1"/>
        <rFont val="仿宋_GB2312"/>
        <charset val="134"/>
      </rPr>
      <t>型纯电动客车，该批车辆于</t>
    </r>
    <r>
      <rPr>
        <sz val="9"/>
        <color theme="1"/>
        <rFont val="Arial Narrow"/>
        <family val="2"/>
      </rPr>
      <t>2017</t>
    </r>
    <r>
      <rPr>
        <sz val="9"/>
        <color theme="1"/>
        <rFont val="仿宋_GB2312"/>
        <charset val="134"/>
      </rPr>
      <t>年度上牌，由企业直接向生产厂家珠海广通汽车有限公司购置，发票由珠海广通汽车有限公司开具。属于省外购置，申报主体不符合湘财企〔</t>
    </r>
    <r>
      <rPr>
        <sz val="9"/>
        <color theme="1"/>
        <rFont val="Arial Narrow"/>
        <family val="2"/>
      </rPr>
      <t>2016</t>
    </r>
    <r>
      <rPr>
        <sz val="9"/>
        <color theme="1"/>
        <rFont val="仿宋_GB2312"/>
        <charset val="134"/>
      </rPr>
      <t>〕</t>
    </r>
    <r>
      <rPr>
        <sz val="9"/>
        <color theme="1"/>
        <rFont val="Arial Narrow"/>
        <family val="2"/>
      </rPr>
      <t>44</t>
    </r>
    <r>
      <rPr>
        <sz val="9"/>
        <color theme="1"/>
        <rFont val="仿宋_GB2312"/>
        <charset val="134"/>
      </rPr>
      <t>号文的规定，全部车辆核减。</t>
    </r>
  </si>
  <si>
    <t>常德裕道汽车销售有限公司</t>
  </si>
  <si>
    <r>
      <rPr>
        <sz val="9"/>
        <color theme="1"/>
        <rFont val="仿宋_GB2312"/>
        <charset val="134"/>
      </rPr>
      <t>申报的</t>
    </r>
    <r>
      <rPr>
        <sz val="9"/>
        <color theme="1"/>
        <rFont val="Arial Narrow"/>
        <family val="2"/>
      </rPr>
      <t>2019</t>
    </r>
    <r>
      <rPr>
        <sz val="9"/>
        <color theme="1"/>
        <rFont val="仿宋_GB2312"/>
        <charset val="134"/>
      </rPr>
      <t>年度推广的</t>
    </r>
    <r>
      <rPr>
        <sz val="9"/>
        <color theme="1"/>
        <rFont val="Arial Narrow"/>
        <family val="2"/>
      </rPr>
      <t>12</t>
    </r>
    <r>
      <rPr>
        <sz val="9"/>
        <color theme="1"/>
        <rFont val="仿宋_GB2312"/>
        <charset val="134"/>
      </rPr>
      <t>辆纯电动乘用车未获得国补；省报的</t>
    </r>
    <r>
      <rPr>
        <sz val="9"/>
        <color theme="1"/>
        <rFont val="Arial Narrow"/>
        <family val="2"/>
      </rPr>
      <t>2018</t>
    </r>
    <r>
      <rPr>
        <sz val="9"/>
        <color theme="1"/>
        <rFont val="仿宋_GB2312"/>
        <charset val="134"/>
      </rPr>
      <t>年度推广的</t>
    </r>
    <r>
      <rPr>
        <sz val="9"/>
        <color theme="1"/>
        <rFont val="Arial Narrow"/>
        <family val="2"/>
      </rPr>
      <t>20</t>
    </r>
    <r>
      <rPr>
        <sz val="9"/>
        <color theme="1"/>
        <rFont val="仿宋_GB2312"/>
        <charset val="134"/>
      </rPr>
      <t>辆</t>
    </r>
    <r>
      <rPr>
        <sz val="9"/>
        <color theme="1"/>
        <rFont val="Arial Narrow"/>
        <family val="2"/>
      </rPr>
      <t>SQR7000BEVJ729</t>
    </r>
    <r>
      <rPr>
        <sz val="9"/>
        <color theme="1"/>
        <rFont val="仿宋_GB2312"/>
        <charset val="134"/>
      </rPr>
      <t>型、</t>
    </r>
    <r>
      <rPr>
        <sz val="9"/>
        <color theme="1"/>
        <rFont val="Arial Narrow"/>
        <family val="2"/>
      </rPr>
      <t>1</t>
    </r>
    <r>
      <rPr>
        <sz val="9"/>
        <color theme="1"/>
        <rFont val="仿宋_GB2312"/>
        <charset val="134"/>
      </rPr>
      <t>辆</t>
    </r>
    <r>
      <rPr>
        <sz val="9"/>
        <color theme="1"/>
        <rFont val="Arial Narrow"/>
        <family val="2"/>
      </rPr>
      <t>SQR7000BEVJ694</t>
    </r>
    <r>
      <rPr>
        <sz val="9"/>
        <color theme="1"/>
        <rFont val="仿宋_GB2312"/>
        <charset val="134"/>
      </rPr>
      <t>型纯电动乘用车信息报告未通过；</t>
    </r>
    <r>
      <rPr>
        <sz val="9"/>
        <color theme="1"/>
        <rFont val="Arial Narrow"/>
        <family val="2"/>
      </rPr>
      <t>2018</t>
    </r>
    <r>
      <rPr>
        <sz val="9"/>
        <color theme="1"/>
        <rFont val="仿宋_GB2312"/>
        <charset val="134"/>
      </rPr>
      <t>年度推广的</t>
    </r>
    <r>
      <rPr>
        <sz val="9"/>
        <color theme="1"/>
        <rFont val="Arial Narrow"/>
        <family val="2"/>
      </rPr>
      <t>1</t>
    </r>
    <r>
      <rPr>
        <sz val="9"/>
        <color theme="1"/>
        <rFont val="仿宋_GB2312"/>
        <charset val="134"/>
      </rPr>
      <t>辆</t>
    </r>
    <r>
      <rPr>
        <sz val="9"/>
        <color theme="1"/>
        <rFont val="Arial Narrow"/>
        <family val="2"/>
      </rPr>
      <t>SQR7000BEVJ602</t>
    </r>
    <r>
      <rPr>
        <sz val="9"/>
        <color theme="1"/>
        <rFont val="仿宋_GB2312"/>
        <charset val="134"/>
      </rPr>
      <t>型纯电动乘用车未提供首次登记入户的行驶证。该企业申报全部车辆均不符合认定条件，全部车辆核减。</t>
    </r>
  </si>
  <si>
    <t>湖南怀化公路运输集团有限责任公司</t>
  </si>
  <si>
    <r>
      <rPr>
        <sz val="9"/>
        <color theme="1"/>
        <rFont val="仿宋_GB2312"/>
        <charset val="134"/>
      </rPr>
      <t>申报的</t>
    </r>
    <r>
      <rPr>
        <sz val="9"/>
        <color theme="1"/>
        <rFont val="Arial Narrow"/>
        <family val="2"/>
      </rPr>
      <t>10</t>
    </r>
    <r>
      <rPr>
        <sz val="9"/>
        <color theme="1"/>
        <rFont val="仿宋_GB2312"/>
        <charset val="134"/>
      </rPr>
      <t>辆</t>
    </r>
    <r>
      <rPr>
        <sz val="9"/>
        <color theme="1"/>
        <rFont val="Arial Narrow"/>
        <family val="2"/>
      </rPr>
      <t>EQ6810CACBEV</t>
    </r>
    <r>
      <rPr>
        <sz val="9"/>
        <color theme="1"/>
        <rFont val="仿宋_GB2312"/>
        <charset val="134"/>
      </rPr>
      <t>型纯电动客车，该批车辆通过湖南澍源汽车贸易有限公司购买，且合同未约定由哪方申领。根据湘工信装备〔</t>
    </r>
    <r>
      <rPr>
        <sz val="9"/>
        <color theme="1"/>
        <rFont val="Arial Narrow"/>
        <family val="2"/>
      </rPr>
      <t>2020</t>
    </r>
    <r>
      <rPr>
        <sz val="9"/>
        <color theme="1"/>
        <rFont val="仿宋_GB2312"/>
        <charset val="134"/>
      </rPr>
      <t>〕</t>
    </r>
    <r>
      <rPr>
        <sz val="9"/>
        <color theme="1"/>
        <rFont val="Arial Narrow"/>
        <family val="2"/>
      </rPr>
      <t>338</t>
    </r>
    <r>
      <rPr>
        <sz val="9"/>
        <color theme="1"/>
        <rFont val="仿宋_GB2312"/>
        <charset val="134"/>
      </rPr>
      <t>号文的规定，应由湖南澍源汽车贸易有限公司申报；此外，申报的</t>
    </r>
    <r>
      <rPr>
        <sz val="9"/>
        <color theme="1"/>
        <rFont val="Arial Narrow"/>
        <family val="2"/>
      </rPr>
      <t>6</t>
    </r>
    <r>
      <rPr>
        <sz val="9"/>
        <color theme="1"/>
        <rFont val="仿宋_GB2312"/>
        <charset val="134"/>
      </rPr>
      <t>辆</t>
    </r>
    <r>
      <rPr>
        <sz val="9"/>
        <color theme="1"/>
        <rFont val="Arial Narrow"/>
        <family val="2"/>
      </rPr>
      <t>SR6810BEVG6</t>
    </r>
    <r>
      <rPr>
        <sz val="9"/>
        <color theme="1"/>
        <rFont val="仿宋_GB2312"/>
        <charset val="134"/>
      </rPr>
      <t>型纯电动客车，该批车辆直接向生产厂家江西博能上饶客车有限公司购置，发票由江西博能上饶客车有限公司开具。该批车辆属于省外购置，申报主体不符合湘财企〔</t>
    </r>
    <r>
      <rPr>
        <sz val="9"/>
        <color theme="1"/>
        <rFont val="Arial Narrow"/>
        <family val="2"/>
      </rPr>
      <t>2016</t>
    </r>
    <r>
      <rPr>
        <sz val="9"/>
        <color theme="1"/>
        <rFont val="仿宋_GB2312"/>
        <charset val="134"/>
      </rPr>
      <t>〕</t>
    </r>
    <r>
      <rPr>
        <sz val="9"/>
        <color theme="1"/>
        <rFont val="Arial Narrow"/>
        <family val="2"/>
      </rPr>
      <t>44</t>
    </r>
    <r>
      <rPr>
        <sz val="9"/>
        <color theme="1"/>
        <rFont val="仿宋_GB2312"/>
        <charset val="134"/>
      </rPr>
      <t>号文的规定。该企业申报全部车辆均不符合认定条件，全部车辆核减。</t>
    </r>
  </si>
  <si>
    <t>宁乡市公共汽车公司</t>
  </si>
  <si>
    <r>
      <rPr>
        <sz val="9"/>
        <color theme="1"/>
        <rFont val="仿宋_GB2312"/>
        <charset val="134"/>
      </rPr>
      <t>申报的</t>
    </r>
    <r>
      <rPr>
        <sz val="9"/>
        <color theme="1"/>
        <rFont val="Arial Narrow"/>
        <family val="2"/>
      </rPr>
      <t>2016</t>
    </r>
    <r>
      <rPr>
        <sz val="9"/>
        <color theme="1"/>
        <rFont val="仿宋_GB2312"/>
        <charset val="134"/>
      </rPr>
      <t>年度内推广应用的</t>
    </r>
    <r>
      <rPr>
        <sz val="9"/>
        <color theme="1"/>
        <rFont val="Arial Narrow"/>
        <family val="2"/>
      </rPr>
      <t>206</t>
    </r>
    <r>
      <rPr>
        <sz val="9"/>
        <color theme="1"/>
        <rFont val="仿宋_GB2312"/>
        <charset val="134"/>
      </rPr>
      <t>辆纯电动客车，其中</t>
    </r>
    <r>
      <rPr>
        <sz val="9"/>
        <color theme="1"/>
        <rFont val="Arial Narrow"/>
        <family val="2"/>
      </rPr>
      <t>52</t>
    </r>
    <r>
      <rPr>
        <sz val="9"/>
        <color theme="1"/>
        <rFont val="仿宋_GB2312"/>
        <charset val="134"/>
      </rPr>
      <t>辆车已由湖南民富沃能新能源汽车有限公司在</t>
    </r>
    <r>
      <rPr>
        <sz val="9"/>
        <color theme="1"/>
        <rFont val="Arial Narrow"/>
        <family val="2"/>
      </rPr>
      <t>2019</t>
    </r>
    <r>
      <rPr>
        <sz val="9"/>
        <color theme="1"/>
        <rFont val="仿宋_GB2312"/>
        <charset val="134"/>
      </rPr>
      <t>年度开展的省级购置奖补资金清算中获得购置奖补，</t>
    </r>
    <r>
      <rPr>
        <sz val="9"/>
        <color theme="1"/>
        <rFont val="Arial Narrow"/>
        <family val="2"/>
      </rPr>
      <t>98</t>
    </r>
    <r>
      <rPr>
        <sz val="9"/>
        <color theme="1"/>
        <rFont val="仿宋_GB2312"/>
        <charset val="134"/>
      </rPr>
      <t>辆车提供的购车合同未约定省级财政补贴由哪方申领，</t>
    </r>
    <r>
      <rPr>
        <sz val="9"/>
        <color theme="1"/>
        <rFont val="Arial Narrow"/>
        <family val="2"/>
      </rPr>
      <t>56</t>
    </r>
    <r>
      <rPr>
        <sz val="9"/>
        <color theme="1"/>
        <rFont val="仿宋_GB2312"/>
        <charset val="134"/>
      </rPr>
      <t>辆车未提供该公司与湖南民富沃能新能源汽车有限公司签订的购车合同。此外，该公司的申报资格不符合《申报通知》的规定。因此，申报主体与申报车辆均不符合认定条件，予以核减。</t>
    </r>
  </si>
  <si>
    <t>附件3</t>
  </si>
  <si>
    <t>产业发展奖补申报企业资格符合认定条件明细表</t>
  </si>
  <si>
    <r>
      <rPr>
        <sz val="9"/>
        <color rgb="FF000000"/>
        <rFont val="仿宋_GB2312"/>
        <charset val="134"/>
      </rPr>
      <t>序号</t>
    </r>
  </si>
  <si>
    <r>
      <rPr>
        <sz val="9"/>
        <color rgb="FF000000"/>
        <rFont val="仿宋_GB2312"/>
        <charset val="134"/>
      </rPr>
      <t>市州</t>
    </r>
  </si>
  <si>
    <r>
      <rPr>
        <sz val="9"/>
        <color rgb="FF000000"/>
        <rFont val="仿宋_GB2312"/>
        <charset val="134"/>
      </rPr>
      <t>申报企业名称</t>
    </r>
  </si>
  <si>
    <r>
      <rPr>
        <sz val="9"/>
        <color rgb="FF000000"/>
        <rFont val="仿宋_GB2312"/>
        <charset val="134"/>
      </rPr>
      <t>奖补资金类型</t>
    </r>
  </si>
  <si>
    <r>
      <rPr>
        <sz val="9"/>
        <color rgb="FF000000"/>
        <rFont val="仿宋_GB2312"/>
        <charset val="134"/>
      </rPr>
      <t>奖补资金申报资格认定情况</t>
    </r>
  </si>
  <si>
    <r>
      <rPr>
        <b/>
        <sz val="9"/>
        <color rgb="FF000000"/>
        <rFont val="仿宋_GB2312"/>
        <charset val="134"/>
      </rPr>
      <t>一、符合认定条件企业</t>
    </r>
  </si>
  <si>
    <r>
      <rPr>
        <sz val="9"/>
        <color theme="1"/>
        <rFont val="仿宋_GB2312"/>
        <charset val="134"/>
      </rPr>
      <t>长沙市</t>
    </r>
  </si>
  <si>
    <r>
      <rPr>
        <sz val="9"/>
        <color theme="1"/>
        <rFont val="仿宋_GB2312"/>
        <charset val="134"/>
      </rPr>
      <t>市本级及所属区</t>
    </r>
  </si>
  <si>
    <r>
      <rPr>
        <sz val="9"/>
        <rFont val="仿宋_GB2312"/>
        <charset val="134"/>
      </rPr>
      <t>湖南康程劲帆供应链管理有限公司</t>
    </r>
  </si>
  <si>
    <r>
      <rPr>
        <sz val="9"/>
        <color theme="1"/>
        <rFont val="仿宋_GB2312"/>
        <charset val="134"/>
      </rPr>
      <t>运营</t>
    </r>
  </si>
  <si>
    <r>
      <rPr>
        <sz val="9"/>
        <color theme="1"/>
        <rFont val="Arial Narrow"/>
        <family val="2"/>
      </rPr>
      <t>2018</t>
    </r>
    <r>
      <rPr>
        <sz val="9"/>
        <color theme="1"/>
        <rFont val="仿宋_GB2312"/>
        <charset val="134"/>
      </rPr>
      <t>年度推广车辆</t>
    </r>
    <r>
      <rPr>
        <sz val="9"/>
        <color theme="1"/>
        <rFont val="Arial Narrow"/>
        <family val="2"/>
      </rPr>
      <t>462</t>
    </r>
    <r>
      <rPr>
        <sz val="9"/>
        <color theme="1"/>
        <rFont val="仿宋_GB2312"/>
        <charset val="134"/>
      </rPr>
      <t xml:space="preserve">辆
</t>
    </r>
    <r>
      <rPr>
        <sz val="9"/>
        <color theme="1"/>
        <rFont val="Arial Narrow"/>
        <family val="2"/>
      </rPr>
      <t>2019</t>
    </r>
    <r>
      <rPr>
        <sz val="9"/>
        <color theme="1"/>
        <rFont val="仿宋_GB2312"/>
        <charset val="134"/>
      </rPr>
      <t>年度推广车辆</t>
    </r>
    <r>
      <rPr>
        <sz val="9"/>
        <color theme="1"/>
        <rFont val="Arial Narrow"/>
        <family val="2"/>
      </rPr>
      <t>238</t>
    </r>
    <r>
      <rPr>
        <sz val="9"/>
        <color theme="1"/>
        <rFont val="仿宋_GB2312"/>
        <charset val="134"/>
      </rPr>
      <t>辆</t>
    </r>
  </si>
  <si>
    <r>
      <rPr>
        <sz val="9"/>
        <rFont val="仿宋_GB2312"/>
        <charset val="134"/>
      </rPr>
      <t>一汽出行科技（广州）有限公司长沙分公司</t>
    </r>
  </si>
  <si>
    <r>
      <rPr>
        <sz val="9"/>
        <color theme="1"/>
        <rFont val="Arial Narrow"/>
        <family val="2"/>
      </rPr>
      <t>2019</t>
    </r>
    <r>
      <rPr>
        <sz val="9"/>
        <color theme="1"/>
        <rFont val="仿宋_GB2312"/>
        <charset val="134"/>
      </rPr>
      <t>年度推广车辆</t>
    </r>
  </si>
  <si>
    <r>
      <rPr>
        <sz val="9"/>
        <rFont val="仿宋_GB2312"/>
        <charset val="134"/>
      </rPr>
      <t>湖南新创智绿新能源汽车服务有限公司</t>
    </r>
  </si>
  <si>
    <r>
      <rPr>
        <sz val="9"/>
        <rFont val="仿宋_GB2312"/>
        <charset val="134"/>
      </rPr>
      <t>长沙京桔新能源汽车有限公司</t>
    </r>
  </si>
  <si>
    <r>
      <rPr>
        <sz val="9"/>
        <rFont val="仿宋_GB2312"/>
        <charset val="134"/>
      </rPr>
      <t>长沙胜行汽车服务有限公司</t>
    </r>
  </si>
  <si>
    <r>
      <rPr>
        <sz val="9"/>
        <rFont val="仿宋_GB2312"/>
        <charset val="134"/>
      </rPr>
      <t>长沙蓝克新能源汽车服务有限公司</t>
    </r>
  </si>
  <si>
    <r>
      <rPr>
        <sz val="9"/>
        <rFont val="仿宋_GB2312"/>
        <charset val="134"/>
      </rPr>
      <t>湖南风尚行汽车销售服务有限公司</t>
    </r>
  </si>
  <si>
    <r>
      <rPr>
        <sz val="9"/>
        <rFont val="仿宋_GB2312"/>
        <charset val="134"/>
      </rPr>
      <t>湖南如通汽车服务有限公司</t>
    </r>
  </si>
  <si>
    <r>
      <rPr>
        <sz val="9"/>
        <rFont val="仿宋_GB2312"/>
        <charset val="134"/>
      </rPr>
      <t>长沙市新辰新能源汽车租赁有限公司</t>
    </r>
  </si>
  <si>
    <r>
      <rPr>
        <sz val="9"/>
        <rFont val="仿宋_GB2312"/>
        <charset val="134"/>
      </rPr>
      <t>长沙市亚滴同行新能源汽车服务有限公司</t>
    </r>
  </si>
  <si>
    <r>
      <rPr>
        <sz val="9"/>
        <rFont val="仿宋_GB2312"/>
        <charset val="134"/>
      </rPr>
      <t>长沙捷行汽车服务有限公司</t>
    </r>
  </si>
  <si>
    <r>
      <rPr>
        <sz val="9"/>
        <rFont val="仿宋_GB2312"/>
        <charset val="134"/>
      </rPr>
      <t>湖南洁天新能源汽车销售有限公司</t>
    </r>
  </si>
  <si>
    <r>
      <rPr>
        <sz val="9"/>
        <rFont val="仿宋_GB2312"/>
        <charset val="134"/>
      </rPr>
      <t>天津融宜融资租赁有限公司长沙分公司</t>
    </r>
  </si>
  <si>
    <r>
      <rPr>
        <sz val="9"/>
        <rFont val="仿宋_GB2312"/>
        <charset val="134"/>
      </rPr>
      <t>湖南楹源物流运营有限公司</t>
    </r>
  </si>
  <si>
    <r>
      <rPr>
        <sz val="9"/>
        <color theme="1"/>
        <rFont val="Arial Narrow"/>
        <family val="2"/>
      </rPr>
      <t>2018</t>
    </r>
    <r>
      <rPr>
        <sz val="9"/>
        <color theme="1"/>
        <rFont val="仿宋_GB2312"/>
        <charset val="134"/>
      </rPr>
      <t>年度推广车辆</t>
    </r>
  </si>
  <si>
    <r>
      <rPr>
        <sz val="9"/>
        <rFont val="仿宋_GB2312"/>
        <charset val="134"/>
      </rPr>
      <t>长沙迅速新能源科技有限公司</t>
    </r>
  </si>
  <si>
    <r>
      <rPr>
        <sz val="9"/>
        <rFont val="仿宋_GB2312"/>
        <charset val="134"/>
      </rPr>
      <t>长沙市迪滴同创新能源汽车租赁有限公司</t>
    </r>
  </si>
  <si>
    <r>
      <rPr>
        <sz val="9"/>
        <rFont val="仿宋_GB2312"/>
        <charset val="134"/>
      </rPr>
      <t>长沙优行网络科技有限公司</t>
    </r>
  </si>
  <si>
    <r>
      <rPr>
        <sz val="9"/>
        <rFont val="仿宋_GB2312"/>
        <charset val="134"/>
      </rPr>
      <t>湖南科陆中电绿源新能源汽车有限公司</t>
    </r>
  </si>
  <si>
    <r>
      <rPr>
        <sz val="9"/>
        <rFont val="仿宋_GB2312"/>
        <charset val="134"/>
      </rPr>
      <t>首汽租赁有限责任公司长沙分公司</t>
    </r>
  </si>
  <si>
    <r>
      <rPr>
        <sz val="9"/>
        <color theme="1"/>
        <rFont val="Arial Narrow"/>
        <family val="2"/>
      </rPr>
      <t>2018</t>
    </r>
    <r>
      <rPr>
        <sz val="9"/>
        <color theme="1"/>
        <rFont val="仿宋_GB2312"/>
        <charset val="134"/>
      </rPr>
      <t>年度推广车辆</t>
    </r>
    <r>
      <rPr>
        <sz val="9"/>
        <color theme="1"/>
        <rFont val="Arial Narrow"/>
        <family val="2"/>
      </rPr>
      <t>300</t>
    </r>
    <r>
      <rPr>
        <sz val="9"/>
        <color theme="1"/>
        <rFont val="仿宋_GB2312"/>
        <charset val="134"/>
      </rPr>
      <t xml:space="preserve">辆
</t>
    </r>
    <r>
      <rPr>
        <sz val="9"/>
        <color theme="1"/>
        <rFont val="Arial Narrow"/>
        <family val="2"/>
      </rPr>
      <t>2019</t>
    </r>
    <r>
      <rPr>
        <sz val="9"/>
        <color theme="1"/>
        <rFont val="仿宋_GB2312"/>
        <charset val="134"/>
      </rPr>
      <t>年度推广车辆</t>
    </r>
    <r>
      <rPr>
        <sz val="9"/>
        <color theme="1"/>
        <rFont val="Arial Narrow"/>
        <family val="2"/>
      </rPr>
      <t>500</t>
    </r>
    <r>
      <rPr>
        <sz val="9"/>
        <color theme="1"/>
        <rFont val="仿宋_GB2312"/>
        <charset val="134"/>
      </rPr>
      <t>辆</t>
    </r>
  </si>
  <si>
    <r>
      <rPr>
        <sz val="9"/>
        <rFont val="仿宋_GB2312"/>
        <charset val="134"/>
      </rPr>
      <t>长沙讯鸿汽车服务有限公司</t>
    </r>
  </si>
  <si>
    <r>
      <rPr>
        <sz val="9"/>
        <rFont val="仿宋_GB2312"/>
        <charset val="134"/>
      </rPr>
      <t>长沙云冠汽车服务有限公司</t>
    </r>
  </si>
  <si>
    <r>
      <rPr>
        <sz val="9"/>
        <rFont val="仿宋_GB2312"/>
        <charset val="134"/>
      </rPr>
      <t>湖南森罗科技有限公司</t>
    </r>
  </si>
  <si>
    <r>
      <rPr>
        <sz val="9"/>
        <color theme="1"/>
        <rFont val="仿宋_GB2312"/>
        <charset val="134"/>
      </rPr>
      <t>株洲市</t>
    </r>
  </si>
  <si>
    <r>
      <rPr>
        <sz val="9"/>
        <rFont val="仿宋_GB2312"/>
        <charset val="134"/>
      </rPr>
      <t>株洲能翔瑞家新能源汽车租赁有限公司</t>
    </r>
  </si>
  <si>
    <r>
      <rPr>
        <sz val="9"/>
        <rFont val="仿宋_GB2312"/>
        <charset val="134"/>
      </rPr>
      <t>株洲能翔瑞弘汽车销售服务有限公司</t>
    </r>
  </si>
  <si>
    <r>
      <rPr>
        <sz val="9"/>
        <color theme="1"/>
        <rFont val="仿宋_GB2312"/>
        <charset val="134"/>
      </rPr>
      <t>邵阳市</t>
    </r>
  </si>
  <si>
    <r>
      <rPr>
        <sz val="9"/>
        <rFont val="仿宋_GB2312"/>
        <charset val="134"/>
      </rPr>
      <t>邵阳绿启出行服务有限公司</t>
    </r>
  </si>
  <si>
    <r>
      <rPr>
        <sz val="9"/>
        <rFont val="仿宋_GB2312"/>
        <charset val="134"/>
      </rPr>
      <t>长沙中联重科环境产业有限公司</t>
    </r>
  </si>
  <si>
    <r>
      <rPr>
        <sz val="9"/>
        <color theme="1"/>
        <rFont val="仿宋_GB2312"/>
        <charset val="134"/>
      </rPr>
      <t>公告</t>
    </r>
  </si>
  <si>
    <r>
      <rPr>
        <sz val="9"/>
        <rFont val="仿宋_GB2312"/>
        <charset val="134"/>
      </rPr>
      <t>比亚迪汽车工业有限公司长沙分公司</t>
    </r>
  </si>
  <si>
    <r>
      <rPr>
        <sz val="9"/>
        <rFont val="仿宋_GB2312"/>
        <charset val="134"/>
      </rPr>
      <t>中车时代电动汽车股份有限公司</t>
    </r>
  </si>
  <si>
    <r>
      <rPr>
        <sz val="9"/>
        <color theme="1"/>
        <rFont val="仿宋_GB2312"/>
        <charset val="134"/>
      </rPr>
      <t>销量</t>
    </r>
  </si>
  <si>
    <r>
      <rPr>
        <b/>
        <sz val="9"/>
        <color theme="1"/>
        <rFont val="仿宋_GB2312"/>
        <charset val="134"/>
      </rPr>
      <t>二、部分符合认定条件企业</t>
    </r>
  </si>
  <si>
    <t>华行（深圳）出行服务有限公司湖南分公司</t>
  </si>
  <si>
    <r>
      <rPr>
        <sz val="9"/>
        <color theme="1"/>
        <rFont val="Arial Narrow"/>
        <family val="2"/>
      </rPr>
      <t>1</t>
    </r>
    <r>
      <rPr>
        <sz val="9"/>
        <color theme="1"/>
        <rFont val="仿宋_GB2312"/>
        <charset val="134"/>
      </rPr>
      <t>、</t>
    </r>
    <r>
      <rPr>
        <sz val="9"/>
        <color theme="1"/>
        <rFont val="Arial Narrow"/>
        <family val="2"/>
      </rPr>
      <t>2020</t>
    </r>
    <r>
      <rPr>
        <sz val="9"/>
        <color theme="1"/>
        <rFont val="仿宋_GB2312"/>
        <charset val="134"/>
      </rPr>
      <t>年度推广车</t>
    </r>
    <r>
      <rPr>
        <sz val="9"/>
        <color theme="1"/>
        <rFont val="Arial Narrow"/>
        <family val="2"/>
      </rPr>
      <t>1</t>
    </r>
    <r>
      <rPr>
        <sz val="9"/>
        <color theme="1"/>
        <rFont val="仿宋_GB2312"/>
        <charset val="134"/>
      </rPr>
      <t>辆未达到专用车</t>
    </r>
    <r>
      <rPr>
        <sz val="9"/>
        <color theme="1"/>
        <rFont val="Arial Narrow"/>
        <family val="2"/>
      </rPr>
      <t>50</t>
    </r>
    <r>
      <rPr>
        <sz val="9"/>
        <color theme="1"/>
        <rFont val="仿宋_GB2312"/>
        <charset val="134"/>
      </rPr>
      <t xml:space="preserve">辆的奖补标准，
</t>
    </r>
    <r>
      <rPr>
        <sz val="9"/>
        <color theme="1"/>
        <rFont val="Arial Narrow"/>
        <family val="2"/>
      </rPr>
      <t>2</t>
    </r>
    <r>
      <rPr>
        <sz val="9"/>
        <color theme="1"/>
        <rFont val="仿宋_GB2312"/>
        <charset val="134"/>
      </rPr>
      <t>、</t>
    </r>
    <r>
      <rPr>
        <sz val="9"/>
        <color theme="1"/>
        <rFont val="Arial Narrow"/>
        <family val="2"/>
      </rPr>
      <t>2019</t>
    </r>
    <r>
      <rPr>
        <sz val="9"/>
        <color theme="1"/>
        <rFont val="仿宋_GB2312"/>
        <charset val="134"/>
      </rPr>
      <t>年度推广车辆</t>
    </r>
    <r>
      <rPr>
        <sz val="9"/>
        <color theme="1"/>
        <rFont val="Arial Narrow"/>
        <family val="2"/>
      </rPr>
      <t>389</t>
    </r>
    <r>
      <rPr>
        <sz val="9"/>
        <color theme="1"/>
        <rFont val="仿宋_GB2312"/>
        <charset val="134"/>
      </rPr>
      <t>辆，达到专用车</t>
    </r>
    <r>
      <rPr>
        <sz val="9"/>
        <color theme="1"/>
        <rFont val="Arial Narrow"/>
        <family val="2"/>
      </rPr>
      <t>50</t>
    </r>
    <r>
      <rPr>
        <sz val="9"/>
        <color theme="1"/>
        <rFont val="仿宋_GB2312"/>
        <charset val="134"/>
      </rPr>
      <t>辆的奖补标准。</t>
    </r>
  </si>
  <si>
    <r>
      <rPr>
        <b/>
        <sz val="9"/>
        <color theme="1"/>
        <rFont val="仿宋_GB2312"/>
        <charset val="134"/>
      </rPr>
      <t>三、不符合认定条件企业</t>
    </r>
  </si>
  <si>
    <t>长沙江汉汽车租赁有限公司</t>
  </si>
  <si>
    <t>申报车辆为二手车。</t>
  </si>
  <si>
    <r>
      <rPr>
        <sz val="9"/>
        <color theme="1"/>
        <rFont val="仿宋_GB2312"/>
        <charset val="134"/>
      </rPr>
      <t>申报车辆均为新能源客车，每新上</t>
    </r>
    <r>
      <rPr>
        <sz val="9"/>
        <color theme="1"/>
        <rFont val="Arial Narrow"/>
        <family val="2"/>
      </rPr>
      <t>1</t>
    </r>
    <r>
      <rPr>
        <sz val="9"/>
        <color theme="1"/>
        <rFont val="仿宋_GB2312"/>
        <charset val="134"/>
      </rPr>
      <t>个产品公告累计销量未到达</t>
    </r>
    <r>
      <rPr>
        <sz val="9"/>
        <color theme="1"/>
        <rFont val="Arial Narrow"/>
        <family val="2"/>
      </rPr>
      <t>100</t>
    </r>
    <r>
      <rPr>
        <sz val="9"/>
        <color theme="1"/>
        <rFont val="仿宋_GB2312"/>
        <charset val="134"/>
      </rPr>
      <t>辆。</t>
    </r>
  </si>
  <si>
    <r>
      <rPr>
        <sz val="10"/>
        <color rgb="FF000000"/>
        <rFont val="仿宋_GB2312"/>
        <charset val="134"/>
      </rPr>
      <t>附件</t>
    </r>
    <r>
      <rPr>
        <sz val="10"/>
        <color rgb="FF000000"/>
        <rFont val="Arial Narrow"/>
        <family val="2"/>
      </rPr>
      <t>2</t>
    </r>
  </si>
  <si>
    <r>
      <rPr>
        <b/>
        <sz val="16"/>
        <color rgb="FF000000"/>
        <rFont val="Arial Narrow"/>
        <family val="2"/>
      </rPr>
      <t>2020</t>
    </r>
    <r>
      <rPr>
        <b/>
        <sz val="16"/>
        <color rgb="FF000000"/>
        <rFont val="仿宋_GB2312"/>
        <charset val="134"/>
      </rPr>
      <t>年度及以前年度新能源汽车推广应用省级奖补资金（购置奖补、运营奖补、公告奖励）审核汇总</t>
    </r>
  </si>
  <si>
    <r>
      <rPr>
        <sz val="10"/>
        <color rgb="FF000000"/>
        <rFont val="仿宋_GB2312"/>
        <charset val="134"/>
      </rPr>
      <t>编制时间：</t>
    </r>
    <r>
      <rPr>
        <sz val="10"/>
        <color rgb="FF000000"/>
        <rFont val="Arial Narrow"/>
        <family val="2"/>
      </rPr>
      <t>2022-5-6</t>
    </r>
  </si>
  <si>
    <t>单位：辆、万元</t>
  </si>
  <si>
    <t>市州</t>
  </si>
  <si>
    <t>已推广车数量</t>
  </si>
  <si>
    <t>省级补贴总额</t>
  </si>
  <si>
    <t>备注</t>
  </si>
  <si>
    <t>合计</t>
  </si>
  <si>
    <t>纯电动乘用车</t>
  </si>
  <si>
    <t>纯电动客车</t>
  </si>
  <si>
    <t>插电式混合动力乘用车</t>
  </si>
  <si>
    <t>插电式混合动力客车</t>
  </si>
  <si>
    <t>纯电动货车</t>
  </si>
  <si>
    <t>纯电动专用车</t>
  </si>
  <si>
    <t>沅江市</t>
  </si>
  <si>
    <t>购置</t>
  </si>
  <si>
    <t>运营</t>
  </si>
  <si>
    <t>公告</t>
  </si>
  <si>
    <r>
      <rPr>
        <sz val="10"/>
        <rFont val="仿宋_GB2312"/>
        <charset val="134"/>
      </rPr>
      <t>附件</t>
    </r>
    <r>
      <rPr>
        <sz val="10"/>
        <rFont val="Arial Narrow"/>
        <family val="2"/>
      </rPr>
      <t>2-1-</t>
    </r>
    <r>
      <rPr>
        <sz val="10"/>
        <rFont val="仿宋_GB2312"/>
        <charset val="134"/>
      </rPr>
      <t>长沙市</t>
    </r>
  </si>
  <si>
    <r>
      <rPr>
        <b/>
        <sz val="14"/>
        <rFont val="Arial Narrow"/>
        <family val="2"/>
      </rPr>
      <t>2020</t>
    </r>
    <r>
      <rPr>
        <b/>
        <sz val="14"/>
        <rFont val="仿宋_GB2312"/>
        <charset val="134"/>
      </rPr>
      <t>年度及以前年度新能源汽车推广应用省级奖补资金审核明细表</t>
    </r>
  </si>
  <si>
    <r>
      <rPr>
        <sz val="10"/>
        <rFont val="仿宋_GB2312"/>
        <charset val="134"/>
      </rPr>
      <t>编制时间：</t>
    </r>
    <r>
      <rPr>
        <sz val="10"/>
        <rFont val="Arial Narrow"/>
        <family val="2"/>
      </rPr>
      <t>2022-5-6</t>
    </r>
  </si>
  <si>
    <r>
      <rPr>
        <sz val="10"/>
        <rFont val="仿宋_GB2312"/>
        <charset val="134"/>
      </rPr>
      <t>单位：辆、万元</t>
    </r>
    <r>
      <rPr>
        <sz val="10"/>
        <rFont val="Arial Narrow"/>
        <family val="2"/>
      </rPr>
      <t>/</t>
    </r>
    <r>
      <rPr>
        <sz val="10"/>
        <rFont val="仿宋_GB2312"/>
        <charset val="134"/>
      </rPr>
      <t>辆、万元</t>
    </r>
  </si>
  <si>
    <r>
      <rPr>
        <sz val="10"/>
        <rFont val="仿宋_GB2312"/>
        <charset val="134"/>
      </rPr>
      <t>序号</t>
    </r>
  </si>
  <si>
    <r>
      <rPr>
        <sz val="10"/>
        <rFont val="仿宋_GB2312"/>
        <charset val="134"/>
      </rPr>
      <t>市州</t>
    </r>
  </si>
  <si>
    <r>
      <rPr>
        <sz val="10"/>
        <rFont val="仿宋_GB2312"/>
        <charset val="134"/>
      </rPr>
      <t>资金申报单位</t>
    </r>
  </si>
  <si>
    <t>奖补类型</t>
  </si>
  <si>
    <r>
      <rPr>
        <sz val="10"/>
        <rFont val="仿宋_GB2312"/>
        <charset val="134"/>
      </rPr>
      <t>车辆型号</t>
    </r>
  </si>
  <si>
    <r>
      <rPr>
        <sz val="10"/>
        <rFont val="仿宋_GB2312"/>
        <charset val="134"/>
      </rPr>
      <t>已推广车数量</t>
    </r>
  </si>
  <si>
    <r>
      <rPr>
        <sz val="10"/>
        <rFont val="仿宋_GB2312"/>
        <charset val="134"/>
      </rPr>
      <t>补贴标准与金额</t>
    </r>
  </si>
  <si>
    <r>
      <rPr>
        <sz val="10"/>
        <rFont val="仿宋_GB2312"/>
        <charset val="134"/>
      </rPr>
      <t>备注</t>
    </r>
  </si>
  <si>
    <r>
      <rPr>
        <sz val="10"/>
        <rFont val="仿宋_GB2312"/>
        <charset val="134"/>
      </rPr>
      <t>合计数</t>
    </r>
  </si>
  <si>
    <r>
      <rPr>
        <sz val="10"/>
        <rFont val="仿宋_GB2312"/>
        <charset val="134"/>
      </rPr>
      <t>纯电动乘用车</t>
    </r>
  </si>
  <si>
    <r>
      <rPr>
        <sz val="10"/>
        <rFont val="仿宋_GB2312"/>
        <charset val="134"/>
      </rPr>
      <t>纯电动客车</t>
    </r>
  </si>
  <si>
    <r>
      <rPr>
        <sz val="10"/>
        <rFont val="仿宋_GB2312"/>
        <charset val="134"/>
      </rPr>
      <t>插电式混合动力乘用车</t>
    </r>
  </si>
  <si>
    <r>
      <rPr>
        <sz val="10"/>
        <rFont val="仿宋_GB2312"/>
        <charset val="134"/>
      </rPr>
      <t>插电式混合动力客车</t>
    </r>
  </si>
  <si>
    <r>
      <rPr>
        <sz val="10"/>
        <rFont val="仿宋_GB2312"/>
        <charset val="134"/>
      </rPr>
      <t>纯电动货车</t>
    </r>
  </si>
  <si>
    <r>
      <rPr>
        <sz val="10"/>
        <rFont val="仿宋_GB2312"/>
        <charset val="134"/>
      </rPr>
      <t>纯电动专用车</t>
    </r>
  </si>
  <si>
    <r>
      <rPr>
        <sz val="10"/>
        <rFont val="仿宋_GB2312"/>
        <charset val="134"/>
      </rPr>
      <t>国补标准</t>
    </r>
  </si>
  <si>
    <r>
      <rPr>
        <sz val="10"/>
        <rFont val="仿宋_GB2312"/>
        <charset val="134"/>
      </rPr>
      <t>省补标准</t>
    </r>
  </si>
  <si>
    <r>
      <rPr>
        <sz val="10"/>
        <rFont val="仿宋_GB2312"/>
        <charset val="134"/>
      </rPr>
      <t>省补金额</t>
    </r>
  </si>
  <si>
    <r>
      <rPr>
        <sz val="10"/>
        <rFont val="仿宋_GB2312"/>
        <charset val="134"/>
      </rPr>
      <t>已拨付金额</t>
    </r>
  </si>
  <si>
    <r>
      <rPr>
        <sz val="10"/>
        <rFont val="仿宋_GB2312"/>
        <charset val="134"/>
      </rPr>
      <t>本次应拨金额</t>
    </r>
  </si>
  <si>
    <r>
      <rPr>
        <b/>
        <sz val="10"/>
        <rFont val="仿宋_GB2312"/>
        <charset val="134"/>
      </rPr>
      <t>长沙市</t>
    </r>
  </si>
  <si>
    <r>
      <rPr>
        <b/>
        <sz val="10"/>
        <rFont val="仿宋_GB2312"/>
        <charset val="134"/>
      </rPr>
      <t>小计</t>
    </r>
  </si>
  <si>
    <t>购置奖补</t>
  </si>
  <si>
    <t>MR6471PHEV04</t>
  </si>
  <si>
    <t>MR7002BEV03</t>
  </si>
  <si>
    <t>MR7153PHEV01</t>
  </si>
  <si>
    <t>LCK6816EVGA</t>
  </si>
  <si>
    <t>HKL6801GBEV2</t>
  </si>
  <si>
    <t>湖南金旅汽车贸易有限公司</t>
  </si>
  <si>
    <t>XML6102JEVW0</t>
  </si>
  <si>
    <t>XML6102JEVW02</t>
  </si>
  <si>
    <t>XML6805JEVY0C1</t>
  </si>
  <si>
    <t>XML6809JEVW01</t>
  </si>
  <si>
    <t>BYD6460SBEV</t>
  </si>
  <si>
    <t>BYD6460STHEV5</t>
  </si>
  <si>
    <t>BYD6480STHEV5</t>
  </si>
  <si>
    <t>BYD6490STHEV</t>
  </si>
  <si>
    <t>BYD6490STHEV1</t>
  </si>
  <si>
    <t>BYD7003BEV</t>
  </si>
  <si>
    <t>BYD7005BEV</t>
  </si>
  <si>
    <t>BYD7005BEV1</t>
  </si>
  <si>
    <t>BYD7005BEV8</t>
  </si>
  <si>
    <t>BYD7008BEV3</t>
  </si>
  <si>
    <t>BYD7008BEVA</t>
  </si>
  <si>
    <t>BYD7150WT5HEV4</t>
  </si>
  <si>
    <t>BYD7150WT5HEV5</t>
  </si>
  <si>
    <t>BYD7150WTHEV3</t>
  </si>
  <si>
    <t>BYD7152WTHEVB</t>
  </si>
  <si>
    <t>长沙万域汽车贸易有限公司</t>
  </si>
  <si>
    <t>EQ6800CACBEV5</t>
  </si>
  <si>
    <t>NEQ7000BEVJ72A</t>
  </si>
  <si>
    <t>SQR7000BEVJ602</t>
  </si>
  <si>
    <t>SQR7000BEVJ604</t>
  </si>
  <si>
    <t>SQR7000BEVJ691</t>
  </si>
  <si>
    <t>SQR7000BEVJ696</t>
  </si>
  <si>
    <t>SQR7000BEVJ72</t>
  </si>
  <si>
    <t>SQR7000BEVJ726</t>
  </si>
  <si>
    <t>SQR7000BEVJ728</t>
  </si>
  <si>
    <t>湖南省保驷汽车工贸有限公司</t>
  </si>
  <si>
    <t>SC6805ABEV</t>
  </si>
  <si>
    <t>湖南新干线汽车服务有限公司</t>
  </si>
  <si>
    <t>GTQ6118BEV2</t>
  </si>
  <si>
    <t>DFA7000L2ABEV</t>
  </si>
  <si>
    <t>SLK6109UBEVW17</t>
  </si>
  <si>
    <t>SLK6109UBEVW3</t>
  </si>
  <si>
    <t>SLK6819UBEVN1</t>
  </si>
  <si>
    <t>SLK6819UBEVW1</t>
  </si>
  <si>
    <t>SQR7000BEVJ692</t>
  </si>
  <si>
    <t>SC6469GA5HEV</t>
  </si>
  <si>
    <t>SC7003AEBEV</t>
  </si>
  <si>
    <t>SC7104AA5HEV</t>
  </si>
  <si>
    <t>SC7001AGBEV</t>
  </si>
  <si>
    <t>SC7001ATBEV</t>
  </si>
  <si>
    <t>SC7001AMBEV</t>
  </si>
  <si>
    <t>HQ7002BEV04</t>
  </si>
  <si>
    <t>HQ7002BEV05</t>
  </si>
  <si>
    <t>HQ7002BEV08</t>
  </si>
  <si>
    <t>HQ7002BEV12</t>
  </si>
  <si>
    <t>HQ7002BEV15</t>
  </si>
  <si>
    <t>HQ7002BEV35</t>
  </si>
  <si>
    <t>HQ7002BEV36</t>
  </si>
  <si>
    <t>HQ7002BEV37</t>
  </si>
  <si>
    <t>JL6453PHEV01</t>
  </si>
  <si>
    <t>JL6453PHEV08</t>
  </si>
  <si>
    <t>JL7001BEV48</t>
  </si>
  <si>
    <t>ZK6105BEVG21</t>
  </si>
  <si>
    <t>ZK6105BEVG23</t>
  </si>
  <si>
    <t>ZK6115BEVZ51</t>
  </si>
  <si>
    <t>ZK6805BEVG11</t>
  </si>
  <si>
    <t>ZK6805BEVG13</t>
  </si>
  <si>
    <t>ZK6815BEVG1</t>
  </si>
  <si>
    <t>ZK6815BEVG3</t>
  </si>
  <si>
    <t>ZK6826BEVQG50</t>
  </si>
  <si>
    <t>ZK6826BEVQY13A</t>
  </si>
  <si>
    <t>LCK6808EVQGA</t>
  </si>
  <si>
    <t>ZK6650BEVG13</t>
  </si>
  <si>
    <t>ZK6650BEVG16</t>
  </si>
  <si>
    <t>湖南易众新能源汽车有限公司</t>
  </si>
  <si>
    <t>NJ6697DEV2</t>
  </si>
  <si>
    <t>XMQ6106AGBEVL17</t>
  </si>
  <si>
    <t>XMQ6802AGBEVL12</t>
  </si>
  <si>
    <t>长沙经济技术开发区三农宇通科技有限公司</t>
  </si>
  <si>
    <t>ZK6105BEVG53</t>
  </si>
  <si>
    <t>ZK6105BEVG55</t>
  </si>
  <si>
    <t>ZK6650BEVG21</t>
  </si>
  <si>
    <t>ZK6809BEVQZ12</t>
  </si>
  <si>
    <t>ZK6815BEVG5</t>
  </si>
  <si>
    <t>LCK6108EVG12</t>
  </si>
  <si>
    <t>LCK6108EVG3A2</t>
  </si>
  <si>
    <t>LCK6809EVG3A7</t>
  </si>
  <si>
    <t>LCK6809EVGK</t>
  </si>
  <si>
    <t>湖南元亨涉川汽车销售有限公司</t>
  </si>
  <si>
    <t>SZS6460A05BEV</t>
  </si>
  <si>
    <t>SZS6460A06BEV</t>
  </si>
  <si>
    <t>SZS6460A07BEV</t>
  </si>
  <si>
    <t>GTQ6105BEVB21</t>
  </si>
  <si>
    <t>XML6105JEV30C</t>
  </si>
  <si>
    <t>长沙及准新能源科技有限公司</t>
  </si>
  <si>
    <t>运营奖励</t>
  </si>
  <si>
    <t>DFA5030XXYABEV10</t>
  </si>
  <si>
    <t>DFA5040XXYKBEV17</t>
  </si>
  <si>
    <t>DFA5040XXYKBEV2</t>
  </si>
  <si>
    <t>DFA5040XXYKBEV21</t>
  </si>
  <si>
    <t>长沙途瑞物流有限责任公司</t>
  </si>
  <si>
    <t>SQR5032XXYBEVH12</t>
  </si>
  <si>
    <t>湖南响当当物流科技有限公司</t>
  </si>
  <si>
    <t>SC5022XXYDAAABEV</t>
  </si>
  <si>
    <t>SC5031CCYXDD64BEV</t>
  </si>
  <si>
    <t>SC5031XXYXDD64BEV</t>
  </si>
  <si>
    <t>长沙市迪滴同创新能源汽车租赁有限公司</t>
  </si>
  <si>
    <t>BYD7007BEV</t>
  </si>
  <si>
    <t>长沙合一新能源汽车服务有限公司</t>
  </si>
  <si>
    <t>NJL5038XXYEV1</t>
  </si>
  <si>
    <t>NJL5038XXYEV4</t>
  </si>
  <si>
    <t>武汉东风电动创越工贸有限公司长沙分公司</t>
  </si>
  <si>
    <t>DFM7000G1F9BEV</t>
  </si>
  <si>
    <t>长沙鸿基运输实业有限公司</t>
  </si>
  <si>
    <t>湖南绿缔新能源汽车租赁有限公司</t>
  </si>
  <si>
    <t>BJ5039XXYEV6</t>
  </si>
  <si>
    <t>BJ5045CCYEV3</t>
  </si>
  <si>
    <t>BJ5045XXYEV10</t>
  </si>
  <si>
    <t>BJ5045XXYEV9</t>
  </si>
  <si>
    <t>湖南龙骧交通发展集团有限责任公司龙骧出租车分公司</t>
  </si>
  <si>
    <t>HQ7002BEV63</t>
  </si>
  <si>
    <t>长沙市出租汽车有限公司</t>
  </si>
  <si>
    <t>湖南嘉国汽车服务有限公司</t>
  </si>
  <si>
    <t>JHC7002BEV33</t>
  </si>
  <si>
    <r>
      <rPr>
        <sz val="10"/>
        <color rgb="FFFF0000"/>
        <rFont val="仿宋_GB2312"/>
        <charset val="134"/>
      </rPr>
      <t>未达到乘用车</t>
    </r>
    <r>
      <rPr>
        <sz val="10"/>
        <color rgb="FFFF0000"/>
        <rFont val="Arial Narrow"/>
        <family val="2"/>
      </rPr>
      <t>300</t>
    </r>
    <r>
      <rPr>
        <sz val="10"/>
        <color rgb="FFFF0000"/>
        <rFont val="仿宋_GB2312"/>
        <charset val="134"/>
      </rPr>
      <t>辆</t>
    </r>
  </si>
  <si>
    <t>长沙市万邦新能运输有限公司</t>
  </si>
  <si>
    <t>BJ5035XXYEV2</t>
  </si>
  <si>
    <t>BJ5045XXYEV3</t>
  </si>
  <si>
    <t>BJ5039XXYEV4</t>
  </si>
  <si>
    <t>BJ5040XXYCJ11EV</t>
  </si>
  <si>
    <t>CH5031XXYBEVRA3B4</t>
  </si>
  <si>
    <t>湖南省好用智慧配送有限公司</t>
  </si>
  <si>
    <t>SQR5032XXYBEVK06</t>
  </si>
  <si>
    <t>SQR5037XXYBEVK06</t>
  </si>
  <si>
    <t>湖南路畅物流有限公司</t>
  </si>
  <si>
    <t>长沙臻晨供应链管理有限公司</t>
  </si>
  <si>
    <t>JHC5032XXYBEVK1</t>
  </si>
  <si>
    <t>湖南万弘新能源汽车服务有限公司</t>
  </si>
  <si>
    <r>
      <rPr>
        <sz val="10"/>
        <color rgb="FFFF0000"/>
        <rFont val="仿宋_GB2312"/>
        <charset val="134"/>
      </rPr>
      <t>未达到专用车</t>
    </r>
    <r>
      <rPr>
        <sz val="10"/>
        <color rgb="FFFF0000"/>
        <rFont val="Arial Narrow"/>
        <family val="2"/>
      </rPr>
      <t>50</t>
    </r>
    <r>
      <rPr>
        <sz val="10"/>
        <color rgb="FFFF0000"/>
        <rFont val="仿宋_GB2312"/>
        <charset val="134"/>
      </rPr>
      <t>辆</t>
    </r>
  </si>
  <si>
    <t>湖南桔子信息科技有限公司</t>
  </si>
  <si>
    <t>JX5043XXYTGE25BEV</t>
  </si>
  <si>
    <t>湖南风尚行汽车销售服务有限公司</t>
  </si>
  <si>
    <t>BAW5030XXY6Z541BEV</t>
  </si>
  <si>
    <t>FDH7000BEV05</t>
  </si>
  <si>
    <t>FDH7000BEV06</t>
  </si>
  <si>
    <t>FDH7000BEV08</t>
  </si>
  <si>
    <t>THZ6450BEVS303</t>
  </si>
  <si>
    <t>THZ6450BEVS305</t>
  </si>
  <si>
    <t>THZ6450BEVS307</t>
  </si>
  <si>
    <t>THZ7000BEVS009</t>
  </si>
  <si>
    <t>THZ7000BEVS00B</t>
  </si>
  <si>
    <t>THZ7000BEVS112</t>
  </si>
  <si>
    <t>THZ7000BEVS113</t>
  </si>
  <si>
    <t>THZ7001BEVS008</t>
  </si>
  <si>
    <t>THZ7001BEVS009</t>
  </si>
  <si>
    <t>THZ7001BEVS00B</t>
  </si>
  <si>
    <t>THZ7001BEVS00F</t>
  </si>
  <si>
    <t>THZ7001BEVS00H</t>
  </si>
  <si>
    <t>THZ7001BEVS00J</t>
  </si>
  <si>
    <t>THZ7003BEVS008</t>
  </si>
  <si>
    <t>THZ7003BEVS009</t>
  </si>
  <si>
    <t>长沙迅速新能源科技有限公司</t>
  </si>
  <si>
    <t>DNC5042XXYBEVL3</t>
  </si>
  <si>
    <t>GXA5030XXYBEV</t>
  </si>
  <si>
    <t>GXA5030XXYBEV6</t>
  </si>
  <si>
    <t>GXA5030XXYBEV7</t>
  </si>
  <si>
    <t>GXA5031XXYBEV8</t>
  </si>
  <si>
    <t>JHC5030XXYBEVK2</t>
  </si>
  <si>
    <t>LCK5031XXYEV</t>
  </si>
  <si>
    <t>湖南宇阔汽车服务有限公司</t>
  </si>
  <si>
    <t>NJL5026XXYEV</t>
  </si>
  <si>
    <t>NJL5026XXYEV5</t>
  </si>
  <si>
    <t>NJL5038XXYBEV4</t>
  </si>
  <si>
    <t>湖南新创智绿新能源汽车服务有限公司</t>
  </si>
  <si>
    <t>CRC5030XXYFC1-BEV</t>
  </si>
  <si>
    <t>CRC5032XXYE-LBEV</t>
  </si>
  <si>
    <t>SXC5031XXYBEV</t>
  </si>
  <si>
    <t>YH5033XXYBEV</t>
  </si>
  <si>
    <t>湖南易骐同行汽车科技有限公司</t>
  </si>
  <si>
    <t>NEQ7000BEVJ60</t>
  </si>
  <si>
    <t>SQR7000BEVJ606</t>
  </si>
  <si>
    <t>一汽出行科技（广州）有限公司长沙分公司</t>
  </si>
  <si>
    <t>CA7002EV</t>
  </si>
  <si>
    <t>CA7003BEVA</t>
  </si>
  <si>
    <t>CA7003BEVC</t>
  </si>
  <si>
    <t>公告奖励</t>
  </si>
  <si>
    <t>BYD7002BEV5</t>
  </si>
  <si>
    <t>BYD7002BEV6</t>
  </si>
  <si>
    <t>BYD7002BEV7</t>
  </si>
  <si>
    <t>BYD7002BEVA7</t>
  </si>
  <si>
    <t>BYD6122B2EV2</t>
  </si>
  <si>
    <t>长沙中联重科环境产业有限公司</t>
  </si>
  <si>
    <t>ZBH5040TYHSHBEV</t>
  </si>
  <si>
    <t>ZBH5080XTYEQBEV</t>
  </si>
  <si>
    <r>
      <rPr>
        <sz val="10"/>
        <rFont val="仿宋_GB2312"/>
        <charset val="134"/>
      </rPr>
      <t>说</t>
    </r>
    <r>
      <rPr>
        <sz val="10"/>
        <rFont val="Arial Narrow"/>
        <family val="2"/>
      </rPr>
      <t xml:space="preserve">
</t>
    </r>
    <r>
      <rPr>
        <sz val="10"/>
        <rFont val="仿宋_GB2312"/>
        <charset val="134"/>
      </rPr>
      <t>明</t>
    </r>
  </si>
  <si>
    <r>
      <rPr>
        <sz val="10"/>
        <rFont val="Arial Narrow"/>
        <family val="2"/>
      </rPr>
      <t>1.</t>
    </r>
    <r>
      <rPr>
        <sz val="10"/>
        <rFont val="仿宋_GB2312"/>
        <charset val="134"/>
      </rPr>
      <t>不符合省级补贴条件的或没有按要求及时上报的，不计入本表。</t>
    </r>
    <r>
      <rPr>
        <sz val="10"/>
        <rFont val="Arial Narrow"/>
        <family val="2"/>
      </rPr>
      <t xml:space="preserve">
2.</t>
    </r>
    <r>
      <rPr>
        <sz val="10"/>
        <rFont val="仿宋_GB2312"/>
        <charset val="134"/>
      </rPr>
      <t>购置奖补资金：</t>
    </r>
    <r>
      <rPr>
        <sz val="10"/>
        <rFont val="Arial Narrow"/>
        <family val="2"/>
      </rPr>
      <t>a.</t>
    </r>
    <r>
      <rPr>
        <sz val="10"/>
        <rFont val="仿宋_GB2312"/>
        <charset val="134"/>
      </rPr>
      <t>对购置使用新能源客车的，按照已获得中央财政补助金额的</t>
    </r>
    <r>
      <rPr>
        <sz val="10"/>
        <rFont val="Arial Narrow"/>
        <family val="2"/>
      </rPr>
      <t>25%</t>
    </r>
    <r>
      <rPr>
        <sz val="10"/>
        <rFont val="仿宋_GB2312"/>
        <charset val="134"/>
      </rPr>
      <t>给予省级财政购置奖补。对一次性购置（指同一个购车单位在单一年度内购买的车辆并登记上牌）</t>
    </r>
    <r>
      <rPr>
        <sz val="10"/>
        <rFont val="Arial Narrow"/>
        <family val="2"/>
      </rPr>
      <t>30</t>
    </r>
    <r>
      <rPr>
        <sz val="10"/>
        <rFont val="仿宋_GB2312"/>
        <charset val="134"/>
      </rPr>
      <t>辆以上（不含</t>
    </r>
    <r>
      <rPr>
        <sz val="10"/>
        <rFont val="Arial Narrow"/>
        <family val="2"/>
      </rPr>
      <t>30</t>
    </r>
    <r>
      <rPr>
        <sz val="10"/>
        <rFont val="仿宋_GB2312"/>
        <charset val="134"/>
      </rPr>
      <t>辆）新能源客车且用于租赁运营的非公交单位，按照已获得中央财政补助金额的</t>
    </r>
    <r>
      <rPr>
        <sz val="10"/>
        <rFont val="Arial Narrow"/>
        <family val="2"/>
      </rPr>
      <t>30%</t>
    </r>
    <r>
      <rPr>
        <sz val="10"/>
        <rFont val="仿宋_GB2312"/>
        <charset val="134"/>
      </rPr>
      <t>给予省级财政购置奖补。</t>
    </r>
    <r>
      <rPr>
        <sz val="10"/>
        <rFont val="Arial Narrow"/>
        <family val="2"/>
      </rPr>
      <t>b.</t>
    </r>
    <r>
      <rPr>
        <sz val="10"/>
        <rFont val="仿宋_GB2312"/>
        <charset val="134"/>
      </rPr>
      <t>对购置使用新能源乘用车的，按照已获得中央财政补助金额的</t>
    </r>
    <r>
      <rPr>
        <sz val="10"/>
        <rFont val="Arial Narrow"/>
        <family val="2"/>
      </rPr>
      <t>10%</t>
    </r>
    <r>
      <rPr>
        <sz val="10"/>
        <rFont val="仿宋_GB2312"/>
        <charset val="134"/>
      </rPr>
      <t>给予省级财政购置奖补。</t>
    </r>
    <r>
      <rPr>
        <sz val="10"/>
        <rFont val="Arial Narrow"/>
        <family val="2"/>
      </rPr>
      <t xml:space="preserve">
3.</t>
    </r>
    <r>
      <rPr>
        <sz val="10"/>
        <rFont val="仿宋_GB2312"/>
        <charset val="134"/>
      </rPr>
      <t>产业发展奖补资金（运营奖励）：（</t>
    </r>
    <r>
      <rPr>
        <sz val="10"/>
        <rFont val="Arial Narrow"/>
        <family val="2"/>
      </rPr>
      <t>1</t>
    </r>
    <r>
      <rPr>
        <sz val="10"/>
        <rFont val="仿宋_GB2312"/>
        <charset val="134"/>
      </rPr>
      <t>）对省内新能源汽车运营企业开展分时租赁（含微公交）、专车运营、出租车运营等集中推广并在一个年度内上牌一次性达到</t>
    </r>
    <r>
      <rPr>
        <sz val="10"/>
        <rFont val="Arial Narrow"/>
        <family val="2"/>
      </rPr>
      <t>300</t>
    </r>
    <r>
      <rPr>
        <sz val="10"/>
        <rFont val="仿宋_GB2312"/>
        <charset val="134"/>
      </rPr>
      <t>辆的，给予一次性省级奖补</t>
    </r>
    <r>
      <rPr>
        <sz val="10"/>
        <rFont val="Arial Narrow"/>
        <family val="2"/>
      </rPr>
      <t>300</t>
    </r>
    <r>
      <rPr>
        <sz val="10"/>
        <rFont val="仿宋_GB2312"/>
        <charset val="134"/>
      </rPr>
      <t>万元；超出</t>
    </r>
    <r>
      <rPr>
        <sz val="10"/>
        <rFont val="Arial Narrow"/>
        <family val="2"/>
      </rPr>
      <t>300</t>
    </r>
    <r>
      <rPr>
        <sz val="10"/>
        <rFont val="仿宋_GB2312"/>
        <charset val="134"/>
      </rPr>
      <t>辆部分，每增加</t>
    </r>
    <r>
      <rPr>
        <sz val="10"/>
        <rFont val="Arial Narrow"/>
        <family val="2"/>
      </rPr>
      <t>1</t>
    </r>
    <r>
      <rPr>
        <sz val="10"/>
        <rFont val="仿宋_GB2312"/>
        <charset val="134"/>
      </rPr>
      <t>辆新能源乘用车，增加奖补</t>
    </r>
    <r>
      <rPr>
        <sz val="10"/>
        <rFont val="Arial Narrow"/>
        <family val="2"/>
      </rPr>
      <t>1</t>
    </r>
    <r>
      <rPr>
        <sz val="10"/>
        <rFont val="仿宋_GB2312"/>
        <charset val="134"/>
      </rPr>
      <t>万元；（</t>
    </r>
    <r>
      <rPr>
        <sz val="10"/>
        <rFont val="Arial Narrow"/>
        <family val="2"/>
      </rPr>
      <t>2</t>
    </r>
    <r>
      <rPr>
        <sz val="10"/>
        <rFont val="仿宋_GB2312"/>
        <charset val="134"/>
      </rPr>
      <t>）新能源专用车或货车一次性达到</t>
    </r>
    <r>
      <rPr>
        <sz val="10"/>
        <rFont val="Arial Narrow"/>
        <family val="2"/>
      </rPr>
      <t>50</t>
    </r>
    <r>
      <rPr>
        <sz val="10"/>
        <rFont val="仿宋_GB2312"/>
        <charset val="134"/>
      </rPr>
      <t>辆的，按车辆装置动力电池容量每千瓦时</t>
    </r>
    <r>
      <rPr>
        <sz val="10"/>
        <rFont val="Arial Narrow"/>
        <family val="2"/>
      </rPr>
      <t>540</t>
    </r>
    <r>
      <rPr>
        <sz val="10"/>
        <rFont val="仿宋_GB2312"/>
        <charset val="134"/>
      </rPr>
      <t>元的标准给予一次性省级奖补（每辆车最高补助不超过</t>
    </r>
    <r>
      <rPr>
        <sz val="10"/>
        <rFont val="Arial Narrow"/>
        <family val="2"/>
      </rPr>
      <t>2</t>
    </r>
    <r>
      <rPr>
        <sz val="10"/>
        <rFont val="仿宋_GB2312"/>
        <charset val="134"/>
      </rPr>
      <t>万元）。</t>
    </r>
    <r>
      <rPr>
        <sz val="10"/>
        <rFont val="Arial Narrow"/>
        <family val="2"/>
      </rPr>
      <t xml:space="preserve">
4.</t>
    </r>
    <r>
      <rPr>
        <sz val="10"/>
        <rFont val="仿宋_GB2312"/>
        <charset val="134"/>
      </rPr>
      <t>产业发展奖补资金（公告奖励）：新能源客车或新能源专用车销售数量达到</t>
    </r>
    <r>
      <rPr>
        <sz val="10"/>
        <rFont val="Arial Narrow"/>
        <family val="2"/>
      </rPr>
      <t>100</t>
    </r>
    <r>
      <rPr>
        <sz val="10"/>
        <rFont val="仿宋_GB2312"/>
        <charset val="134"/>
      </rPr>
      <t>辆、新能源乘用车销售数量达到</t>
    </r>
    <r>
      <rPr>
        <sz val="10"/>
        <rFont val="Arial Narrow"/>
        <family val="2"/>
      </rPr>
      <t>2000</t>
    </r>
    <r>
      <rPr>
        <sz val="10"/>
        <rFont val="仿宋_GB2312"/>
        <charset val="134"/>
      </rPr>
      <t>辆，均可获得奖励</t>
    </r>
    <r>
      <rPr>
        <sz val="10"/>
        <rFont val="Arial Narrow"/>
        <family val="2"/>
      </rPr>
      <t>100</t>
    </r>
    <r>
      <rPr>
        <sz val="10"/>
        <rFont val="仿宋_GB2312"/>
        <charset val="134"/>
      </rPr>
      <t>万元。</t>
    </r>
  </si>
  <si>
    <t>BJ7001BPH1-BEV</t>
  </si>
  <si>
    <r>
      <rPr>
        <sz val="10"/>
        <rFont val="Arial Narrow"/>
        <family val="2"/>
      </rPr>
      <t>2016</t>
    </r>
    <r>
      <rPr>
        <sz val="10"/>
        <rFont val="仿宋_GB2312"/>
        <charset val="134"/>
      </rPr>
      <t>年</t>
    </r>
  </si>
  <si>
    <t>HFC7000W3EV</t>
  </si>
  <si>
    <r>
      <rPr>
        <sz val="10"/>
        <rFont val="Arial Narrow"/>
        <family val="2"/>
      </rPr>
      <t>2017</t>
    </r>
    <r>
      <rPr>
        <sz val="10"/>
        <rFont val="仿宋_GB2312"/>
        <charset val="134"/>
      </rPr>
      <t>年</t>
    </r>
  </si>
  <si>
    <r>
      <rPr>
        <sz val="10"/>
        <rFont val="仿宋_GB2312"/>
        <charset val="134"/>
      </rPr>
      <t>附件</t>
    </r>
    <r>
      <rPr>
        <sz val="10"/>
        <rFont val="Arial Narrow"/>
        <family val="2"/>
      </rPr>
      <t>2-2-</t>
    </r>
    <r>
      <rPr>
        <sz val="10"/>
        <rFont val="仿宋_GB2312"/>
        <charset val="134"/>
      </rPr>
      <t>株洲市</t>
    </r>
  </si>
  <si>
    <r>
      <rPr>
        <b/>
        <sz val="10"/>
        <rFont val="仿宋_GB2312"/>
        <charset val="134"/>
      </rPr>
      <t>株洲市</t>
    </r>
  </si>
  <si>
    <t>TEG6105BEV01</t>
  </si>
  <si>
    <t>TEG6105BEV02</t>
  </si>
  <si>
    <t>TEG6105BEV03</t>
  </si>
  <si>
    <t>TEG6105BEV04</t>
  </si>
  <si>
    <t>TEG6105BEV05</t>
  </si>
  <si>
    <t>TEG6106BEV11</t>
  </si>
  <si>
    <t>TEG6106BEV13</t>
  </si>
  <si>
    <t>TEG6106BEV16</t>
  </si>
  <si>
    <t>TEG6106BEV19</t>
  </si>
  <si>
    <t>TEG6106BEV20</t>
  </si>
  <si>
    <t>TEG6106BEV32</t>
  </si>
  <si>
    <t>TEG6106BEV34</t>
  </si>
  <si>
    <t>TEG6106BEV36</t>
  </si>
  <si>
    <t>TEG6106BEV37</t>
  </si>
  <si>
    <t>TEG6106BEV38</t>
  </si>
  <si>
    <t>TEG6106BEV41</t>
  </si>
  <si>
    <t>TEG6106BEV44</t>
  </si>
  <si>
    <t>TEG6106BEV45</t>
  </si>
  <si>
    <t>TEG6106BEV46</t>
  </si>
  <si>
    <t>TEG6106BEV48</t>
  </si>
  <si>
    <t>TEG6106BEV49</t>
  </si>
  <si>
    <t>TEG6106EHEV17</t>
  </si>
  <si>
    <t>TEG6106EHEVN10</t>
  </si>
  <si>
    <t>TEG6110BEV01</t>
  </si>
  <si>
    <t>TEG6110BEV03</t>
  </si>
  <si>
    <t>TEG6110EV05</t>
  </si>
  <si>
    <t>TEG6125BEV08</t>
  </si>
  <si>
    <t>TEG6129BEV09</t>
  </si>
  <si>
    <t>TEG6600EV03</t>
  </si>
  <si>
    <t>TEG6660BEV01</t>
  </si>
  <si>
    <t>TEG6660BEV02</t>
  </si>
  <si>
    <t>TEG6801BEV01</t>
  </si>
  <si>
    <t>TEG6801BEV02</t>
  </si>
  <si>
    <t>TEG6801BEV03</t>
  </si>
  <si>
    <t>TEG6801BEV08</t>
  </si>
  <si>
    <t>TEG6801BEV11</t>
  </si>
  <si>
    <t>TEG6801BEV15</t>
  </si>
  <si>
    <t>TEG6801BEV17</t>
  </si>
  <si>
    <t>TEG6801BEV18</t>
  </si>
  <si>
    <t>TEG6850BEV06</t>
  </si>
  <si>
    <t>TEG6851BEV09</t>
  </si>
  <si>
    <t>TEG6851BEV10</t>
  </si>
  <si>
    <t>TEG6851BEV13</t>
  </si>
  <si>
    <t>TEG6851BEV25</t>
  </si>
  <si>
    <t>TEG6851BEV33</t>
  </si>
  <si>
    <t>TEG6851BEV35</t>
  </si>
  <si>
    <t>TEG6851EHEV05</t>
  </si>
  <si>
    <t>TEG6851EHEVN02</t>
  </si>
  <si>
    <t>SQR7001BEVJ72</t>
  </si>
  <si>
    <t>TEG6105BEV09</t>
  </si>
  <si>
    <t>TEG6105BEV21</t>
  </si>
  <si>
    <t>TEG6106EHEVN11</t>
  </si>
  <si>
    <t>TEG6110EV10</t>
  </si>
  <si>
    <t>TEG6129BEV15</t>
  </si>
  <si>
    <t>TEG6129EHEVN08</t>
  </si>
  <si>
    <t>TEG6591BEV01</t>
  </si>
  <si>
    <r>
      <rPr>
        <sz val="10"/>
        <rFont val="仿宋_GB2312"/>
        <charset val="134"/>
      </rPr>
      <t>附件</t>
    </r>
    <r>
      <rPr>
        <sz val="10"/>
        <rFont val="Arial Narrow"/>
        <family val="2"/>
      </rPr>
      <t>2-3-</t>
    </r>
    <r>
      <rPr>
        <sz val="10"/>
        <rFont val="仿宋_GB2312"/>
        <charset val="134"/>
      </rPr>
      <t>湘潭市</t>
    </r>
  </si>
  <si>
    <r>
      <rPr>
        <b/>
        <sz val="10"/>
        <rFont val="仿宋_GB2312"/>
        <charset val="134"/>
      </rPr>
      <t>湘潭市</t>
    </r>
  </si>
  <si>
    <t>EQ7000FS2F1BEV</t>
  </si>
  <si>
    <t>SC7001AAABEV</t>
  </si>
  <si>
    <t>SKE7000BEVF3</t>
  </si>
  <si>
    <t>THZ6450BEVS304</t>
  </si>
  <si>
    <t>THZ7000BEVS00D</t>
  </si>
  <si>
    <t>湘潭先导快线科技发展有限公司</t>
  </si>
  <si>
    <r>
      <rPr>
        <sz val="10"/>
        <rFont val="仿宋_GB2312"/>
        <charset val="134"/>
      </rPr>
      <t>附件</t>
    </r>
    <r>
      <rPr>
        <sz val="10"/>
        <rFont val="Arial Narrow"/>
        <family val="2"/>
      </rPr>
      <t>2-4-</t>
    </r>
    <r>
      <rPr>
        <sz val="10"/>
        <rFont val="仿宋_GB2312"/>
        <charset val="134"/>
      </rPr>
      <t>衡阳市</t>
    </r>
  </si>
  <si>
    <r>
      <rPr>
        <b/>
        <sz val="10"/>
        <rFont val="仿宋_GB2312"/>
        <charset val="134"/>
      </rPr>
      <t>衡阳市</t>
    </r>
  </si>
  <si>
    <t>EQ6800CACBEV10</t>
  </si>
  <si>
    <t>EQ6800CACBEV12</t>
  </si>
  <si>
    <t>LCK6600BEV1</t>
  </si>
  <si>
    <t>LCK6809EVG3A6</t>
  </si>
  <si>
    <t>LCK6809EVGT</t>
  </si>
  <si>
    <r>
      <rPr>
        <sz val="10"/>
        <rFont val="仿宋_GB2312"/>
        <charset val="134"/>
      </rPr>
      <t>附件</t>
    </r>
    <r>
      <rPr>
        <sz val="10"/>
        <rFont val="Arial Narrow"/>
        <family val="2"/>
      </rPr>
      <t>2-5-</t>
    </r>
    <r>
      <rPr>
        <sz val="10"/>
        <rFont val="仿宋_GB2312"/>
        <charset val="134"/>
      </rPr>
      <t>益阳市</t>
    </r>
  </si>
  <si>
    <r>
      <rPr>
        <b/>
        <sz val="10"/>
        <rFont val="仿宋_GB2312"/>
        <charset val="134"/>
      </rPr>
      <t>益阳市</t>
    </r>
  </si>
  <si>
    <t>HFF6800G03EV63</t>
  </si>
  <si>
    <t>HFF6800G03EV8</t>
  </si>
  <si>
    <t>湖南中润顺达新能源汽车贸易有限公司</t>
  </si>
  <si>
    <t>SMA7001BEV40</t>
  </si>
  <si>
    <t>SMA7001BEV41</t>
  </si>
  <si>
    <t>SMA7001BEV48</t>
  </si>
  <si>
    <t>SMA7001BEV49</t>
  </si>
  <si>
    <t>湖南瑞科新能源汽车销售有限公司</t>
  </si>
  <si>
    <t>JS6108GHBEV18</t>
  </si>
  <si>
    <t>JS6108GHBEV22</t>
  </si>
  <si>
    <r>
      <rPr>
        <sz val="10"/>
        <rFont val="仿宋_GB2312"/>
        <charset val="134"/>
      </rPr>
      <t>附件</t>
    </r>
    <r>
      <rPr>
        <sz val="10"/>
        <rFont val="Arial Narrow"/>
        <family val="2"/>
      </rPr>
      <t>2-6-</t>
    </r>
    <r>
      <rPr>
        <sz val="10"/>
        <rFont val="仿宋_GB2312"/>
        <charset val="134"/>
      </rPr>
      <t>常德市</t>
    </r>
  </si>
  <si>
    <r>
      <rPr>
        <b/>
        <sz val="10"/>
        <rFont val="仿宋_GB2312"/>
        <charset val="134"/>
      </rPr>
      <t>常德市</t>
    </r>
  </si>
  <si>
    <t>SQR7000BEVJ694</t>
  </si>
  <si>
    <t>SQR7000BEVJ729</t>
  </si>
  <si>
    <r>
      <rPr>
        <sz val="10"/>
        <rFont val="仿宋_GB2312"/>
        <charset val="134"/>
      </rPr>
      <t>附件</t>
    </r>
    <r>
      <rPr>
        <sz val="10"/>
        <rFont val="Arial Narrow"/>
        <family val="2"/>
      </rPr>
      <t>2-7-</t>
    </r>
    <r>
      <rPr>
        <sz val="10"/>
        <rFont val="仿宋_GB2312"/>
        <charset val="134"/>
      </rPr>
      <t>郴州市</t>
    </r>
  </si>
  <si>
    <t>湖南开沃新能源汽车有限公司</t>
  </si>
  <si>
    <t>NJL6101EV</t>
  </si>
  <si>
    <t>NJL6809EV1</t>
  </si>
  <si>
    <t>NJL6809EVG</t>
  </si>
  <si>
    <t>LCK6108EVG15</t>
  </si>
  <si>
    <t>LCK6809EVGW</t>
  </si>
  <si>
    <t>LCK6826EVG3A1</t>
  </si>
  <si>
    <t>XML6805JEVY0C2</t>
  </si>
  <si>
    <t>郴州市公共交通集团有限公司</t>
  </si>
  <si>
    <t>LCK6108EVGD</t>
  </si>
  <si>
    <r>
      <rPr>
        <sz val="10"/>
        <color theme="1"/>
        <rFont val="黑体"/>
        <charset val="134"/>
      </rPr>
      <t>附件</t>
    </r>
    <r>
      <rPr>
        <sz val="10"/>
        <color theme="1"/>
        <rFont val="Times New Roman"/>
        <family val="1"/>
      </rPr>
      <t>1</t>
    </r>
  </si>
  <si>
    <r>
      <rPr>
        <sz val="10"/>
        <color theme="1"/>
        <rFont val="仿宋"/>
        <charset val="134"/>
      </rPr>
      <t>单位：辆，万元</t>
    </r>
    <r>
      <rPr>
        <sz val="10"/>
        <color theme="1"/>
        <rFont val="Times New Roman"/>
        <family val="1"/>
      </rPr>
      <t>/</t>
    </r>
    <r>
      <rPr>
        <sz val="10"/>
        <color theme="1"/>
        <rFont val="仿宋"/>
        <charset val="134"/>
      </rPr>
      <t>辆，万元</t>
    </r>
  </si>
  <si>
    <r>
      <rPr>
        <sz val="10"/>
        <color theme="1"/>
        <rFont val="黑体"/>
        <charset val="134"/>
      </rPr>
      <t>序号</t>
    </r>
  </si>
  <si>
    <r>
      <rPr>
        <sz val="10"/>
        <color theme="1"/>
        <rFont val="黑体"/>
        <charset val="134"/>
      </rPr>
      <t>市州</t>
    </r>
  </si>
  <si>
    <r>
      <rPr>
        <sz val="10"/>
        <color indexed="8"/>
        <rFont val="黑体"/>
        <charset val="134"/>
      </rPr>
      <t>购置奖补金额</t>
    </r>
  </si>
  <si>
    <r>
      <rPr>
        <sz val="10"/>
        <color theme="1"/>
        <rFont val="黑体"/>
        <charset val="134"/>
      </rPr>
      <t>产业发展奖补资金情况</t>
    </r>
  </si>
  <si>
    <r>
      <rPr>
        <sz val="10"/>
        <color theme="1"/>
        <rFont val="黑体"/>
        <charset val="134"/>
      </rPr>
      <t>充（换）电基础设施建设运营奖补</t>
    </r>
  </si>
  <si>
    <r>
      <rPr>
        <sz val="10"/>
        <color indexed="8"/>
        <rFont val="黑体"/>
        <charset val="134"/>
      </rPr>
      <t>省级补贴资金合计</t>
    </r>
  </si>
  <si>
    <r>
      <rPr>
        <sz val="10"/>
        <color indexed="8"/>
        <rFont val="黑体"/>
        <charset val="134"/>
      </rPr>
      <t>本次拨付资金合计</t>
    </r>
  </si>
  <si>
    <r>
      <rPr>
        <sz val="10"/>
        <color theme="1"/>
        <rFont val="黑体"/>
        <charset val="134"/>
      </rPr>
      <t>运营奖励</t>
    </r>
  </si>
  <si>
    <r>
      <rPr>
        <sz val="10"/>
        <color theme="1"/>
        <rFont val="黑体"/>
        <charset val="134"/>
      </rPr>
      <t>公告奖励</t>
    </r>
  </si>
  <si>
    <r>
      <rPr>
        <b/>
        <sz val="10"/>
        <color theme="1"/>
        <rFont val="仿宋"/>
        <charset val="134"/>
      </rPr>
      <t>合计</t>
    </r>
  </si>
  <si>
    <r>
      <rPr>
        <sz val="10"/>
        <color theme="1"/>
        <rFont val="仿宋"/>
        <charset val="134"/>
      </rPr>
      <t>长沙市</t>
    </r>
  </si>
  <si>
    <r>
      <rPr>
        <sz val="10"/>
        <rFont val="仿宋"/>
        <charset val="134"/>
      </rPr>
      <t>市本级及所属区</t>
    </r>
  </si>
  <si>
    <r>
      <rPr>
        <sz val="10"/>
        <rFont val="仿宋"/>
        <charset val="134"/>
      </rPr>
      <t>宁乡市</t>
    </r>
  </si>
  <si>
    <r>
      <rPr>
        <sz val="10"/>
        <rFont val="仿宋"/>
        <charset val="134"/>
      </rPr>
      <t>株洲市</t>
    </r>
  </si>
  <si>
    <r>
      <rPr>
        <sz val="10"/>
        <rFont val="仿宋"/>
        <charset val="134"/>
      </rPr>
      <t>湘潭市</t>
    </r>
  </si>
  <si>
    <r>
      <rPr>
        <sz val="10"/>
        <color theme="1"/>
        <rFont val="仿宋"/>
        <charset val="134"/>
      </rPr>
      <t>衡阳市</t>
    </r>
  </si>
  <si>
    <r>
      <rPr>
        <sz val="10"/>
        <rFont val="仿宋"/>
        <charset val="134"/>
      </rPr>
      <t>耒阳市</t>
    </r>
  </si>
  <si>
    <r>
      <rPr>
        <sz val="10"/>
        <color theme="1"/>
        <rFont val="仿宋"/>
        <charset val="134"/>
      </rPr>
      <t>邵阳市</t>
    </r>
  </si>
  <si>
    <r>
      <rPr>
        <sz val="10"/>
        <color theme="1"/>
        <rFont val="仿宋"/>
        <charset val="134"/>
      </rPr>
      <t>岳阳市</t>
    </r>
  </si>
  <si>
    <r>
      <rPr>
        <sz val="10"/>
        <color theme="1"/>
        <rFont val="仿宋"/>
        <charset val="134"/>
      </rPr>
      <t>益阳市</t>
    </r>
  </si>
  <si>
    <r>
      <rPr>
        <sz val="10"/>
        <color theme="1"/>
        <rFont val="仿宋"/>
        <charset val="134"/>
      </rPr>
      <t>市本级及所属区</t>
    </r>
  </si>
  <si>
    <r>
      <rPr>
        <sz val="10"/>
        <rFont val="仿宋"/>
        <charset val="134"/>
      </rPr>
      <t>沅江市</t>
    </r>
  </si>
  <si>
    <r>
      <rPr>
        <sz val="10"/>
        <color theme="1"/>
        <rFont val="仿宋"/>
        <charset val="134"/>
      </rPr>
      <t>常德市</t>
    </r>
  </si>
  <si>
    <r>
      <rPr>
        <sz val="10"/>
        <color theme="1"/>
        <rFont val="仿宋"/>
        <charset val="134"/>
      </rPr>
      <t>郴州市</t>
    </r>
  </si>
  <si>
    <r>
      <rPr>
        <sz val="10"/>
        <color theme="1"/>
        <rFont val="仿宋"/>
        <charset val="134"/>
      </rPr>
      <t>怀化市</t>
    </r>
  </si>
  <si>
    <t>附件5</t>
  </si>
  <si>
    <r>
      <rPr>
        <b/>
        <sz val="16"/>
        <rFont val="Arial Narrow"/>
        <family val="2"/>
      </rPr>
      <t>2019</t>
    </r>
    <r>
      <rPr>
        <b/>
        <sz val="16"/>
        <rFont val="仿宋_GB2312"/>
        <charset val="134"/>
      </rPr>
      <t>年度及以前年度新能源汽车产业发展奖补资金清算支付汇总表</t>
    </r>
  </si>
  <si>
    <r>
      <rPr>
        <sz val="10"/>
        <color theme="1"/>
        <rFont val="仿宋_GB2312"/>
        <charset val="134"/>
      </rPr>
      <t>编制日期：</t>
    </r>
    <r>
      <rPr>
        <sz val="10"/>
        <color theme="1"/>
        <rFont val="Arial Narrow"/>
        <family val="2"/>
      </rPr>
      <t>2020-7-31</t>
    </r>
  </si>
  <si>
    <t>单位：辆，万元/辆，万元</t>
  </si>
  <si>
    <t>序号</t>
  </si>
  <si>
    <t>购置奖补金额</t>
  </si>
  <si>
    <t>省级补贴金额</t>
  </si>
  <si>
    <t>省产车辆已预拨资金</t>
  </si>
  <si>
    <t>本次拨付资金</t>
  </si>
  <si>
    <t>产业发展奖补资金情况</t>
  </si>
  <si>
    <r>
      <t>2020</t>
    </r>
    <r>
      <rPr>
        <sz val="18"/>
        <rFont val="宋体"/>
        <family val="3"/>
        <charset val="134"/>
      </rPr>
      <t>年及以前年度新能源汽车推广应用省级奖补清算资金汇总表</t>
    </r>
    <phoneticPr fontId="6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</si>
</sst>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000_);[Red]\(0.000\)"/>
    <numFmt numFmtId="177" formatCode="_ * #,##0.0000_ ;_ * \-#,##0.0000_ ;_ * &quot;-&quot;??_ ;_ @_ "/>
    <numFmt numFmtId="178" formatCode="_ * #,##0.00000_ ;_ * \-#,##0.00000_ ;_ * &quot;-&quot;?????_ ;_ @_ "/>
    <numFmt numFmtId="179" formatCode="0.00_);[Red]\(0.00\)"/>
    <numFmt numFmtId="180" formatCode="#,##0.000_ "/>
    <numFmt numFmtId="181" formatCode="#,##0.00_ "/>
  </numFmts>
  <fonts count="62" x14ac:knownFonts="1">
    <font>
      <sz val="11"/>
      <color theme="1"/>
      <name val="宋体"/>
      <charset val="134"/>
      <scheme val="minor"/>
    </font>
    <font>
      <sz val="11"/>
      <color theme="1"/>
      <name val="仿宋_GB2312"/>
      <charset val="134"/>
    </font>
    <font>
      <sz val="10"/>
      <color theme="1"/>
      <name val="仿宋_GB2312"/>
      <charset val="134"/>
    </font>
    <font>
      <b/>
      <sz val="10"/>
      <color theme="1"/>
      <name val="仿宋_GB2312"/>
      <charset val="134"/>
    </font>
    <font>
      <sz val="10"/>
      <color theme="1"/>
      <name val="Times New Roman"/>
      <family val="1"/>
    </font>
    <font>
      <sz val="10"/>
      <color theme="1"/>
      <name val="黑体"/>
      <charset val="134"/>
    </font>
    <font>
      <b/>
      <sz val="10"/>
      <color theme="1"/>
      <name val="Times New Roman"/>
      <family val="1"/>
    </font>
    <font>
      <sz val="10"/>
      <color indexed="8"/>
      <name val="Times New Roman"/>
      <family val="1"/>
    </font>
    <font>
      <sz val="10"/>
      <name val="Times New Roman"/>
      <family val="1"/>
    </font>
    <font>
      <sz val="10"/>
      <name val="仿宋_GB2312"/>
      <charset val="134"/>
    </font>
    <font>
      <b/>
      <sz val="10"/>
      <name val="仿宋_GB2312"/>
      <charset val="134"/>
    </font>
    <font>
      <sz val="18"/>
      <name val="Times New Roman"/>
      <family val="1"/>
    </font>
    <font>
      <sz val="10"/>
      <name val="Arial Narrow"/>
      <family val="2"/>
    </font>
    <font>
      <b/>
      <sz val="10"/>
      <name val="Arial Narrow"/>
      <family val="2"/>
    </font>
    <font>
      <b/>
      <sz val="16"/>
      <name val="Arial Narrow"/>
      <family val="2"/>
    </font>
    <font>
      <b/>
      <sz val="16"/>
      <name val="仿宋_GB2312"/>
      <charset val="134"/>
    </font>
    <font>
      <sz val="10"/>
      <color theme="1"/>
      <name val="Arial Narrow"/>
      <family val="2"/>
    </font>
    <font>
      <sz val="10"/>
      <color indexed="8"/>
      <name val="仿宋_GB2312"/>
      <charset val="134"/>
    </font>
    <font>
      <b/>
      <sz val="10"/>
      <color theme="1"/>
      <name val="Arial Narrow"/>
      <family val="2"/>
    </font>
    <font>
      <b/>
      <sz val="14"/>
      <name val="Arial Narrow"/>
      <family val="2"/>
    </font>
    <font>
      <b/>
      <sz val="10"/>
      <color rgb="FFFF0000"/>
      <name val="Arial Narrow"/>
      <family val="2"/>
    </font>
    <font>
      <sz val="10"/>
      <color rgb="FFFF0000"/>
      <name val="Arial Narrow"/>
      <family val="2"/>
    </font>
    <font>
      <sz val="10"/>
      <color rgb="FFFF0000"/>
      <name val="仿宋_GB2312"/>
      <charset val="134"/>
    </font>
    <font>
      <sz val="10"/>
      <color rgb="FFFF0000"/>
      <name val="宋体"/>
      <charset val="134"/>
    </font>
    <font>
      <sz val="10"/>
      <color theme="1"/>
      <name val="Arial"/>
      <family val="2"/>
    </font>
    <font>
      <sz val="10"/>
      <color rgb="FF000000"/>
      <name val="仿宋_GB2312"/>
      <charset val="134"/>
    </font>
    <font>
      <sz val="10"/>
      <color indexed="8"/>
      <name val="Arial"/>
      <family val="2"/>
    </font>
    <font>
      <b/>
      <sz val="16"/>
      <color rgb="FF000000"/>
      <name val="Arial Narrow"/>
      <family val="2"/>
    </font>
    <font>
      <b/>
      <sz val="16"/>
      <color indexed="8"/>
      <name val="Arial Narrow"/>
      <family val="2"/>
    </font>
    <font>
      <b/>
      <sz val="10"/>
      <color indexed="8"/>
      <name val="Arial"/>
      <family val="2"/>
    </font>
    <font>
      <sz val="10"/>
      <color indexed="8"/>
      <name val="Arial Narrow"/>
      <family val="2"/>
    </font>
    <font>
      <b/>
      <sz val="10"/>
      <color indexed="8"/>
      <name val="仿宋_GB2312"/>
      <charset val="134"/>
    </font>
    <font>
      <b/>
      <sz val="10"/>
      <color indexed="8"/>
      <name val="Arial Narrow"/>
      <family val="2"/>
    </font>
    <font>
      <sz val="10"/>
      <color theme="1"/>
      <name val="宋体"/>
      <charset val="134"/>
    </font>
    <font>
      <sz val="11"/>
      <color theme="1"/>
      <name val="Arial Narrow"/>
      <family val="2"/>
    </font>
    <font>
      <sz val="9"/>
      <color theme="1"/>
      <name val="Arial Narrow"/>
      <family val="2"/>
    </font>
    <font>
      <b/>
      <sz val="16"/>
      <color theme="1"/>
      <name val="仿宋_GB2312"/>
      <charset val="134"/>
    </font>
    <font>
      <b/>
      <sz val="16"/>
      <color theme="1"/>
      <name val="Arial Narrow"/>
      <family val="2"/>
    </font>
    <font>
      <sz val="9"/>
      <color rgb="FF000000"/>
      <name val="Arial Narrow"/>
      <family val="2"/>
    </font>
    <font>
      <b/>
      <sz val="9"/>
      <color rgb="FF000000"/>
      <name val="Arial Narrow"/>
      <family val="2"/>
    </font>
    <font>
      <sz val="9"/>
      <name val="Arial Narrow"/>
      <family val="2"/>
    </font>
    <font>
      <b/>
      <sz val="9"/>
      <color theme="1"/>
      <name val="Arial Narrow"/>
      <family val="2"/>
    </font>
    <font>
      <sz val="9"/>
      <name val="仿宋_GB2312"/>
      <charset val="134"/>
    </font>
    <font>
      <sz val="9"/>
      <color theme="1"/>
      <name val="仿宋_GB2312"/>
      <charset val="134"/>
    </font>
    <font>
      <sz val="11"/>
      <color theme="1"/>
      <name val="Arial"/>
      <family val="2"/>
    </font>
    <font>
      <sz val="9"/>
      <color theme="1"/>
      <name val="Arial"/>
      <family val="2"/>
    </font>
    <font>
      <b/>
      <sz val="11"/>
      <color theme="1"/>
      <name val="Arial"/>
      <family val="2"/>
    </font>
    <font>
      <b/>
      <sz val="9"/>
      <color theme="1"/>
      <name val="Arial"/>
      <family val="2"/>
    </font>
    <font>
      <b/>
      <sz val="9"/>
      <color theme="1"/>
      <name val="仿宋_GB2312"/>
      <charset val="134"/>
    </font>
    <font>
      <b/>
      <sz val="11"/>
      <color theme="1"/>
      <name val="Arial Narrow"/>
      <family val="2"/>
    </font>
    <font>
      <sz val="11"/>
      <color theme="1"/>
      <name val="宋体"/>
      <charset val="134"/>
      <scheme val="minor"/>
    </font>
    <font>
      <sz val="10"/>
      <color theme="1"/>
      <name val="仿宋"/>
      <charset val="134"/>
    </font>
    <font>
      <b/>
      <sz val="10"/>
      <color theme="1"/>
      <name val="仿宋"/>
      <charset val="134"/>
    </font>
    <font>
      <sz val="10"/>
      <name val="仿宋"/>
      <charset val="134"/>
    </font>
    <font>
      <sz val="10"/>
      <color indexed="8"/>
      <name val="黑体"/>
      <charset val="134"/>
    </font>
    <font>
      <b/>
      <sz val="14"/>
      <name val="仿宋_GB2312"/>
      <charset val="134"/>
    </font>
    <font>
      <sz val="10"/>
      <color rgb="FF000000"/>
      <name val="Arial Narrow"/>
      <family val="2"/>
    </font>
    <font>
      <b/>
      <sz val="16"/>
      <color rgb="FF000000"/>
      <name val="仿宋_GB2312"/>
      <charset val="134"/>
    </font>
    <font>
      <sz val="9"/>
      <color rgb="FF000000"/>
      <name val="仿宋_GB2312"/>
      <charset val="134"/>
    </font>
    <font>
      <b/>
      <sz val="9"/>
      <color rgb="FF000000"/>
      <name val="仿宋_GB2312"/>
      <charset val="134"/>
    </font>
    <font>
      <sz val="9"/>
      <name val="宋体"/>
      <family val="3"/>
      <charset val="134"/>
      <scheme val="minor"/>
    </font>
    <font>
      <sz val="18"/>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alignment vertical="center"/>
    </xf>
    <xf numFmtId="43" fontId="50" fillId="0" borderId="0" applyFont="0" applyFill="0" applyBorder="0" applyAlignment="0" applyProtection="0">
      <alignment vertical="center"/>
    </xf>
  </cellStyleXfs>
  <cellXfs count="248">
    <xf numFmtId="0" fontId="0" fillId="0" borderId="0" xfId="0">
      <alignment vertical="center"/>
    </xf>
    <xf numFmtId="0" fontId="1" fillId="0" borderId="0" xfId="0" applyFont="1" applyFill="1" applyAlignment="1">
      <alignment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0"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vertical="center" wrapText="1"/>
    </xf>
    <xf numFmtId="180" fontId="18" fillId="0" borderId="1" xfId="1" applyNumberFormat="1" applyFont="1" applyBorder="1" applyAlignment="1">
      <alignment horizontal="right" vertical="center" wrapText="1"/>
    </xf>
    <xf numFmtId="180" fontId="12" fillId="0" borderId="1" xfId="1" applyNumberFormat="1" applyFont="1" applyBorder="1" applyAlignment="1">
      <alignment horizontal="right" vertical="center" wrapText="1"/>
    </xf>
    <xf numFmtId="180" fontId="16" fillId="0" borderId="1" xfId="1" applyNumberFormat="1" applyFont="1" applyBorder="1" applyAlignment="1">
      <alignment horizontal="right" vertical="center" wrapText="1"/>
    </xf>
    <xf numFmtId="180" fontId="2" fillId="0" borderId="1" xfId="1" applyNumberFormat="1" applyFont="1" applyBorder="1" applyAlignment="1">
      <alignment horizontal="right" vertical="center" wrapText="1"/>
    </xf>
    <xf numFmtId="43" fontId="2" fillId="0" borderId="0" xfId="0" applyNumberFormat="1" applyFont="1" applyFill="1" applyAlignment="1">
      <alignment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77" fontId="2" fillId="0" borderId="0" xfId="0" applyNumberFormat="1" applyFont="1" applyFill="1" applyAlignment="1">
      <alignment horizontal="center" vertical="center" wrapText="1"/>
    </xf>
    <xf numFmtId="0" fontId="16" fillId="0" borderId="0" xfId="0" applyFont="1" applyFill="1" applyAlignment="1">
      <alignment vertical="center" wrapText="1"/>
    </xf>
    <xf numFmtId="0" fontId="5" fillId="0" borderId="0" xfId="0" applyFont="1" applyFill="1" applyAlignment="1">
      <alignment horizontal="center" vertical="center" wrapText="1"/>
    </xf>
    <xf numFmtId="0" fontId="16" fillId="0" borderId="0" xfId="0" applyFont="1" applyFill="1" applyAlignment="1">
      <alignment horizontal="center" vertical="center" wrapText="1"/>
    </xf>
    <xf numFmtId="181" fontId="16" fillId="0" borderId="0" xfId="0" applyNumberFormat="1" applyFont="1" applyFill="1" applyAlignment="1">
      <alignment horizontal="right" vertical="center" wrapText="1"/>
    </xf>
    <xf numFmtId="180" fontId="6" fillId="0" borderId="1" xfId="1" applyNumberFormat="1" applyFont="1" applyBorder="1" applyAlignment="1">
      <alignment horizontal="right" vertical="center" wrapText="1"/>
    </xf>
    <xf numFmtId="180" fontId="4" fillId="0" borderId="1" xfId="1" applyNumberFormat="1" applyFont="1" applyBorder="1" applyAlignment="1">
      <alignment horizontal="right" vertical="center" wrapText="1"/>
    </xf>
    <xf numFmtId="180" fontId="8" fillId="0" borderId="1" xfId="1" applyNumberFormat="1" applyFont="1" applyBorder="1" applyAlignment="1">
      <alignment horizontal="right" vertical="center" wrapText="1"/>
    </xf>
    <xf numFmtId="181" fontId="13" fillId="0"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178" fontId="13" fillId="0" borderId="0" xfId="0" applyNumberFormat="1" applyFont="1" applyFill="1" applyBorder="1" applyAlignment="1">
      <alignment vertical="center" wrapText="1"/>
    </xf>
    <xf numFmtId="181" fontId="5" fillId="0" borderId="0" xfId="0" applyNumberFormat="1" applyFont="1" applyFill="1" applyAlignment="1">
      <alignment horizontal="right" vertical="center" wrapText="1"/>
    </xf>
    <xf numFmtId="0" fontId="5" fillId="0" borderId="0" xfId="0" applyFont="1" applyFill="1" applyAlignment="1">
      <alignment vertical="center" wrapText="1"/>
    </xf>
    <xf numFmtId="180" fontId="16" fillId="0" borderId="0" xfId="0" applyNumberFormat="1" applyFont="1" applyFill="1" applyAlignment="1">
      <alignment horizontal="right" vertical="center" wrapText="1"/>
    </xf>
    <xf numFmtId="4" fontId="16" fillId="0" borderId="0" xfId="0" applyNumberFormat="1" applyFont="1" applyFill="1" applyAlignment="1">
      <alignment horizontal="right" vertical="center" wrapText="1"/>
    </xf>
    <xf numFmtId="180" fontId="16" fillId="0" borderId="0" xfId="0" applyNumberFormat="1" applyFont="1" applyFill="1" applyAlignment="1">
      <alignment horizontal="center" vertical="center" wrapText="1"/>
    </xf>
    <xf numFmtId="177" fontId="16" fillId="0" borderId="0" xfId="0" applyNumberFormat="1" applyFont="1" applyFill="1" applyAlignment="1">
      <alignment horizontal="right"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179" fontId="12" fillId="0" borderId="0" xfId="0" applyNumberFormat="1" applyFont="1" applyFill="1" applyAlignment="1">
      <alignment horizontal="right" vertical="center"/>
    </xf>
    <xf numFmtId="0" fontId="13"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0" xfId="0" applyFont="1" applyFill="1" applyAlignment="1">
      <alignment horizontal="left"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179" fontId="13" fillId="0" borderId="0" xfId="0" applyNumberFormat="1" applyFont="1" applyFill="1" applyAlignment="1">
      <alignment horizontal="right" vertical="center" wrapText="1"/>
    </xf>
    <xf numFmtId="179" fontId="12" fillId="0" borderId="5" xfId="0" applyNumberFormat="1" applyFont="1" applyFill="1" applyBorder="1" applyAlignment="1">
      <alignment horizontal="right" vertical="center" wrapText="1"/>
    </xf>
    <xf numFmtId="179" fontId="12" fillId="0" borderId="1" xfId="1" applyNumberFormat="1" applyFont="1" applyFill="1" applyBorder="1" applyAlignment="1">
      <alignment horizontal="center" vertical="center" wrapText="1"/>
    </xf>
    <xf numFmtId="176" fontId="13" fillId="0" borderId="1" xfId="1" applyNumberFormat="1" applyFont="1" applyFill="1" applyBorder="1" applyAlignment="1">
      <alignment horizontal="right" vertical="center" wrapText="1"/>
    </xf>
    <xf numFmtId="176" fontId="12" fillId="0" borderId="1" xfId="1" applyNumberFormat="1" applyFont="1" applyFill="1" applyBorder="1" applyAlignment="1">
      <alignment horizontal="right" vertical="center" wrapText="1"/>
    </xf>
    <xf numFmtId="179" fontId="12" fillId="0" borderId="14" xfId="0" applyNumberFormat="1" applyFont="1" applyFill="1" applyBorder="1" applyAlignment="1">
      <alignment horizontal="right" vertical="center" wrapText="1"/>
    </xf>
    <xf numFmtId="179" fontId="13" fillId="0" borderId="14" xfId="0" applyNumberFormat="1" applyFont="1" applyFill="1" applyBorder="1" applyAlignment="1">
      <alignment horizontal="right" vertical="center" wrapText="1"/>
    </xf>
    <xf numFmtId="179" fontId="12" fillId="0" borderId="0"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179" fontId="12" fillId="0" borderId="1" xfId="1"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179" fontId="13" fillId="0" borderId="1" xfId="1" applyNumberFormat="1" applyFont="1" applyFill="1" applyBorder="1" applyAlignment="1">
      <alignment horizontal="right" vertical="center" wrapText="1"/>
    </xf>
    <xf numFmtId="0" fontId="13" fillId="0" borderId="1" xfId="0" applyFont="1" applyFill="1" applyBorder="1" applyAlignment="1">
      <alignment horizontal="center" vertical="center"/>
    </xf>
    <xf numFmtId="180" fontId="13" fillId="0" borderId="1" xfId="1" applyNumberFormat="1" applyFont="1" applyFill="1" applyBorder="1" applyAlignment="1">
      <alignment horizontal="right" vertical="center" wrapText="1"/>
    </xf>
    <xf numFmtId="176" fontId="12" fillId="0" borderId="0" xfId="0" applyNumberFormat="1" applyFont="1" applyFill="1" applyAlignment="1">
      <alignment horizontal="right" vertical="center"/>
    </xf>
    <xf numFmtId="0" fontId="9" fillId="0" borderId="9" xfId="0" applyFont="1" applyFill="1" applyBorder="1" applyAlignment="1">
      <alignment horizontal="center" vertical="center" wrapText="1"/>
    </xf>
    <xf numFmtId="176" fontId="13" fillId="0" borderId="0" xfId="0" applyNumberFormat="1" applyFont="1" applyFill="1" applyAlignment="1">
      <alignment horizontal="right" vertical="center" wrapText="1"/>
    </xf>
    <xf numFmtId="176" fontId="12" fillId="0" borderId="5" xfId="0" applyNumberFormat="1" applyFont="1" applyFill="1" applyBorder="1" applyAlignment="1">
      <alignment horizontal="right" vertical="center" wrapText="1"/>
    </xf>
    <xf numFmtId="176" fontId="12" fillId="0" borderId="1" xfId="1" applyNumberFormat="1" applyFont="1" applyFill="1" applyBorder="1" applyAlignment="1">
      <alignment horizontal="center" vertical="center" wrapText="1"/>
    </xf>
    <xf numFmtId="180" fontId="12" fillId="0" borderId="1" xfId="1" applyNumberFormat="1" applyFont="1" applyFill="1" applyBorder="1" applyAlignment="1">
      <alignment horizontal="right" vertical="center" wrapText="1"/>
    </xf>
    <xf numFmtId="176" fontId="12" fillId="0" borderId="0"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1" fillId="0" borderId="0" xfId="0" applyFont="1" applyFill="1" applyAlignment="1">
      <alignment horizontal="center" vertical="center"/>
    </xf>
    <xf numFmtId="180" fontId="12" fillId="0" borderId="0" xfId="0" applyNumberFormat="1" applyFont="1" applyFill="1" applyAlignment="1">
      <alignment horizontal="right" vertical="center"/>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80" fontId="13" fillId="0" borderId="0" xfId="0" applyNumberFormat="1" applyFont="1" applyFill="1" applyAlignment="1">
      <alignment horizontal="right" vertical="center" wrapText="1"/>
    </xf>
    <xf numFmtId="180" fontId="12" fillId="0" borderId="5" xfId="0" applyNumberFormat="1" applyFont="1" applyFill="1" applyBorder="1" applyAlignment="1">
      <alignment horizontal="right" vertical="center" wrapText="1"/>
    </xf>
    <xf numFmtId="180" fontId="12" fillId="0" borderId="1" xfId="1" applyNumberFormat="1" applyFont="1" applyFill="1" applyBorder="1" applyAlignment="1">
      <alignment horizontal="center" vertical="center" wrapText="1"/>
    </xf>
    <xf numFmtId="180" fontId="21" fillId="0" borderId="1" xfId="1" applyNumberFormat="1" applyFont="1" applyFill="1" applyBorder="1" applyAlignment="1">
      <alignment horizontal="right" vertical="center" wrapText="1"/>
    </xf>
    <xf numFmtId="180" fontId="21" fillId="0" borderId="6" xfId="1" applyNumberFormat="1" applyFont="1" applyFill="1" applyBorder="1" applyAlignment="1">
      <alignment horizontal="right" vertical="center" wrapText="1"/>
    </xf>
    <xf numFmtId="180" fontId="20" fillId="0" borderId="1" xfId="1"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0" borderId="0" xfId="0" applyFont="1" applyFill="1" applyAlignment="1">
      <alignment horizontal="center" vertical="center"/>
    </xf>
    <xf numFmtId="0" fontId="21" fillId="0" borderId="6" xfId="0" applyFont="1" applyFill="1" applyBorder="1" applyAlignment="1">
      <alignment horizontal="left" vertical="center" wrapText="1"/>
    </xf>
    <xf numFmtId="180" fontId="12" fillId="0" borderId="0" xfId="0" applyNumberFormat="1" applyFont="1" applyFill="1" applyBorder="1" applyAlignment="1">
      <alignment horizontal="right" vertical="center"/>
    </xf>
    <xf numFmtId="0" fontId="2" fillId="0" borderId="0" xfId="0" applyFont="1" applyFill="1" applyAlignment="1">
      <alignment horizontal="right" vertical="center"/>
    </xf>
    <xf numFmtId="0" fontId="24" fillId="0" borderId="0" xfId="0" applyFont="1" applyFill="1" applyAlignment="1">
      <alignment horizontal="right" vertical="center"/>
    </xf>
    <xf numFmtId="0" fontId="29"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30" fillId="0" borderId="1" xfId="1"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26" fillId="0" borderId="0" xfId="0" applyFont="1" applyFill="1" applyAlignment="1">
      <alignment horizontal="right" vertical="center" wrapText="1"/>
    </xf>
    <xf numFmtId="0" fontId="26" fillId="0" borderId="0" xfId="0" applyNumberFormat="1" applyFont="1" applyFill="1" applyAlignment="1">
      <alignment horizontal="righ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horizontal="right" vertical="center"/>
    </xf>
    <xf numFmtId="180" fontId="12" fillId="2" borderId="1" xfId="1" applyNumberFormat="1" applyFont="1" applyFill="1" applyBorder="1" applyAlignment="1">
      <alignment horizontal="right" vertical="center"/>
    </xf>
    <xf numFmtId="0" fontId="26" fillId="0" borderId="1" xfId="0" applyFont="1" applyFill="1" applyBorder="1" applyAlignment="1">
      <alignment horizontal="right" vertical="center" wrapText="1"/>
    </xf>
    <xf numFmtId="180" fontId="13" fillId="2" borderId="1" xfId="1" applyNumberFormat="1" applyFont="1" applyFill="1" applyBorder="1" applyAlignment="1">
      <alignment horizontal="right" vertical="center"/>
    </xf>
    <xf numFmtId="0" fontId="29" fillId="0" borderId="1" xfId="0" applyFont="1" applyFill="1" applyBorder="1" applyAlignment="1">
      <alignment horizontal="right" vertical="center" wrapText="1"/>
    </xf>
    <xf numFmtId="179" fontId="24" fillId="0" borderId="0" xfId="0" applyNumberFormat="1" applyFont="1" applyFill="1" applyAlignment="1">
      <alignment horizontal="right" vertical="center"/>
    </xf>
    <xf numFmtId="177" fontId="24" fillId="0" borderId="0" xfId="0" applyNumberFormat="1" applyFont="1" applyFill="1" applyBorder="1" applyAlignment="1">
      <alignment horizontal="center" vertical="center"/>
    </xf>
    <xf numFmtId="180" fontId="24" fillId="0" borderId="0" xfId="0" applyNumberFormat="1" applyFont="1" applyFill="1" applyAlignment="1">
      <alignment vertical="center"/>
    </xf>
    <xf numFmtId="179" fontId="24" fillId="0" borderId="0" xfId="0" applyNumberFormat="1" applyFont="1" applyFill="1" applyAlignment="1">
      <alignment vertical="center"/>
    </xf>
    <xf numFmtId="177" fontId="26" fillId="0" borderId="0" xfId="0" applyNumberFormat="1" applyFont="1" applyFill="1" applyAlignment="1">
      <alignment horizontal="right" vertical="center" wrapText="1"/>
    </xf>
    <xf numFmtId="0" fontId="34" fillId="0" borderId="0" xfId="0" applyFont="1" applyFill="1" applyAlignment="1">
      <alignment vertical="center"/>
    </xf>
    <xf numFmtId="0" fontId="35" fillId="0" borderId="0" xfId="0" applyFont="1" applyFill="1" applyAlignment="1">
      <alignment horizontal="center" vertical="center"/>
    </xf>
    <xf numFmtId="0" fontId="34" fillId="0" borderId="0" xfId="0" applyFont="1" applyFill="1" applyBorder="1" applyAlignment="1">
      <alignment vertical="center"/>
    </xf>
    <xf numFmtId="0" fontId="38"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34" fillId="0" borderId="1" xfId="0" applyFont="1" applyFill="1" applyBorder="1" applyAlignment="1">
      <alignment vertical="center"/>
    </xf>
    <xf numFmtId="0" fontId="35" fillId="0" borderId="0" xfId="0" applyFont="1" applyFill="1" applyBorder="1" applyAlignment="1">
      <alignment vertical="center" wrapText="1"/>
    </xf>
    <xf numFmtId="0" fontId="43" fillId="0" borderId="1" xfId="0" applyFont="1" applyFill="1" applyBorder="1" applyAlignment="1">
      <alignment horizontal="left" vertical="center" wrapText="1"/>
    </xf>
    <xf numFmtId="0" fontId="35" fillId="0" borderId="0" xfId="0" applyNumberFormat="1"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applyAlignment="1">
      <alignment vertical="center" wrapText="1"/>
    </xf>
    <xf numFmtId="0" fontId="44" fillId="0" borderId="0" xfId="0" applyFont="1" applyFill="1" applyBorder="1" applyAlignment="1">
      <alignment vertical="center"/>
    </xf>
    <xf numFmtId="0" fontId="45" fillId="0" borderId="0" xfId="0" applyFont="1" applyFill="1" applyBorder="1" applyAlignment="1">
      <alignment vertical="center" wrapText="1"/>
    </xf>
    <xf numFmtId="0" fontId="47"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2" fillId="0" borderId="0" xfId="0" applyFont="1" applyFill="1" applyAlignment="1">
      <alignment horizontal="left" vertical="center"/>
    </xf>
    <xf numFmtId="0" fontId="36" fillId="0" borderId="0" xfId="0" applyFont="1" applyFill="1" applyAlignment="1">
      <alignment horizontal="center" vertical="center"/>
    </xf>
    <xf numFmtId="0" fontId="46" fillId="0" borderId="0" xfId="0" applyFont="1" applyFill="1" applyAlignment="1">
      <alignment horizontal="center" vertical="center"/>
    </xf>
    <xf numFmtId="0" fontId="49" fillId="0" borderId="0" xfId="0" applyFont="1" applyFill="1" applyAlignment="1">
      <alignment horizontal="center" vertical="center"/>
    </xf>
    <xf numFmtId="0" fontId="47" fillId="0" borderId="4"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16" fillId="0" borderId="0" xfId="0" applyFont="1" applyFill="1" applyAlignment="1">
      <alignment horizontal="left" vertical="center"/>
    </xf>
    <xf numFmtId="0" fontId="37" fillId="0" borderId="0" xfId="0" applyFont="1" applyFill="1" applyAlignment="1">
      <alignment horizontal="center" vertical="center"/>
    </xf>
    <xf numFmtId="0" fontId="38" fillId="0" borderId="4" xfId="0" applyFont="1" applyFill="1" applyBorder="1" applyAlignment="1">
      <alignment horizontal="center" vertical="center" wrapText="1"/>
    </xf>
    <xf numFmtId="0" fontId="38" fillId="0" borderId="10" xfId="0" applyFont="1" applyFill="1" applyBorder="1" applyAlignment="1">
      <alignment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Border="1" applyAlignment="1">
      <alignment horizontal="right" vertical="center"/>
    </xf>
    <xf numFmtId="0" fontId="17" fillId="0" borderId="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17" fillId="0" borderId="5" xfId="0" applyFont="1" applyFill="1" applyBorder="1" applyAlignment="1">
      <alignment horizontal="right" vertical="center" wrapText="1"/>
    </xf>
    <xf numFmtId="0" fontId="17" fillId="0" borderId="10" xfId="0" applyFont="1" applyFill="1" applyBorder="1" applyAlignment="1">
      <alignment horizontal="righ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2" fillId="0" borderId="0" xfId="0" applyFont="1" applyFill="1" applyAlignment="1">
      <alignment horizontal="left" vertical="center" wrapText="1"/>
    </xf>
    <xf numFmtId="180" fontId="12" fillId="0" borderId="0" xfId="0" applyNumberFormat="1" applyFont="1" applyFill="1" applyAlignment="1">
      <alignment horizontal="right"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12" fillId="0" borderId="0" xfId="0" applyFont="1" applyFill="1" applyBorder="1" applyAlignment="1">
      <alignment horizontal="left" vertical="center"/>
    </xf>
    <xf numFmtId="0" fontId="19" fillId="0" borderId="0" xfId="0" applyFont="1" applyFill="1" applyAlignment="1">
      <alignment horizontal="center" vertical="center" wrapText="1"/>
    </xf>
    <xf numFmtId="180" fontId="19" fillId="0" borderId="0" xfId="0" applyNumberFormat="1" applyFont="1" applyFill="1" applyAlignment="1">
      <alignment horizontal="righ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180" fontId="12" fillId="0" borderId="10" xfId="0" applyNumberFormat="1" applyFont="1" applyFill="1" applyBorder="1" applyAlignment="1">
      <alignment horizontal="right" vertical="center" wrapText="1"/>
    </xf>
    <xf numFmtId="180" fontId="12" fillId="0" borderId="1" xfId="0"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80" fontId="12" fillId="0" borderId="6" xfId="0" applyNumberFormat="1" applyFont="1" applyFill="1" applyBorder="1" applyAlignment="1">
      <alignment horizontal="center" vertical="center" wrapText="1"/>
    </xf>
    <xf numFmtId="0" fontId="12" fillId="0" borderId="0" xfId="0" applyFont="1" applyFill="1" applyAlignment="1">
      <alignment horizontal="center" vertical="center"/>
    </xf>
    <xf numFmtId="180" fontId="12" fillId="0" borderId="0" xfId="0" applyNumberFormat="1" applyFont="1" applyFill="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179" fontId="12" fillId="0" borderId="0" xfId="0" applyNumberFormat="1" applyFont="1" applyFill="1" applyAlignment="1">
      <alignment horizontal="center" vertical="center"/>
    </xf>
    <xf numFmtId="179" fontId="12" fillId="0"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9" fontId="12" fillId="0" borderId="5" xfId="0" applyNumberFormat="1" applyFont="1" applyFill="1" applyBorder="1" applyAlignment="1">
      <alignment horizontal="right" vertical="center" wrapText="1"/>
    </xf>
    <xf numFmtId="0" fontId="12" fillId="0" borderId="10" xfId="0" applyFont="1" applyFill="1" applyBorder="1" applyAlignment="1">
      <alignment horizontal="right" vertical="center" wrapText="1"/>
    </xf>
    <xf numFmtId="176" fontId="12" fillId="0" borderId="0" xfId="0" applyNumberFormat="1" applyFont="1" applyFill="1" applyAlignment="1">
      <alignment horizontal="right" vertical="center" wrapText="1"/>
    </xf>
    <xf numFmtId="176" fontId="12" fillId="0" borderId="1" xfId="0" applyNumberFormat="1" applyFont="1" applyFill="1" applyBorder="1" applyAlignment="1">
      <alignment horizontal="center" vertical="center" wrapText="1"/>
    </xf>
    <xf numFmtId="176" fontId="12" fillId="0" borderId="0" xfId="0" applyNumberFormat="1" applyFont="1" applyFill="1" applyAlignment="1">
      <alignment horizontal="center" vertical="center"/>
    </xf>
    <xf numFmtId="176" fontId="19" fillId="0" borderId="0" xfId="0" applyNumberFormat="1" applyFont="1" applyFill="1" applyAlignment="1">
      <alignment horizontal="right" vertical="center" wrapText="1"/>
    </xf>
    <xf numFmtId="176" fontId="12" fillId="0" borderId="5" xfId="0" applyNumberFormat="1" applyFont="1" applyFill="1" applyBorder="1" applyAlignment="1">
      <alignment horizontal="right" vertical="center" wrapText="1"/>
    </xf>
    <xf numFmtId="0" fontId="4" fillId="0" borderId="0" xfId="0" applyFont="1" applyFill="1" applyAlignment="1">
      <alignment horizontal="left" vertical="center" wrapText="1"/>
    </xf>
    <xf numFmtId="0" fontId="11"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178" fontId="17" fillId="0" borderId="3" xfId="0" applyNumberFormat="1" applyFont="1" applyFill="1" applyBorder="1" applyAlignment="1">
      <alignment horizontal="center" vertical="center" wrapText="1"/>
    </xf>
    <xf numFmtId="178" fontId="17"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2" fillId="0" borderId="10" xfId="0" applyFont="1" applyFill="1" applyBorder="1" applyAlignment="1">
      <alignment horizontal="right" vertical="center" wrapText="1"/>
    </xf>
  </cellXfs>
  <cellStyles count="2">
    <cellStyle name="常规" xfId="0" builtinId="0"/>
    <cellStyle name="千位分隔" xfId="1" builtin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3457;&#35745;/7&#12289;&#23457;&#26680;&#31867;/2021&#24180;/&#24213;&#31295;/3.&#32456;&#23457;&#24773;&#20917;/1-2.&#36141;&#32622;&#22870;&#34917;&#35745;&#31639;&#34920;-&#32456;&#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核汇总表"/>
      <sheetName val="审核明细表"/>
      <sheetName val="Sheet1"/>
      <sheetName val="Sheet2"/>
    </sheetNames>
    <sheetDataSet>
      <sheetData sheetId="0">
        <row r="2">
          <cell r="F2" t="str">
            <v>BJ7001BPH1-BEV</v>
          </cell>
          <cell r="G2" t="str">
            <v>长沙城发智慧出行投资运营有限公司BJ7001BPH1-BEV</v>
          </cell>
          <cell r="H2">
            <v>76</v>
          </cell>
          <cell r="I2">
            <v>76</v>
          </cell>
          <cell r="J2">
            <v>0</v>
          </cell>
          <cell r="K2">
            <v>4.5</v>
          </cell>
          <cell r="L2">
            <v>0</v>
          </cell>
          <cell r="M2">
            <v>0</v>
          </cell>
          <cell r="N2">
            <v>0</v>
          </cell>
          <cell r="O2" t="str">
            <v>2016年</v>
          </cell>
          <cell r="Q2" t="str">
            <v>纯电动乘用车</v>
          </cell>
          <cell r="R2">
            <v>0</v>
          </cell>
          <cell r="S2">
            <v>0</v>
          </cell>
          <cell r="T2" t="str">
            <v>A1</v>
          </cell>
          <cell r="U2">
            <v>1</v>
          </cell>
          <cell r="V2" t="str">
            <v>纯电动乘用车</v>
          </cell>
        </row>
        <row r="3">
          <cell r="F3" t="str">
            <v>HFC7000W3EV</v>
          </cell>
          <cell r="G3" t="str">
            <v>长沙城发智慧出行投资运营有限公司HFC7000W3EV</v>
          </cell>
          <cell r="H3">
            <v>1027</v>
          </cell>
          <cell r="I3">
            <v>1027</v>
          </cell>
          <cell r="J3">
            <v>0</v>
          </cell>
          <cell r="K3">
            <v>3.6</v>
          </cell>
          <cell r="L3">
            <v>0</v>
          </cell>
          <cell r="M3">
            <v>0</v>
          </cell>
          <cell r="N3">
            <v>0</v>
          </cell>
          <cell r="O3" t="str">
            <v>2017年</v>
          </cell>
          <cell r="Q3" t="str">
            <v>纯电动轿车</v>
          </cell>
          <cell r="R3">
            <v>0</v>
          </cell>
          <cell r="S3">
            <v>0</v>
          </cell>
          <cell r="T3" t="str">
            <v>A1</v>
          </cell>
          <cell r="U3">
            <v>1</v>
          </cell>
          <cell r="V3" t="str">
            <v>纯电动乘用车</v>
          </cell>
        </row>
        <row r="4">
          <cell r="F4" t="str">
            <v>MR6471PHEV04</v>
          </cell>
          <cell r="G4" t="str">
            <v>湖南吉新汽车销售有限责任公司MR6471PHEV04</v>
          </cell>
          <cell r="H4">
            <v>5</v>
          </cell>
          <cell r="I4">
            <v>5</v>
          </cell>
          <cell r="J4">
            <v>0</v>
          </cell>
          <cell r="K4">
            <v>1.32</v>
          </cell>
          <cell r="L4">
            <v>0</v>
          </cell>
          <cell r="M4">
            <v>0</v>
          </cell>
          <cell r="N4">
            <v>0</v>
          </cell>
          <cell r="O4" t="str">
            <v>2019年</v>
          </cell>
          <cell r="Q4" t="str">
            <v>插电式混合动力多用途乘用车</v>
          </cell>
          <cell r="R4">
            <v>0</v>
          </cell>
          <cell r="S4">
            <v>0</v>
          </cell>
          <cell r="T4" t="str">
            <v>A2</v>
          </cell>
          <cell r="U4">
            <v>2</v>
          </cell>
          <cell r="V4" t="str">
            <v>插电式混合动力乘用车</v>
          </cell>
        </row>
        <row r="5">
          <cell r="F5" t="str">
            <v>MR7002BEV03</v>
          </cell>
          <cell r="G5" t="str">
            <v>湖南吉新汽车销售有限责任公司MR7002BEV03</v>
          </cell>
          <cell r="H5">
            <v>3</v>
          </cell>
          <cell r="I5">
            <v>0</v>
          </cell>
          <cell r="J5">
            <v>3</v>
          </cell>
          <cell r="K5">
            <v>4.4000000000000004</v>
          </cell>
          <cell r="L5">
            <v>0.1</v>
          </cell>
          <cell r="M5">
            <v>0.44</v>
          </cell>
          <cell r="N5">
            <v>1.32</v>
          </cell>
          <cell r="O5" t="str">
            <v>2017年</v>
          </cell>
          <cell r="Q5" t="str">
            <v>纯电动轿车</v>
          </cell>
          <cell r="R5">
            <v>1.32</v>
          </cell>
          <cell r="S5">
            <v>0</v>
          </cell>
          <cell r="T5" t="str">
            <v>A2</v>
          </cell>
          <cell r="U5">
            <v>2</v>
          </cell>
          <cell r="V5" t="str">
            <v>纯电动乘用车</v>
          </cell>
        </row>
        <row r="6">
          <cell r="F6" t="str">
            <v>MR7153PHEV01</v>
          </cell>
          <cell r="G6" t="str">
            <v>湖南吉新汽车销售有限责任公司MR7153PHEV01</v>
          </cell>
          <cell r="H6">
            <v>21</v>
          </cell>
          <cell r="I6">
            <v>2</v>
          </cell>
          <cell r="J6">
            <v>19</v>
          </cell>
          <cell r="K6">
            <v>1.32</v>
          </cell>
          <cell r="L6">
            <v>0.1</v>
          </cell>
          <cell r="M6">
            <v>0.13200000000000001</v>
          </cell>
          <cell r="N6">
            <v>2.508</v>
          </cell>
          <cell r="O6" t="str">
            <v>2018年</v>
          </cell>
          <cell r="Q6" t="str">
            <v>插电式混合动力轿车</v>
          </cell>
          <cell r="R6">
            <v>2.508</v>
          </cell>
          <cell r="S6">
            <v>0</v>
          </cell>
          <cell r="T6" t="str">
            <v>A2</v>
          </cell>
          <cell r="U6">
            <v>2</v>
          </cell>
          <cell r="V6" t="str">
            <v>插电式混合动力乘用车</v>
          </cell>
        </row>
        <row r="7">
          <cell r="F7" t="str">
            <v>MR7153PHEV01</v>
          </cell>
          <cell r="G7" t="str">
            <v>湖南吉新汽车销售有限责任公司MR7153PHEV01</v>
          </cell>
          <cell r="H7">
            <v>34</v>
          </cell>
          <cell r="I7">
            <v>0</v>
          </cell>
          <cell r="J7">
            <v>34</v>
          </cell>
          <cell r="K7">
            <v>2.2000000000000002</v>
          </cell>
          <cell r="L7">
            <v>0.1</v>
          </cell>
          <cell r="M7">
            <v>0.22</v>
          </cell>
          <cell r="N7">
            <v>7.48</v>
          </cell>
          <cell r="O7" t="str">
            <v>2018年</v>
          </cell>
          <cell r="Q7" t="str">
            <v>插电式混合动力轿车</v>
          </cell>
          <cell r="R7">
            <v>7.48</v>
          </cell>
          <cell r="S7">
            <v>0</v>
          </cell>
          <cell r="T7" t="str">
            <v>A2</v>
          </cell>
          <cell r="U7">
            <v>2</v>
          </cell>
          <cell r="V7" t="str">
            <v>插电式混合动力乘用车</v>
          </cell>
        </row>
        <row r="8">
          <cell r="F8" t="str">
            <v>LCK6816EVGA</v>
          </cell>
          <cell r="G8" t="str">
            <v>长沙壹骁汽车贸易有限公司LCK6816EVGA</v>
          </cell>
          <cell r="H8">
            <v>24</v>
          </cell>
          <cell r="I8">
            <v>0</v>
          </cell>
          <cell r="J8">
            <v>24</v>
          </cell>
          <cell r="K8">
            <v>14.52</v>
          </cell>
          <cell r="L8">
            <v>0.25</v>
          </cell>
          <cell r="M8">
            <v>3.63</v>
          </cell>
          <cell r="N8">
            <v>87.12</v>
          </cell>
          <cell r="O8" t="str">
            <v>2018年</v>
          </cell>
          <cell r="Q8" t="str">
            <v>纯电动城市客车</v>
          </cell>
          <cell r="R8">
            <v>87.12</v>
          </cell>
          <cell r="S8">
            <v>0</v>
          </cell>
          <cell r="T8" t="str">
            <v>A3</v>
          </cell>
          <cell r="U8">
            <v>3</v>
          </cell>
          <cell r="V8" t="str">
            <v>纯电动客车</v>
          </cell>
        </row>
        <row r="9">
          <cell r="F9" t="str">
            <v>HKL6801GBEV2</v>
          </cell>
          <cell r="G9" t="str">
            <v>江苏九龙汽车制造有限公司湖南分公司HKL6801GBEV2</v>
          </cell>
          <cell r="H9">
            <v>58</v>
          </cell>
          <cell r="I9">
            <v>0</v>
          </cell>
          <cell r="J9">
            <v>58</v>
          </cell>
          <cell r="K9">
            <v>19.906500000000001</v>
          </cell>
          <cell r="L9">
            <v>0.25</v>
          </cell>
          <cell r="M9">
            <v>4.9766250000000003</v>
          </cell>
          <cell r="N9">
            <v>288.64425</v>
          </cell>
          <cell r="O9" t="str">
            <v>2017年</v>
          </cell>
          <cell r="Q9" t="str">
            <v>纯电动客车</v>
          </cell>
          <cell r="R9">
            <v>288.64425</v>
          </cell>
          <cell r="S9">
            <v>0</v>
          </cell>
          <cell r="T9" t="str">
            <v>A4</v>
          </cell>
          <cell r="U9">
            <v>4</v>
          </cell>
          <cell r="V9" t="str">
            <v>纯电动客车</v>
          </cell>
        </row>
        <row r="10">
          <cell r="F10" t="str">
            <v>XML6102JEVW0</v>
          </cell>
          <cell r="G10" t="str">
            <v>湖南金旅汽车贸易有限公司XML6102JEVW0</v>
          </cell>
          <cell r="H10">
            <v>1</v>
          </cell>
          <cell r="I10">
            <v>0</v>
          </cell>
          <cell r="J10">
            <v>1</v>
          </cell>
          <cell r="K10">
            <v>21</v>
          </cell>
          <cell r="L10">
            <v>0.25</v>
          </cell>
          <cell r="M10">
            <v>5.25</v>
          </cell>
          <cell r="N10">
            <v>5.25</v>
          </cell>
          <cell r="O10" t="str">
            <v>2018年</v>
          </cell>
          <cell r="Q10" t="str">
            <v>纯电动客车</v>
          </cell>
          <cell r="R10">
            <v>5.25</v>
          </cell>
          <cell r="S10">
            <v>0</v>
          </cell>
          <cell r="T10" t="str">
            <v>A5</v>
          </cell>
          <cell r="U10">
            <v>5</v>
          </cell>
          <cell r="V10" t="str">
            <v>纯电动客车</v>
          </cell>
        </row>
        <row r="11">
          <cell r="F11" t="str">
            <v>XML6102JEVW02</v>
          </cell>
          <cell r="G11" t="str">
            <v>湖南金旅汽车贸易有限公司XML6102JEVW02</v>
          </cell>
          <cell r="H11">
            <v>1</v>
          </cell>
          <cell r="I11">
            <v>0</v>
          </cell>
          <cell r="J11">
            <v>1</v>
          </cell>
          <cell r="K11">
            <v>19.8</v>
          </cell>
          <cell r="L11">
            <v>0.25</v>
          </cell>
          <cell r="M11">
            <v>4.95</v>
          </cell>
          <cell r="N11">
            <v>4.95</v>
          </cell>
          <cell r="O11" t="str">
            <v>2018年</v>
          </cell>
          <cell r="Q11" t="str">
            <v>纯电动客车</v>
          </cell>
          <cell r="R11">
            <v>4.95</v>
          </cell>
          <cell r="S11">
            <v>0</v>
          </cell>
          <cell r="T11" t="str">
            <v>A5</v>
          </cell>
          <cell r="U11">
            <v>5</v>
          </cell>
          <cell r="V11" t="str">
            <v>纯电动客车</v>
          </cell>
        </row>
        <row r="12">
          <cell r="F12" t="str">
            <v>XML6805JEVY0C1</v>
          </cell>
          <cell r="G12" t="str">
            <v>湖南金旅汽车贸易有限公司XML6805JEVY0C1</v>
          </cell>
          <cell r="H12">
            <v>19</v>
          </cell>
          <cell r="I12">
            <v>0</v>
          </cell>
          <cell r="J12">
            <v>19</v>
          </cell>
          <cell r="K12">
            <v>14.52</v>
          </cell>
          <cell r="L12">
            <v>0.25</v>
          </cell>
          <cell r="M12">
            <v>3.63</v>
          </cell>
          <cell r="N12">
            <v>68.97</v>
          </cell>
          <cell r="O12" t="str">
            <v>2018年</v>
          </cell>
          <cell r="Q12" t="str">
            <v>纯电动城市客车</v>
          </cell>
          <cell r="R12">
            <v>68.97</v>
          </cell>
          <cell r="S12">
            <v>0</v>
          </cell>
          <cell r="T12" t="str">
            <v>A5</v>
          </cell>
          <cell r="U12">
            <v>5</v>
          </cell>
          <cell r="V12" t="str">
            <v>纯电动客车</v>
          </cell>
        </row>
        <row r="13">
          <cell r="F13" t="str">
            <v>XML6809JEVW01</v>
          </cell>
          <cell r="G13" t="str">
            <v>湖南金旅汽车贸易有限公司XML6809JEVW01</v>
          </cell>
          <cell r="H13">
            <v>1</v>
          </cell>
          <cell r="I13">
            <v>0</v>
          </cell>
          <cell r="J13">
            <v>1</v>
          </cell>
          <cell r="K13">
            <v>13.2</v>
          </cell>
          <cell r="L13">
            <v>0.25</v>
          </cell>
          <cell r="M13">
            <v>3.3</v>
          </cell>
          <cell r="N13">
            <v>3.3</v>
          </cell>
          <cell r="O13" t="str">
            <v>2018年</v>
          </cell>
          <cell r="Q13" t="str">
            <v>纯电动客车</v>
          </cell>
          <cell r="R13">
            <v>3.3</v>
          </cell>
          <cell r="S13">
            <v>0</v>
          </cell>
          <cell r="T13" t="str">
            <v>A5</v>
          </cell>
          <cell r="U13">
            <v>5</v>
          </cell>
          <cell r="V13" t="str">
            <v>纯电动客车</v>
          </cell>
        </row>
        <row r="14">
          <cell r="F14" t="str">
            <v>BYD6460SBEV</v>
          </cell>
          <cell r="G14" t="str">
            <v>长沙市比亚迪汽车有限公司BYD6460SBEV</v>
          </cell>
          <cell r="H14">
            <v>1</v>
          </cell>
          <cell r="I14">
            <v>0</v>
          </cell>
          <cell r="J14">
            <v>1</v>
          </cell>
          <cell r="K14">
            <v>3.08</v>
          </cell>
          <cell r="L14">
            <v>0.1</v>
          </cell>
          <cell r="M14">
            <v>0.308</v>
          </cell>
          <cell r="N14">
            <v>0.308</v>
          </cell>
          <cell r="O14" t="str">
            <v>2018年</v>
          </cell>
          <cell r="Q14" t="str">
            <v>纯电动乘用车</v>
          </cell>
          <cell r="R14">
            <v>0.308</v>
          </cell>
          <cell r="S14">
            <v>0</v>
          </cell>
          <cell r="T14" t="str">
            <v>A6</v>
          </cell>
          <cell r="U14">
            <v>6</v>
          </cell>
          <cell r="V14" t="str">
            <v>纯电动乘用车</v>
          </cell>
        </row>
        <row r="15">
          <cell r="F15" t="str">
            <v>BYD6460STHEV5</v>
          </cell>
          <cell r="G15" t="str">
            <v>长沙市比亚迪汽车有限公司BYD6460STHEV5</v>
          </cell>
          <cell r="H15">
            <v>1</v>
          </cell>
          <cell r="I15">
            <v>0</v>
          </cell>
          <cell r="J15">
            <v>1</v>
          </cell>
          <cell r="K15">
            <v>1.68</v>
          </cell>
          <cell r="L15">
            <v>0.1</v>
          </cell>
          <cell r="M15">
            <v>0.16800000000000001</v>
          </cell>
          <cell r="N15">
            <v>0.16800000000000001</v>
          </cell>
          <cell r="O15" t="str">
            <v>2017年</v>
          </cell>
          <cell r="Q15" t="str">
            <v>插电式混合动力乘用车</v>
          </cell>
          <cell r="R15">
            <v>0.16800000000000001</v>
          </cell>
          <cell r="S15">
            <v>0</v>
          </cell>
          <cell r="T15" t="str">
            <v>A6</v>
          </cell>
          <cell r="U15">
            <v>6</v>
          </cell>
          <cell r="V15" t="str">
            <v>插电式混合动力乘用车</v>
          </cell>
        </row>
        <row r="16">
          <cell r="F16" t="str">
            <v>BYD6460STHEV5</v>
          </cell>
          <cell r="G16" t="str">
            <v>长沙市比亚迪汽车有限公司BYD6460STHEV5</v>
          </cell>
          <cell r="H16">
            <v>3</v>
          </cell>
          <cell r="I16">
            <v>0</v>
          </cell>
          <cell r="J16">
            <v>3</v>
          </cell>
          <cell r="K16">
            <v>2.4</v>
          </cell>
          <cell r="L16">
            <v>0.1</v>
          </cell>
          <cell r="M16">
            <v>0.24</v>
          </cell>
          <cell r="N16">
            <v>0.72</v>
          </cell>
          <cell r="O16" t="str">
            <v>2017年</v>
          </cell>
          <cell r="Q16" t="str">
            <v>插电式混合动力乘用车</v>
          </cell>
          <cell r="R16">
            <v>0.72</v>
          </cell>
          <cell r="S16">
            <v>0</v>
          </cell>
          <cell r="T16" t="str">
            <v>A6</v>
          </cell>
          <cell r="U16">
            <v>6</v>
          </cell>
          <cell r="V16" t="str">
            <v>插电式混合动力乘用车</v>
          </cell>
        </row>
        <row r="17">
          <cell r="F17" t="str">
            <v>BYD6470MTHEV</v>
          </cell>
          <cell r="G17" t="str">
            <v>长沙市比亚迪汽车有限公司BYD6470MTHEV</v>
          </cell>
          <cell r="H17">
            <v>8</v>
          </cell>
          <cell r="I17">
            <v>8</v>
          </cell>
          <cell r="J17">
            <v>0</v>
          </cell>
          <cell r="K17">
            <v>2.2000000000000002</v>
          </cell>
          <cell r="L17">
            <v>0</v>
          </cell>
          <cell r="M17">
            <v>0</v>
          </cell>
          <cell r="N17">
            <v>0</v>
          </cell>
          <cell r="O17" t="str">
            <v>2019年</v>
          </cell>
          <cell r="Q17" t="str">
            <v>插电式混合动力多用途乘用车</v>
          </cell>
          <cell r="R17">
            <v>0</v>
          </cell>
          <cell r="S17">
            <v>0</v>
          </cell>
          <cell r="T17" t="str">
            <v>A6</v>
          </cell>
          <cell r="U17">
            <v>6</v>
          </cell>
          <cell r="V17" t="str">
            <v>插电式混合动力乘用车</v>
          </cell>
        </row>
        <row r="18">
          <cell r="F18" t="str">
            <v>BYD6480STHEV3</v>
          </cell>
          <cell r="G18" t="str">
            <v>长沙市比亚迪汽车有限公司BYD6480STHEV3</v>
          </cell>
          <cell r="H18">
            <v>2</v>
          </cell>
          <cell r="I18">
            <v>2</v>
          </cell>
          <cell r="J18">
            <v>0</v>
          </cell>
          <cell r="K18">
            <v>1.68</v>
          </cell>
          <cell r="L18">
            <v>0</v>
          </cell>
          <cell r="M18">
            <v>0</v>
          </cell>
          <cell r="N18">
            <v>0</v>
          </cell>
          <cell r="O18" t="str">
            <v>2018年</v>
          </cell>
          <cell r="Q18" t="str">
            <v>插电式混合动力乘用车</v>
          </cell>
          <cell r="R18">
            <v>0</v>
          </cell>
          <cell r="S18">
            <v>0</v>
          </cell>
          <cell r="T18" t="str">
            <v>A6</v>
          </cell>
          <cell r="U18">
            <v>6</v>
          </cell>
          <cell r="V18" t="str">
            <v>插电式混合动力乘用车</v>
          </cell>
        </row>
        <row r="19">
          <cell r="F19" t="str">
            <v>BYD6480STHEV5</v>
          </cell>
          <cell r="G19" t="str">
            <v>长沙市比亚迪汽车有限公司BYD6480STHEV5</v>
          </cell>
          <cell r="H19">
            <v>29</v>
          </cell>
          <cell r="I19">
            <v>29</v>
          </cell>
          <cell r="J19">
            <v>0</v>
          </cell>
          <cell r="K19">
            <v>2.2000000000000002</v>
          </cell>
          <cell r="L19">
            <v>0</v>
          </cell>
          <cell r="M19">
            <v>0</v>
          </cell>
          <cell r="N19">
            <v>0</v>
          </cell>
          <cell r="O19" t="str">
            <v>2018年</v>
          </cell>
          <cell r="Q19" t="str">
            <v>插电式混合动力乘用车</v>
          </cell>
          <cell r="R19">
            <v>0</v>
          </cell>
          <cell r="S19">
            <v>0</v>
          </cell>
          <cell r="T19" t="str">
            <v>A6</v>
          </cell>
          <cell r="U19">
            <v>6</v>
          </cell>
          <cell r="V19" t="str">
            <v>插电式混合动力乘用车</v>
          </cell>
        </row>
        <row r="20">
          <cell r="F20" t="str">
            <v>BYD6490SBEV</v>
          </cell>
          <cell r="G20" t="str">
            <v>长沙市比亚迪汽车有限公司BYD6490SBEV</v>
          </cell>
          <cell r="H20">
            <v>18</v>
          </cell>
          <cell r="I20">
            <v>18</v>
          </cell>
          <cell r="J20">
            <v>0</v>
          </cell>
          <cell r="K20">
            <v>3.6</v>
          </cell>
          <cell r="L20">
            <v>0</v>
          </cell>
          <cell r="M20">
            <v>0</v>
          </cell>
          <cell r="N20">
            <v>0</v>
          </cell>
          <cell r="O20" t="str">
            <v>2019年</v>
          </cell>
          <cell r="Q20" t="str">
            <v>纯电动多用途乘用车</v>
          </cell>
          <cell r="R20">
            <v>0</v>
          </cell>
          <cell r="S20">
            <v>0</v>
          </cell>
          <cell r="T20" t="str">
            <v>A6</v>
          </cell>
          <cell r="U20">
            <v>6</v>
          </cell>
          <cell r="V20" t="str">
            <v>纯电动乘用车</v>
          </cell>
        </row>
        <row r="21">
          <cell r="F21" t="str">
            <v>BYD6490SBEV1</v>
          </cell>
          <cell r="G21" t="str">
            <v>长沙市比亚迪汽车有限公司BYD6490SBEV1</v>
          </cell>
          <cell r="H21">
            <v>1</v>
          </cell>
          <cell r="I21">
            <v>1</v>
          </cell>
          <cell r="J21">
            <v>0</v>
          </cell>
          <cell r="K21">
            <v>3.6</v>
          </cell>
          <cell r="L21">
            <v>0</v>
          </cell>
          <cell r="M21">
            <v>0</v>
          </cell>
          <cell r="N21">
            <v>0</v>
          </cell>
          <cell r="O21" t="str">
            <v>2019年</v>
          </cell>
          <cell r="Q21" t="str">
            <v>纯电动多用途乘用车</v>
          </cell>
          <cell r="R21">
            <v>0</v>
          </cell>
          <cell r="S21">
            <v>0</v>
          </cell>
          <cell r="T21" t="str">
            <v>A6</v>
          </cell>
          <cell r="U21">
            <v>6</v>
          </cell>
          <cell r="V21" t="str">
            <v>纯电动乘用车</v>
          </cell>
        </row>
        <row r="22">
          <cell r="F22" t="str">
            <v>BYD6490STHEV</v>
          </cell>
          <cell r="G22" t="str">
            <v>长沙市比亚迪汽车有限公司BYD6490STHEV</v>
          </cell>
          <cell r="H22">
            <v>222</v>
          </cell>
          <cell r="I22">
            <v>222</v>
          </cell>
          <cell r="J22">
            <v>0</v>
          </cell>
          <cell r="K22">
            <v>1.32</v>
          </cell>
          <cell r="L22">
            <v>0</v>
          </cell>
          <cell r="M22">
            <v>0</v>
          </cell>
          <cell r="N22">
            <v>0</v>
          </cell>
          <cell r="O22" t="str">
            <v>2019年</v>
          </cell>
          <cell r="Q22" t="str">
            <v>插电式混合动力乘用车</v>
          </cell>
          <cell r="R22">
            <v>0</v>
          </cell>
          <cell r="S22">
            <v>0</v>
          </cell>
          <cell r="T22" t="str">
            <v>A6</v>
          </cell>
          <cell r="U22">
            <v>6</v>
          </cell>
          <cell r="V22" t="str">
            <v>插电式混合动力乘用车</v>
          </cell>
        </row>
        <row r="23">
          <cell r="F23" t="str">
            <v>BYD6490STHEV1</v>
          </cell>
          <cell r="G23" t="str">
            <v>长沙市比亚迪汽车有限公司BYD6490STHEV1</v>
          </cell>
          <cell r="H23">
            <v>157</v>
          </cell>
          <cell r="I23">
            <v>157</v>
          </cell>
          <cell r="J23">
            <v>0</v>
          </cell>
          <cell r="K23">
            <v>2.2000000000000002</v>
          </cell>
          <cell r="L23">
            <v>0</v>
          </cell>
          <cell r="M23">
            <v>0</v>
          </cell>
          <cell r="N23">
            <v>0</v>
          </cell>
          <cell r="O23" t="str">
            <v>2018年</v>
          </cell>
          <cell r="Q23" t="str">
            <v>插电式混合动力乘用车</v>
          </cell>
          <cell r="R23">
            <v>0</v>
          </cell>
          <cell r="S23">
            <v>0</v>
          </cell>
          <cell r="T23" t="str">
            <v>A6</v>
          </cell>
          <cell r="U23">
            <v>6</v>
          </cell>
          <cell r="V23" t="str">
            <v>插电式混合动力乘用车</v>
          </cell>
        </row>
        <row r="24">
          <cell r="F24" t="str">
            <v>BYD7001BEV</v>
          </cell>
          <cell r="G24" t="str">
            <v>长沙市比亚迪汽车有限公司BYD7001BEV</v>
          </cell>
          <cell r="H24">
            <v>13</v>
          </cell>
          <cell r="I24">
            <v>13</v>
          </cell>
          <cell r="J24">
            <v>0</v>
          </cell>
          <cell r="K24">
            <v>2.3184</v>
          </cell>
          <cell r="L24">
            <v>0</v>
          </cell>
          <cell r="M24">
            <v>0</v>
          </cell>
          <cell r="N24">
            <v>0</v>
          </cell>
          <cell r="O24" t="str">
            <v>2019年</v>
          </cell>
          <cell r="Q24" t="str">
            <v>纯电动轿车</v>
          </cell>
          <cell r="R24">
            <v>0</v>
          </cell>
          <cell r="S24">
            <v>0</v>
          </cell>
          <cell r="T24" t="str">
            <v>A6</v>
          </cell>
          <cell r="U24">
            <v>6</v>
          </cell>
          <cell r="V24" t="str">
            <v>纯电动乘用车</v>
          </cell>
        </row>
        <row r="25">
          <cell r="F25" t="str">
            <v>BYD7003BEV</v>
          </cell>
          <cell r="G25" t="str">
            <v>长沙市比亚迪汽车有限公司BYD7003BEV</v>
          </cell>
          <cell r="H25">
            <v>303</v>
          </cell>
          <cell r="I25">
            <v>303</v>
          </cell>
          <cell r="J25">
            <v>0</v>
          </cell>
          <cell r="K25">
            <v>5.04</v>
          </cell>
          <cell r="L25">
            <v>0</v>
          </cell>
          <cell r="M25">
            <v>0</v>
          </cell>
          <cell r="N25">
            <v>0</v>
          </cell>
          <cell r="O25" t="str">
            <v>2019年</v>
          </cell>
          <cell r="Q25" t="str">
            <v>纯电动乘用车</v>
          </cell>
          <cell r="R25">
            <v>0</v>
          </cell>
          <cell r="S25">
            <v>0</v>
          </cell>
          <cell r="T25" t="str">
            <v>A6</v>
          </cell>
          <cell r="U25">
            <v>6</v>
          </cell>
          <cell r="V25" t="str">
            <v>纯电动乘用车</v>
          </cell>
        </row>
        <row r="26">
          <cell r="F26" t="str">
            <v>BYD7003BEV3</v>
          </cell>
          <cell r="G26" t="str">
            <v>长沙市比亚迪汽车有限公司BYD7003BEV3</v>
          </cell>
          <cell r="H26">
            <v>10</v>
          </cell>
          <cell r="I26">
            <v>10</v>
          </cell>
          <cell r="J26">
            <v>0</v>
          </cell>
          <cell r="K26">
            <v>3.8317999999999999</v>
          </cell>
          <cell r="L26">
            <v>0</v>
          </cell>
          <cell r="M26">
            <v>0</v>
          </cell>
          <cell r="N26">
            <v>0</v>
          </cell>
          <cell r="O26" t="str">
            <v>2019年</v>
          </cell>
          <cell r="Q26" t="str">
            <v>纯电动轿车</v>
          </cell>
          <cell r="R26">
            <v>0</v>
          </cell>
          <cell r="S26">
            <v>0</v>
          </cell>
          <cell r="T26" t="str">
            <v>A6</v>
          </cell>
          <cell r="U26">
            <v>6</v>
          </cell>
          <cell r="V26" t="str">
            <v>纯电动乘用车</v>
          </cell>
        </row>
        <row r="27">
          <cell r="F27" t="str">
            <v>BYD7003BEV4</v>
          </cell>
          <cell r="G27" t="str">
            <v>长沙市比亚迪汽车有限公司BYD7003BEV4</v>
          </cell>
          <cell r="H27">
            <v>9</v>
          </cell>
          <cell r="I27">
            <v>9</v>
          </cell>
          <cell r="J27">
            <v>0</v>
          </cell>
          <cell r="K27">
            <v>3.8317999999999999</v>
          </cell>
          <cell r="L27">
            <v>0</v>
          </cell>
          <cell r="M27">
            <v>0</v>
          </cell>
          <cell r="N27">
            <v>0</v>
          </cell>
          <cell r="O27" t="str">
            <v>2019年</v>
          </cell>
          <cell r="Q27" t="str">
            <v>纯电动轿车</v>
          </cell>
          <cell r="R27">
            <v>0</v>
          </cell>
          <cell r="S27">
            <v>0</v>
          </cell>
          <cell r="T27" t="str">
            <v>A6</v>
          </cell>
          <cell r="U27">
            <v>6</v>
          </cell>
          <cell r="V27" t="str">
            <v>纯电动乘用车</v>
          </cell>
        </row>
        <row r="28">
          <cell r="F28" t="str">
            <v>BYD7005BEV</v>
          </cell>
          <cell r="G28" t="str">
            <v>长沙市比亚迪汽车有限公司BYD7005BEV</v>
          </cell>
          <cell r="H28">
            <v>6</v>
          </cell>
          <cell r="I28">
            <v>0</v>
          </cell>
          <cell r="J28">
            <v>6</v>
          </cell>
          <cell r="K28">
            <v>4.4000000000000004</v>
          </cell>
          <cell r="L28">
            <v>0.1</v>
          </cell>
          <cell r="M28">
            <v>0.44</v>
          </cell>
          <cell r="N28">
            <v>2.64</v>
          </cell>
          <cell r="O28" t="str">
            <v>2017年</v>
          </cell>
          <cell r="Q28" t="str">
            <v>纯电动乘用车</v>
          </cell>
          <cell r="R28">
            <v>2.64</v>
          </cell>
          <cell r="S28">
            <v>0</v>
          </cell>
          <cell r="T28" t="str">
            <v>A6</v>
          </cell>
          <cell r="U28">
            <v>6</v>
          </cell>
          <cell r="V28" t="str">
            <v>纯电动乘用车</v>
          </cell>
        </row>
        <row r="29">
          <cell r="F29" t="str">
            <v>BYD7005BEV1</v>
          </cell>
          <cell r="G29" t="str">
            <v>长沙市比亚迪汽车有限公司BYD7005BEV1</v>
          </cell>
          <cell r="H29">
            <v>459</v>
          </cell>
          <cell r="I29">
            <v>0</v>
          </cell>
          <cell r="J29">
            <v>459</v>
          </cell>
          <cell r="K29">
            <v>6.05</v>
          </cell>
          <cell r="L29">
            <v>0.1</v>
          </cell>
          <cell r="M29">
            <v>0.60499999999999998</v>
          </cell>
          <cell r="N29">
            <v>277.69499999999903</v>
          </cell>
          <cell r="O29" t="str">
            <v>2018年</v>
          </cell>
          <cell r="Q29" t="str">
            <v>纯电动乘用车</v>
          </cell>
          <cell r="R29">
            <v>277.69499999999999</v>
          </cell>
          <cell r="S29">
            <v>-1.25055521493778E-12</v>
          </cell>
          <cell r="T29" t="str">
            <v>A6</v>
          </cell>
          <cell r="U29">
            <v>6</v>
          </cell>
          <cell r="V29" t="str">
            <v>纯电动乘用车</v>
          </cell>
        </row>
        <row r="30">
          <cell r="F30" t="str">
            <v>BYD7005BEV8</v>
          </cell>
          <cell r="G30" t="str">
            <v>长沙市比亚迪汽车有限公司BYD7005BEV8</v>
          </cell>
          <cell r="H30">
            <v>277</v>
          </cell>
          <cell r="I30">
            <v>0</v>
          </cell>
          <cell r="J30">
            <v>277</v>
          </cell>
          <cell r="K30">
            <v>6.1440000000000001</v>
          </cell>
          <cell r="L30">
            <v>0.1</v>
          </cell>
          <cell r="M30">
            <v>0.61439999999999995</v>
          </cell>
          <cell r="N30">
            <v>170.18879999999999</v>
          </cell>
          <cell r="O30" t="str">
            <v>2018年</v>
          </cell>
          <cell r="Q30" t="str">
            <v>纯电动乘用车</v>
          </cell>
          <cell r="R30">
            <v>170.18879999999999</v>
          </cell>
          <cell r="S30">
            <v>-2.2737367544323201E-13</v>
          </cell>
          <cell r="T30" t="str">
            <v>A6</v>
          </cell>
          <cell r="U30">
            <v>6</v>
          </cell>
          <cell r="V30" t="str">
            <v>纯电动乘用车</v>
          </cell>
        </row>
        <row r="31">
          <cell r="F31" t="str">
            <v>BYD7008BEV3</v>
          </cell>
          <cell r="G31" t="str">
            <v>长沙市比亚迪汽车有限公司BYD7008BEV3</v>
          </cell>
          <cell r="H31">
            <v>4</v>
          </cell>
          <cell r="I31">
            <v>0</v>
          </cell>
          <cell r="J31">
            <v>4</v>
          </cell>
          <cell r="K31">
            <v>6.05</v>
          </cell>
          <cell r="L31">
            <v>0.1</v>
          </cell>
          <cell r="M31">
            <v>0.60499999999999998</v>
          </cell>
          <cell r="N31">
            <v>2.42</v>
          </cell>
          <cell r="O31" t="str">
            <v>2018年</v>
          </cell>
          <cell r="Q31" t="str">
            <v>纯电动轿车</v>
          </cell>
          <cell r="R31">
            <v>2.42</v>
          </cell>
          <cell r="S31">
            <v>0</v>
          </cell>
          <cell r="T31" t="str">
            <v>A6</v>
          </cell>
          <cell r="U31">
            <v>6</v>
          </cell>
          <cell r="V31" t="str">
            <v>纯电动乘用车</v>
          </cell>
        </row>
        <row r="32">
          <cell r="F32" t="str">
            <v>BYD7008BEVA</v>
          </cell>
          <cell r="G32" t="str">
            <v>长沙市比亚迪汽车有限公司BYD7008BEVA</v>
          </cell>
          <cell r="H32">
            <v>2</v>
          </cell>
          <cell r="I32">
            <v>0</v>
          </cell>
          <cell r="J32">
            <v>2</v>
          </cell>
          <cell r="K32">
            <v>6.6</v>
          </cell>
          <cell r="L32">
            <v>0.1</v>
          </cell>
          <cell r="M32">
            <v>0.66</v>
          </cell>
          <cell r="N32">
            <v>1.32</v>
          </cell>
          <cell r="O32" t="str">
            <v>2018年</v>
          </cell>
          <cell r="Q32" t="str">
            <v>纯电动乘用车</v>
          </cell>
          <cell r="R32">
            <v>1.32</v>
          </cell>
          <cell r="S32">
            <v>0</v>
          </cell>
          <cell r="T32" t="str">
            <v>A6</v>
          </cell>
          <cell r="U32">
            <v>6</v>
          </cell>
          <cell r="V32" t="str">
            <v>纯电动乘用车</v>
          </cell>
        </row>
        <row r="33">
          <cell r="F33" t="str">
            <v>BYD7150WT5HEV4</v>
          </cell>
          <cell r="G33" t="str">
            <v>长沙市比亚迪汽车有限公司BYD7150WT5HEV4</v>
          </cell>
          <cell r="H33">
            <v>69</v>
          </cell>
          <cell r="I33">
            <v>0</v>
          </cell>
          <cell r="J33">
            <v>69</v>
          </cell>
          <cell r="K33">
            <v>1.68</v>
          </cell>
          <cell r="L33">
            <v>0.1</v>
          </cell>
          <cell r="M33">
            <v>0.16800000000000001</v>
          </cell>
          <cell r="N33">
            <v>11.592000000000001</v>
          </cell>
          <cell r="O33" t="str">
            <v>2018年</v>
          </cell>
          <cell r="Q33" t="str">
            <v>插电式混合动力乘用车</v>
          </cell>
          <cell r="R33">
            <v>11.592000000000001</v>
          </cell>
          <cell r="S33">
            <v>0</v>
          </cell>
          <cell r="T33" t="str">
            <v>A6</v>
          </cell>
          <cell r="U33">
            <v>6</v>
          </cell>
          <cell r="V33" t="str">
            <v>插电式混合动力乘用车</v>
          </cell>
        </row>
        <row r="34">
          <cell r="F34" t="str">
            <v>BYD7150WT5HEV4</v>
          </cell>
          <cell r="G34" t="str">
            <v>长沙市比亚迪汽车有限公司BYD7150WT5HEV4</v>
          </cell>
          <cell r="H34">
            <v>28</v>
          </cell>
          <cell r="I34">
            <v>0</v>
          </cell>
          <cell r="J34">
            <v>28</v>
          </cell>
          <cell r="K34">
            <v>2.2000000000000002</v>
          </cell>
          <cell r="L34">
            <v>0.1</v>
          </cell>
          <cell r="M34">
            <v>0.22</v>
          </cell>
          <cell r="N34">
            <v>6.16</v>
          </cell>
          <cell r="O34" t="str">
            <v>2018年</v>
          </cell>
          <cell r="Q34" t="str">
            <v>插电式混合动力乘用车</v>
          </cell>
          <cell r="R34">
            <v>6.16</v>
          </cell>
          <cell r="S34">
            <v>0</v>
          </cell>
          <cell r="T34" t="str">
            <v>A6</v>
          </cell>
          <cell r="U34">
            <v>6</v>
          </cell>
          <cell r="V34" t="str">
            <v>插电式混合动力乘用车</v>
          </cell>
        </row>
        <row r="35">
          <cell r="F35" t="str">
            <v>BYD7150WT5HEV4</v>
          </cell>
          <cell r="G35" t="str">
            <v>长沙市比亚迪汽车有限公司BYD7150WT5HEV4</v>
          </cell>
          <cell r="H35">
            <v>1</v>
          </cell>
          <cell r="I35">
            <v>0</v>
          </cell>
          <cell r="J35">
            <v>1</v>
          </cell>
          <cell r="K35">
            <v>2.4</v>
          </cell>
          <cell r="L35">
            <v>0.1</v>
          </cell>
          <cell r="M35">
            <v>0.24</v>
          </cell>
          <cell r="N35">
            <v>0.24</v>
          </cell>
          <cell r="O35" t="str">
            <v>2018年</v>
          </cell>
          <cell r="Q35" t="str">
            <v>插电式混合动力乘用车</v>
          </cell>
          <cell r="R35">
            <v>0.24</v>
          </cell>
          <cell r="S35">
            <v>0</v>
          </cell>
          <cell r="T35" t="str">
            <v>A6</v>
          </cell>
          <cell r="U35">
            <v>6</v>
          </cell>
          <cell r="V35" t="str">
            <v>插电式混合动力乘用车</v>
          </cell>
        </row>
        <row r="36">
          <cell r="F36" t="str">
            <v>BYD7150WT5HEV5</v>
          </cell>
          <cell r="G36" t="str">
            <v>长沙市比亚迪汽车有限公司BYD7150WT5HEV5</v>
          </cell>
          <cell r="H36">
            <v>2</v>
          </cell>
          <cell r="I36">
            <v>0</v>
          </cell>
          <cell r="J36">
            <v>2</v>
          </cell>
          <cell r="K36">
            <v>2.4</v>
          </cell>
          <cell r="L36">
            <v>0.1</v>
          </cell>
          <cell r="M36">
            <v>0.24</v>
          </cell>
          <cell r="N36">
            <v>0.48</v>
          </cell>
          <cell r="O36" t="str">
            <v>2017年</v>
          </cell>
          <cell r="Q36" t="str">
            <v>插电式混合动力乘用车</v>
          </cell>
          <cell r="R36">
            <v>0.48</v>
          </cell>
          <cell r="S36">
            <v>0</v>
          </cell>
          <cell r="T36" t="str">
            <v>A6</v>
          </cell>
          <cell r="U36">
            <v>6</v>
          </cell>
          <cell r="V36" t="str">
            <v>插电式混合动力乘用车</v>
          </cell>
        </row>
        <row r="37">
          <cell r="F37" t="str">
            <v>BYD7150WTHEV3</v>
          </cell>
          <cell r="G37" t="str">
            <v>长沙市比亚迪汽车有限公司BYD7150WTHEV3</v>
          </cell>
          <cell r="H37">
            <v>1</v>
          </cell>
          <cell r="I37">
            <v>0</v>
          </cell>
          <cell r="J37">
            <v>1</v>
          </cell>
          <cell r="K37">
            <v>2.4</v>
          </cell>
          <cell r="L37">
            <v>0.1</v>
          </cell>
          <cell r="M37">
            <v>0.24</v>
          </cell>
          <cell r="N37">
            <v>0.24</v>
          </cell>
          <cell r="O37" t="str">
            <v>2017年</v>
          </cell>
          <cell r="Q37" t="str">
            <v>插电式混合动力乘用车</v>
          </cell>
          <cell r="R37">
            <v>0.24</v>
          </cell>
          <cell r="S37">
            <v>0</v>
          </cell>
          <cell r="T37" t="str">
            <v>A6</v>
          </cell>
          <cell r="U37">
            <v>6</v>
          </cell>
          <cell r="V37" t="str">
            <v>插电式混合动力乘用车</v>
          </cell>
        </row>
        <row r="38">
          <cell r="F38" t="str">
            <v>BYD7152WTHEVB</v>
          </cell>
          <cell r="G38" t="str">
            <v>长沙市比亚迪汽车有限公司BYD7152WTHEVB</v>
          </cell>
          <cell r="H38">
            <v>1</v>
          </cell>
          <cell r="I38">
            <v>0</v>
          </cell>
          <cell r="J38">
            <v>1</v>
          </cell>
          <cell r="K38">
            <v>2.2000000000000002</v>
          </cell>
          <cell r="L38">
            <v>0.1</v>
          </cell>
          <cell r="M38">
            <v>0.22</v>
          </cell>
          <cell r="N38">
            <v>0.22</v>
          </cell>
          <cell r="O38" t="str">
            <v>2018年</v>
          </cell>
          <cell r="Q38" t="str">
            <v>插电式混合动力乘用车</v>
          </cell>
          <cell r="R38">
            <v>0.22</v>
          </cell>
          <cell r="S38">
            <v>0</v>
          </cell>
          <cell r="T38" t="str">
            <v>A6</v>
          </cell>
          <cell r="U38">
            <v>6</v>
          </cell>
          <cell r="V38" t="str">
            <v>插电式混合动力乘用车</v>
          </cell>
        </row>
        <row r="39">
          <cell r="F39" t="str">
            <v>EQ6800CACBEV5</v>
          </cell>
          <cell r="G39" t="str">
            <v>长沙万域汽车贸易有限公司EQ6800CACBEV5</v>
          </cell>
          <cell r="H39">
            <v>20</v>
          </cell>
          <cell r="I39">
            <v>0</v>
          </cell>
          <cell r="J39">
            <v>20</v>
          </cell>
          <cell r="K39">
            <v>19.899999999999999</v>
          </cell>
          <cell r="L39">
            <v>0.25</v>
          </cell>
          <cell r="M39">
            <v>4.9749999999999996</v>
          </cell>
          <cell r="N39">
            <v>99.5</v>
          </cell>
          <cell r="O39" t="str">
            <v>2017年</v>
          </cell>
          <cell r="Q39" t="str">
            <v>纯电动城市客车</v>
          </cell>
          <cell r="R39">
            <v>99.5</v>
          </cell>
          <cell r="S39">
            <v>0</v>
          </cell>
          <cell r="T39" t="str">
            <v>A7</v>
          </cell>
          <cell r="U39">
            <v>7</v>
          </cell>
          <cell r="V39" t="str">
            <v>纯电动客车</v>
          </cell>
        </row>
        <row r="40">
          <cell r="F40" t="str">
            <v>SMA7000BEV05</v>
          </cell>
          <cell r="G40" t="str">
            <v>湖南捷优新能源汽车销售服务有限公司SMA7000BEV05</v>
          </cell>
          <cell r="H40">
            <v>48</v>
          </cell>
          <cell r="I40">
            <v>48</v>
          </cell>
          <cell r="J40">
            <v>0</v>
          </cell>
          <cell r="K40">
            <v>3.96</v>
          </cell>
          <cell r="L40">
            <v>0</v>
          </cell>
          <cell r="M40">
            <v>0</v>
          </cell>
          <cell r="N40">
            <v>0</v>
          </cell>
          <cell r="O40" t="str">
            <v>2017年</v>
          </cell>
          <cell r="Q40" t="str">
            <v>纯电动轿车</v>
          </cell>
          <cell r="R40">
            <v>0</v>
          </cell>
          <cell r="S40">
            <v>0</v>
          </cell>
          <cell r="T40" t="str">
            <v>A8</v>
          </cell>
          <cell r="U40">
            <v>8</v>
          </cell>
          <cell r="V40" t="str">
            <v>纯电动乘用车</v>
          </cell>
        </row>
        <row r="41">
          <cell r="F41" t="str">
            <v>SMA7001BEV25</v>
          </cell>
          <cell r="G41" t="str">
            <v>湖南捷优新能源汽车销售服务有限公司SMA7001BEV25</v>
          </cell>
          <cell r="H41">
            <v>182</v>
          </cell>
          <cell r="I41">
            <v>182</v>
          </cell>
          <cell r="J41">
            <v>0</v>
          </cell>
          <cell r="K41">
            <v>3.96</v>
          </cell>
          <cell r="L41">
            <v>0</v>
          </cell>
          <cell r="M41">
            <v>0</v>
          </cell>
          <cell r="N41">
            <v>0</v>
          </cell>
          <cell r="O41" t="str">
            <v>2017年</v>
          </cell>
          <cell r="Q41" t="str">
            <v>纯电动乘用车</v>
          </cell>
          <cell r="R41">
            <v>0</v>
          </cell>
          <cell r="S41">
            <v>0</v>
          </cell>
          <cell r="T41" t="str">
            <v>A8</v>
          </cell>
          <cell r="U41">
            <v>8</v>
          </cell>
          <cell r="V41" t="str">
            <v>纯电动乘用车</v>
          </cell>
        </row>
        <row r="42">
          <cell r="F42" t="str">
            <v>SMA7000BEV02</v>
          </cell>
          <cell r="G42" t="str">
            <v>湖南绿健新能源汽车销售服务有限公司SMA7000BEV02</v>
          </cell>
          <cell r="H42">
            <v>23</v>
          </cell>
          <cell r="I42">
            <v>23</v>
          </cell>
          <cell r="J42">
            <v>0</v>
          </cell>
          <cell r="K42">
            <v>4.5</v>
          </cell>
          <cell r="L42">
            <v>0</v>
          </cell>
          <cell r="M42">
            <v>0</v>
          </cell>
          <cell r="N42">
            <v>0</v>
          </cell>
          <cell r="O42" t="str">
            <v>2015年</v>
          </cell>
          <cell r="Q42" t="str">
            <v>纯电动乘用车</v>
          </cell>
          <cell r="R42">
            <v>0</v>
          </cell>
          <cell r="S42">
            <v>0</v>
          </cell>
          <cell r="T42" t="str">
            <v>A9</v>
          </cell>
          <cell r="U42">
            <v>9</v>
          </cell>
          <cell r="V42" t="str">
            <v>纯电动乘用车</v>
          </cell>
        </row>
        <row r="43">
          <cell r="F43" t="str">
            <v>SMA7001BEV02</v>
          </cell>
          <cell r="G43" t="str">
            <v>湖南绿健新能源汽车销售服务有限公司SMA7001BEV02</v>
          </cell>
          <cell r="H43">
            <v>18</v>
          </cell>
          <cell r="I43">
            <v>18</v>
          </cell>
          <cell r="J43">
            <v>0</v>
          </cell>
          <cell r="K43">
            <v>4.5</v>
          </cell>
          <cell r="L43">
            <v>0</v>
          </cell>
          <cell r="M43">
            <v>0</v>
          </cell>
          <cell r="N43">
            <v>0</v>
          </cell>
          <cell r="O43" t="str">
            <v>2015年</v>
          </cell>
          <cell r="Q43" t="str">
            <v>纯电动乘用车</v>
          </cell>
          <cell r="R43">
            <v>0</v>
          </cell>
          <cell r="S43">
            <v>0</v>
          </cell>
          <cell r="T43" t="str">
            <v>A9</v>
          </cell>
          <cell r="U43">
            <v>9</v>
          </cell>
          <cell r="V43" t="str">
            <v>纯电动乘用车</v>
          </cell>
        </row>
        <row r="44">
          <cell r="F44" t="str">
            <v>NEQ7000BEVJ72A</v>
          </cell>
          <cell r="G44" t="str">
            <v>湖南润达汽车贸易有限公司NEQ7000BEVJ72A</v>
          </cell>
          <cell r="H44">
            <v>2</v>
          </cell>
          <cell r="I44">
            <v>0</v>
          </cell>
          <cell r="J44">
            <v>2</v>
          </cell>
          <cell r="K44">
            <v>2.7360000000000002</v>
          </cell>
          <cell r="L44">
            <v>0.1</v>
          </cell>
          <cell r="M44">
            <v>0.27360000000000001</v>
          </cell>
          <cell r="N44">
            <v>0.54720000000000002</v>
          </cell>
          <cell r="O44" t="str">
            <v>2019年</v>
          </cell>
          <cell r="Q44" t="str">
            <v>纯电动轿车</v>
          </cell>
          <cell r="R44">
            <v>0.54720000000000002</v>
          </cell>
          <cell r="S44">
            <v>0</v>
          </cell>
          <cell r="T44" t="str">
            <v>A10</v>
          </cell>
          <cell r="U44">
            <v>10</v>
          </cell>
          <cell r="V44" t="str">
            <v>纯电动乘用车</v>
          </cell>
        </row>
        <row r="45">
          <cell r="F45" t="str">
            <v>SQR7000BEVJ602</v>
          </cell>
          <cell r="G45" t="str">
            <v>湖南润达汽车贸易有限公司SQR7000BEVJ602</v>
          </cell>
          <cell r="H45">
            <v>5</v>
          </cell>
          <cell r="I45">
            <v>0</v>
          </cell>
          <cell r="J45">
            <v>5</v>
          </cell>
          <cell r="K45">
            <v>3.3</v>
          </cell>
          <cell r="L45">
            <v>0.1</v>
          </cell>
          <cell r="M45">
            <v>0.33</v>
          </cell>
          <cell r="N45">
            <v>1.65</v>
          </cell>
          <cell r="O45" t="str">
            <v>2019年</v>
          </cell>
          <cell r="Q45" t="str">
            <v>纯电动乘用车</v>
          </cell>
          <cell r="R45">
            <v>1.65</v>
          </cell>
          <cell r="S45">
            <v>0</v>
          </cell>
          <cell r="T45" t="str">
            <v>A10</v>
          </cell>
          <cell r="U45">
            <v>10</v>
          </cell>
          <cell r="V45" t="str">
            <v>纯电动乘用车</v>
          </cell>
        </row>
        <row r="46">
          <cell r="F46" t="str">
            <v>SQR7000BEVJ604</v>
          </cell>
          <cell r="G46" t="str">
            <v>湖南润达汽车贸易有限公司SQR7000BEVJ604</v>
          </cell>
          <cell r="H46">
            <v>2</v>
          </cell>
          <cell r="I46">
            <v>0</v>
          </cell>
          <cell r="J46">
            <v>2</v>
          </cell>
          <cell r="K46">
            <v>5.5</v>
          </cell>
          <cell r="L46">
            <v>0.1</v>
          </cell>
          <cell r="M46">
            <v>0.55000000000000004</v>
          </cell>
          <cell r="N46">
            <v>1.1000000000000001</v>
          </cell>
          <cell r="O46" t="str">
            <v>2018年</v>
          </cell>
          <cell r="Q46" t="str">
            <v>纯电动乘用车</v>
          </cell>
          <cell r="R46">
            <v>1.1000000000000001</v>
          </cell>
          <cell r="S46">
            <v>0</v>
          </cell>
          <cell r="T46" t="str">
            <v>A10</v>
          </cell>
          <cell r="U46">
            <v>10</v>
          </cell>
          <cell r="V46" t="str">
            <v>纯电动乘用车</v>
          </cell>
        </row>
        <row r="47">
          <cell r="F47" t="str">
            <v>SQR7000BEVJ691</v>
          </cell>
          <cell r="G47" t="str">
            <v>湖南润达汽车贸易有限公司SQR7000BEVJ691</v>
          </cell>
          <cell r="H47">
            <v>1</v>
          </cell>
          <cell r="I47">
            <v>0</v>
          </cell>
          <cell r="J47">
            <v>1</v>
          </cell>
          <cell r="K47">
            <v>4.5</v>
          </cell>
          <cell r="L47">
            <v>0.1</v>
          </cell>
          <cell r="M47">
            <v>0.45</v>
          </cell>
          <cell r="N47">
            <v>0.45</v>
          </cell>
          <cell r="O47" t="str">
            <v>2018年</v>
          </cell>
          <cell r="Q47" t="str">
            <v>纯电动乘用车</v>
          </cell>
          <cell r="R47">
            <v>0.45</v>
          </cell>
          <cell r="S47">
            <v>0</v>
          </cell>
          <cell r="T47" t="str">
            <v>A10</v>
          </cell>
          <cell r="U47">
            <v>10</v>
          </cell>
          <cell r="V47" t="str">
            <v>纯电动乘用车</v>
          </cell>
        </row>
        <row r="48">
          <cell r="F48" t="str">
            <v>SQR7000BEVJ696</v>
          </cell>
          <cell r="G48" t="str">
            <v>湖南润达汽车贸易有限公司SQR7000BEVJ696</v>
          </cell>
          <cell r="H48">
            <v>1</v>
          </cell>
          <cell r="I48">
            <v>0</v>
          </cell>
          <cell r="J48">
            <v>1</v>
          </cell>
          <cell r="K48">
            <v>3.63</v>
          </cell>
          <cell r="L48">
            <v>0.1</v>
          </cell>
          <cell r="M48">
            <v>0.36299999999999999</v>
          </cell>
          <cell r="N48">
            <v>0.36299999999999999</v>
          </cell>
          <cell r="O48" t="str">
            <v>2019年</v>
          </cell>
          <cell r="Q48" t="str">
            <v>纯电动轿车</v>
          </cell>
          <cell r="R48">
            <v>0.36299999999999999</v>
          </cell>
          <cell r="S48">
            <v>0</v>
          </cell>
          <cell r="T48" t="str">
            <v>A10</v>
          </cell>
          <cell r="U48">
            <v>10</v>
          </cell>
          <cell r="V48" t="str">
            <v>纯电动乘用车</v>
          </cell>
        </row>
        <row r="49">
          <cell r="F49" t="str">
            <v>SQR7000BEVJ72</v>
          </cell>
          <cell r="G49" t="str">
            <v>湖南润达汽车贸易有限公司SQR7000BEVJ72</v>
          </cell>
          <cell r="H49">
            <v>96</v>
          </cell>
          <cell r="I49">
            <v>0</v>
          </cell>
          <cell r="J49">
            <v>96</v>
          </cell>
          <cell r="K49">
            <v>3.6</v>
          </cell>
          <cell r="L49">
            <v>0.1</v>
          </cell>
          <cell r="M49">
            <v>0.36</v>
          </cell>
          <cell r="N49">
            <v>34.56</v>
          </cell>
          <cell r="O49" t="str">
            <v>2017年</v>
          </cell>
          <cell r="Q49" t="str">
            <v>纯电动乘用车</v>
          </cell>
          <cell r="R49">
            <v>34.56</v>
          </cell>
          <cell r="S49">
            <v>0</v>
          </cell>
          <cell r="T49" t="str">
            <v>A10</v>
          </cell>
          <cell r="U49">
            <v>10</v>
          </cell>
          <cell r="V49" t="str">
            <v>纯电动乘用车</v>
          </cell>
        </row>
        <row r="50">
          <cell r="F50" t="str">
            <v>SQR7000BEVJ726</v>
          </cell>
          <cell r="G50" t="str">
            <v>湖南润达汽车贸易有限公司SQR7000BEVJ726</v>
          </cell>
          <cell r="H50">
            <v>1</v>
          </cell>
          <cell r="I50">
            <v>0</v>
          </cell>
          <cell r="J50">
            <v>1</v>
          </cell>
          <cell r="K50">
            <v>4.5599999999999996</v>
          </cell>
          <cell r="L50">
            <v>0.1</v>
          </cell>
          <cell r="M50">
            <v>0.45600000000000002</v>
          </cell>
          <cell r="N50">
            <v>0.45600000000000002</v>
          </cell>
          <cell r="O50" t="str">
            <v>2018年</v>
          </cell>
          <cell r="Q50" t="str">
            <v>纯电动乘用车</v>
          </cell>
          <cell r="R50">
            <v>0.45600000000000002</v>
          </cell>
          <cell r="S50">
            <v>0</v>
          </cell>
          <cell r="T50" t="str">
            <v>A10</v>
          </cell>
          <cell r="U50">
            <v>10</v>
          </cell>
          <cell r="V50" t="str">
            <v>纯电动乘用车</v>
          </cell>
        </row>
        <row r="51">
          <cell r="F51" t="str">
            <v>SQR7000BEVJ728</v>
          </cell>
          <cell r="G51" t="str">
            <v>湖南润达汽车贸易有限公司SQR7000BEVJ728</v>
          </cell>
          <cell r="H51">
            <v>5</v>
          </cell>
          <cell r="I51">
            <v>0</v>
          </cell>
          <cell r="J51">
            <v>5</v>
          </cell>
          <cell r="K51">
            <v>2.6352000000000002</v>
          </cell>
          <cell r="L51">
            <v>0.1</v>
          </cell>
          <cell r="M51">
            <v>0.26351999999999998</v>
          </cell>
          <cell r="N51">
            <v>1.3176000000000001</v>
          </cell>
          <cell r="O51" t="str">
            <v>2019年</v>
          </cell>
          <cell r="Q51" t="str">
            <v>纯电动轿车</v>
          </cell>
          <cell r="R51">
            <v>1.3176000000000001</v>
          </cell>
          <cell r="S51">
            <v>0</v>
          </cell>
          <cell r="T51" t="str">
            <v>A10</v>
          </cell>
          <cell r="U51">
            <v>10</v>
          </cell>
          <cell r="V51" t="str">
            <v>纯电动乘用车</v>
          </cell>
        </row>
        <row r="52">
          <cell r="F52" t="str">
            <v>SC6805ABEV</v>
          </cell>
          <cell r="G52" t="str">
            <v>湖南省保驷汽车工贸有限公司SC6805ABEV</v>
          </cell>
          <cell r="H52">
            <v>2</v>
          </cell>
          <cell r="I52">
            <v>0</v>
          </cell>
          <cell r="J52">
            <v>2</v>
          </cell>
          <cell r="K52">
            <v>14.52</v>
          </cell>
          <cell r="L52">
            <v>0.25</v>
          </cell>
          <cell r="M52">
            <v>3.63</v>
          </cell>
          <cell r="N52">
            <v>7.26</v>
          </cell>
          <cell r="O52" t="str">
            <v>2018年</v>
          </cell>
          <cell r="Q52" t="str">
            <v>纯电动城市客车</v>
          </cell>
          <cell r="R52">
            <v>7.26</v>
          </cell>
          <cell r="S52">
            <v>0</v>
          </cell>
          <cell r="T52" t="str">
            <v>A11</v>
          </cell>
          <cell r="U52">
            <v>11</v>
          </cell>
          <cell r="V52" t="str">
            <v>纯电动客车</v>
          </cell>
        </row>
        <row r="53">
          <cell r="F53" t="str">
            <v>GTQ6118BEV2</v>
          </cell>
          <cell r="G53" t="str">
            <v>湖南新干线汽车服务有限公司GTQ6118BEV2</v>
          </cell>
          <cell r="H53">
            <v>304</v>
          </cell>
          <cell r="I53">
            <v>9</v>
          </cell>
          <cell r="J53">
            <v>295</v>
          </cell>
          <cell r="K53">
            <v>50</v>
          </cell>
          <cell r="L53">
            <v>0.25</v>
          </cell>
          <cell r="M53">
            <v>12.5</v>
          </cell>
          <cell r="N53">
            <v>3687.5</v>
          </cell>
          <cell r="O53" t="str">
            <v>2016年</v>
          </cell>
          <cell r="Q53" t="str">
            <v>纯电动客车</v>
          </cell>
          <cell r="R53">
            <v>3687.5</v>
          </cell>
          <cell r="S53">
            <v>0</v>
          </cell>
          <cell r="T53" t="str">
            <v>A12</v>
          </cell>
          <cell r="U53">
            <v>12</v>
          </cell>
          <cell r="V53" t="str">
            <v>纯电动客车</v>
          </cell>
        </row>
        <row r="54">
          <cell r="F54" t="str">
            <v>DFA7000L2ABEV</v>
          </cell>
          <cell r="G54" t="str">
            <v>湖南长高新能源汽车运营有限公司DFA7000L2ABEV</v>
          </cell>
          <cell r="H54">
            <v>247</v>
          </cell>
          <cell r="I54">
            <v>0</v>
          </cell>
          <cell r="J54">
            <v>247</v>
          </cell>
          <cell r="K54">
            <v>4.84</v>
          </cell>
          <cell r="L54">
            <v>0.1</v>
          </cell>
          <cell r="M54">
            <v>0.48399999999999999</v>
          </cell>
          <cell r="N54">
            <v>119.548</v>
          </cell>
          <cell r="O54" t="str">
            <v>2017年</v>
          </cell>
          <cell r="Q54" t="str">
            <v>纯电动乘用车</v>
          </cell>
          <cell r="R54">
            <v>119.548</v>
          </cell>
          <cell r="S54">
            <v>-4.4053649617126201E-13</v>
          </cell>
          <cell r="T54" t="str">
            <v>A13</v>
          </cell>
          <cell r="U54">
            <v>13</v>
          </cell>
          <cell r="V54" t="str">
            <v>纯电动乘用车</v>
          </cell>
        </row>
        <row r="55">
          <cell r="F55" t="str">
            <v>SLK6109UBEVW17</v>
          </cell>
          <cell r="G55" t="str">
            <v>湖南东旭德来电子科技有限公司SLK6109UBEVW17</v>
          </cell>
          <cell r="H55">
            <v>76</v>
          </cell>
          <cell r="I55">
            <v>76</v>
          </cell>
          <cell r="J55">
            <v>0</v>
          </cell>
          <cell r="K55">
            <v>21.78</v>
          </cell>
          <cell r="L55">
            <v>0</v>
          </cell>
          <cell r="M55">
            <v>0</v>
          </cell>
          <cell r="N55">
            <v>0</v>
          </cell>
          <cell r="O55" t="str">
            <v>2018年</v>
          </cell>
          <cell r="Q55" t="str">
            <v>纯电动城市客车</v>
          </cell>
          <cell r="R55">
            <v>0</v>
          </cell>
          <cell r="S55">
            <v>0</v>
          </cell>
          <cell r="T55" t="str">
            <v>A14</v>
          </cell>
          <cell r="U55">
            <v>14</v>
          </cell>
          <cell r="V55" t="str">
            <v>纯电动客车</v>
          </cell>
        </row>
        <row r="56">
          <cell r="F56" t="str">
            <v>SLK6109UBEVW3</v>
          </cell>
          <cell r="G56" t="str">
            <v>湖南东旭德来电子科技有限公司SLK6109UBEVW3</v>
          </cell>
          <cell r="H56">
            <v>48</v>
          </cell>
          <cell r="I56">
            <v>0</v>
          </cell>
          <cell r="J56">
            <v>48</v>
          </cell>
          <cell r="K56">
            <v>21</v>
          </cell>
          <cell r="L56">
            <v>0.25</v>
          </cell>
          <cell r="M56">
            <v>5.25</v>
          </cell>
          <cell r="N56">
            <v>252</v>
          </cell>
          <cell r="O56" t="str">
            <v>2018年</v>
          </cell>
          <cell r="Q56" t="str">
            <v>纯电动城市客车</v>
          </cell>
          <cell r="R56">
            <v>252</v>
          </cell>
          <cell r="S56">
            <v>0</v>
          </cell>
          <cell r="T56" t="str">
            <v>A14</v>
          </cell>
          <cell r="U56">
            <v>14</v>
          </cell>
          <cell r="V56" t="str">
            <v>纯电动客车</v>
          </cell>
        </row>
        <row r="57">
          <cell r="F57" t="str">
            <v>SLK6819UBEVN1</v>
          </cell>
          <cell r="G57" t="str">
            <v>湖南东旭德来电子科技有限公司SLK6819UBEVN1</v>
          </cell>
          <cell r="H57">
            <v>10</v>
          </cell>
          <cell r="I57">
            <v>10</v>
          </cell>
          <cell r="J57">
            <v>0</v>
          </cell>
          <cell r="K57">
            <v>14.52</v>
          </cell>
          <cell r="L57">
            <v>0</v>
          </cell>
          <cell r="M57">
            <v>0</v>
          </cell>
          <cell r="N57">
            <v>0</v>
          </cell>
          <cell r="O57" t="str">
            <v>2018年</v>
          </cell>
          <cell r="Q57" t="str">
            <v>纯电动城市客车</v>
          </cell>
          <cell r="R57">
            <v>0</v>
          </cell>
          <cell r="S57">
            <v>0</v>
          </cell>
          <cell r="T57" t="str">
            <v>A14</v>
          </cell>
          <cell r="U57">
            <v>14</v>
          </cell>
          <cell r="V57" t="str">
            <v>纯电动客车</v>
          </cell>
        </row>
        <row r="58">
          <cell r="F58" t="str">
            <v>SLK6819UBEVW1</v>
          </cell>
          <cell r="G58" t="str">
            <v>湖南东旭德来电子科技有限公司SLK6819UBEVW1</v>
          </cell>
          <cell r="H58">
            <v>28</v>
          </cell>
          <cell r="I58">
            <v>28</v>
          </cell>
          <cell r="J58">
            <v>0</v>
          </cell>
          <cell r="K58">
            <v>13.2</v>
          </cell>
          <cell r="L58">
            <v>0</v>
          </cell>
          <cell r="M58">
            <v>0</v>
          </cell>
          <cell r="N58">
            <v>0</v>
          </cell>
          <cell r="O58" t="str">
            <v>2018年</v>
          </cell>
          <cell r="Q58" t="str">
            <v>纯电动城市客车</v>
          </cell>
          <cell r="R58">
            <v>0</v>
          </cell>
          <cell r="S58">
            <v>0</v>
          </cell>
          <cell r="T58" t="str">
            <v>A14</v>
          </cell>
          <cell r="U58">
            <v>14</v>
          </cell>
          <cell r="V58" t="str">
            <v>纯电动客车</v>
          </cell>
        </row>
        <row r="59">
          <cell r="F59" t="str">
            <v>NEQ7000BEVJ72A</v>
          </cell>
          <cell r="G59" t="str">
            <v>湖南龙睿汽车销售服务有限公司NEQ7000BEVJ72A</v>
          </cell>
          <cell r="H59">
            <v>2</v>
          </cell>
          <cell r="I59">
            <v>0</v>
          </cell>
          <cell r="J59">
            <v>2</v>
          </cell>
          <cell r="K59">
            <v>2.7360000000000002</v>
          </cell>
          <cell r="L59">
            <v>0.1</v>
          </cell>
          <cell r="M59">
            <v>0.27360000000000001</v>
          </cell>
          <cell r="N59">
            <v>0.54720000000000002</v>
          </cell>
          <cell r="O59" t="str">
            <v>2019年</v>
          </cell>
          <cell r="Q59" t="str">
            <v>纯电动轿车</v>
          </cell>
          <cell r="R59">
            <v>0.54720000000000002</v>
          </cell>
          <cell r="S59">
            <v>0</v>
          </cell>
          <cell r="T59" t="str">
            <v>A15</v>
          </cell>
          <cell r="U59">
            <v>15</v>
          </cell>
          <cell r="V59" t="str">
            <v>纯电动乘用车</v>
          </cell>
        </row>
        <row r="60">
          <cell r="F60" t="str">
            <v>NEQ7000BEVJ72A</v>
          </cell>
          <cell r="G60" t="str">
            <v>湖南龙睿汽车销售服务有限公司NEQ7000BEVJ72A</v>
          </cell>
          <cell r="H60">
            <v>4</v>
          </cell>
          <cell r="I60">
            <v>0</v>
          </cell>
          <cell r="J60">
            <v>4</v>
          </cell>
          <cell r="K60">
            <v>4.5599999999999996</v>
          </cell>
          <cell r="L60">
            <v>0.1</v>
          </cell>
          <cell r="M60">
            <v>0.45600000000000002</v>
          </cell>
          <cell r="N60">
            <v>1.8240000000000001</v>
          </cell>
          <cell r="O60" t="str">
            <v>2019年</v>
          </cell>
          <cell r="Q60" t="str">
            <v>纯电动轿车</v>
          </cell>
          <cell r="R60">
            <v>1.8240000000000001</v>
          </cell>
          <cell r="S60">
            <v>0</v>
          </cell>
          <cell r="T60" t="str">
            <v>A15</v>
          </cell>
          <cell r="U60">
            <v>15</v>
          </cell>
          <cell r="V60" t="str">
            <v>纯电动乘用车</v>
          </cell>
        </row>
        <row r="61">
          <cell r="F61" t="str">
            <v>SQR7000BEVJ602</v>
          </cell>
          <cell r="G61" t="str">
            <v>湖南龙睿汽车销售服务有限公司SQR7000BEVJ602</v>
          </cell>
          <cell r="H61">
            <v>2</v>
          </cell>
          <cell r="I61">
            <v>0</v>
          </cell>
          <cell r="J61">
            <v>2</v>
          </cell>
          <cell r="K61">
            <v>3.3</v>
          </cell>
          <cell r="L61">
            <v>0.1</v>
          </cell>
          <cell r="M61">
            <v>0.33</v>
          </cell>
          <cell r="N61">
            <v>0.66</v>
          </cell>
          <cell r="O61" t="str">
            <v>2019年</v>
          </cell>
          <cell r="Q61" t="str">
            <v>纯电动乘用车</v>
          </cell>
          <cell r="R61">
            <v>0.66</v>
          </cell>
          <cell r="S61">
            <v>0</v>
          </cell>
          <cell r="T61" t="str">
            <v>A15</v>
          </cell>
          <cell r="U61">
            <v>15</v>
          </cell>
          <cell r="V61" t="str">
            <v>纯电动乘用车</v>
          </cell>
        </row>
        <row r="62">
          <cell r="F62" t="str">
            <v>SQR7000BEVJ692</v>
          </cell>
          <cell r="G62" t="str">
            <v>湖南龙睿汽车销售服务有限公司SQR7000BEVJ692</v>
          </cell>
          <cell r="H62">
            <v>4</v>
          </cell>
          <cell r="I62">
            <v>0</v>
          </cell>
          <cell r="J62">
            <v>4</v>
          </cell>
          <cell r="K62">
            <v>3.3</v>
          </cell>
          <cell r="L62">
            <v>0.1</v>
          </cell>
          <cell r="M62">
            <v>0.33</v>
          </cell>
          <cell r="N62">
            <v>1.32</v>
          </cell>
          <cell r="O62" t="str">
            <v>2019年</v>
          </cell>
          <cell r="Q62" t="str">
            <v>纯电动轿车</v>
          </cell>
          <cell r="R62">
            <v>1.32</v>
          </cell>
          <cell r="S62">
            <v>0</v>
          </cell>
          <cell r="T62" t="str">
            <v>A15</v>
          </cell>
          <cell r="U62">
            <v>15</v>
          </cell>
          <cell r="V62" t="str">
            <v>纯电动乘用车</v>
          </cell>
        </row>
        <row r="63">
          <cell r="F63" t="str">
            <v>SQR7000BEVJ696</v>
          </cell>
          <cell r="G63" t="str">
            <v>湖南龙睿汽车销售服务有限公司SQR7000BEVJ696</v>
          </cell>
          <cell r="H63">
            <v>3</v>
          </cell>
          <cell r="I63">
            <v>0</v>
          </cell>
          <cell r="J63">
            <v>3</v>
          </cell>
          <cell r="K63">
            <v>3.63</v>
          </cell>
          <cell r="L63">
            <v>0.1</v>
          </cell>
          <cell r="M63">
            <v>0.36299999999999999</v>
          </cell>
          <cell r="N63">
            <v>1.089</v>
          </cell>
          <cell r="O63" t="str">
            <v>2019年</v>
          </cell>
          <cell r="Q63" t="str">
            <v>纯电动轿车</v>
          </cell>
          <cell r="R63">
            <v>1.089</v>
          </cell>
          <cell r="S63">
            <v>0</v>
          </cell>
          <cell r="T63" t="str">
            <v>A15</v>
          </cell>
          <cell r="U63">
            <v>15</v>
          </cell>
          <cell r="V63" t="str">
            <v>纯电动乘用车</v>
          </cell>
        </row>
        <row r="64">
          <cell r="F64" t="str">
            <v>SQR7000BEVJ728</v>
          </cell>
          <cell r="G64" t="str">
            <v>湖南龙睿汽车销售服务有限公司SQR7000BEVJ728</v>
          </cell>
          <cell r="H64">
            <v>22</v>
          </cell>
          <cell r="I64">
            <v>0</v>
          </cell>
          <cell r="J64">
            <v>22</v>
          </cell>
          <cell r="K64">
            <v>2.6352000000000002</v>
          </cell>
          <cell r="L64">
            <v>0.1</v>
          </cell>
          <cell r="M64">
            <v>0.26351999999999998</v>
          </cell>
          <cell r="N64">
            <v>5.7974399999999999</v>
          </cell>
          <cell r="O64" t="str">
            <v>2019年</v>
          </cell>
          <cell r="Q64" t="str">
            <v>纯电动轿车</v>
          </cell>
          <cell r="R64">
            <v>5.7974399999999999</v>
          </cell>
          <cell r="S64">
            <v>0</v>
          </cell>
          <cell r="T64" t="str">
            <v>A15</v>
          </cell>
          <cell r="U64">
            <v>15</v>
          </cell>
          <cell r="V64" t="str">
            <v>纯电动乘用车</v>
          </cell>
        </row>
        <row r="65">
          <cell r="F65" t="str">
            <v>SQR7000BEVJ728</v>
          </cell>
          <cell r="G65" t="str">
            <v>湖南龙睿汽车销售服务有限公司SQR7000BEVJ728</v>
          </cell>
          <cell r="H65">
            <v>1</v>
          </cell>
          <cell r="I65">
            <v>0</v>
          </cell>
          <cell r="J65">
            <v>1</v>
          </cell>
          <cell r="K65">
            <v>4.3920000000000003</v>
          </cell>
          <cell r="L65">
            <v>0.1</v>
          </cell>
          <cell r="M65">
            <v>0.43919999999999998</v>
          </cell>
          <cell r="N65">
            <v>0.43919999999999998</v>
          </cell>
          <cell r="O65" t="str">
            <v>2019年</v>
          </cell>
          <cell r="Q65" t="str">
            <v>纯电动轿车</v>
          </cell>
          <cell r="R65">
            <v>0.43919999999999998</v>
          </cell>
          <cell r="S65">
            <v>0</v>
          </cell>
          <cell r="T65" t="str">
            <v>A15</v>
          </cell>
          <cell r="U65">
            <v>15</v>
          </cell>
          <cell r="V65" t="str">
            <v>纯电动乘用车</v>
          </cell>
        </row>
        <row r="66">
          <cell r="F66" t="str">
            <v>SC6469GA5HEV</v>
          </cell>
          <cell r="G66" t="str">
            <v>湖南润锦行新能源汽车销售有限公司SC6469GA5HEV</v>
          </cell>
          <cell r="H66">
            <v>5</v>
          </cell>
          <cell r="I66">
            <v>0</v>
          </cell>
          <cell r="J66">
            <v>5</v>
          </cell>
          <cell r="K66">
            <v>2.2000000000000002</v>
          </cell>
          <cell r="L66">
            <v>0.1</v>
          </cell>
          <cell r="M66">
            <v>0.22</v>
          </cell>
          <cell r="N66">
            <v>1.1000000000000001</v>
          </cell>
          <cell r="O66" t="str">
            <v>2018年</v>
          </cell>
          <cell r="Q66" t="str">
            <v>插电式混合动力多用途乘用车</v>
          </cell>
          <cell r="R66">
            <v>1.1000000000000001</v>
          </cell>
          <cell r="S66">
            <v>0</v>
          </cell>
          <cell r="T66" t="str">
            <v>A16</v>
          </cell>
          <cell r="U66">
            <v>16</v>
          </cell>
          <cell r="V66" t="str">
            <v>插电式混合动力乘用车</v>
          </cell>
        </row>
        <row r="67">
          <cell r="F67" t="str">
            <v>SC7003AEBEV</v>
          </cell>
          <cell r="G67" t="str">
            <v>湖南润锦行新能源汽车销售有限公司SC7003AEBEV</v>
          </cell>
          <cell r="H67">
            <v>11</v>
          </cell>
          <cell r="I67">
            <v>0</v>
          </cell>
          <cell r="J67">
            <v>11</v>
          </cell>
          <cell r="K67">
            <v>6.05</v>
          </cell>
          <cell r="L67">
            <v>0.1</v>
          </cell>
          <cell r="M67">
            <v>0.60499999999999998</v>
          </cell>
          <cell r="N67">
            <v>6.6550000000000002</v>
          </cell>
          <cell r="O67" t="str">
            <v>2018年</v>
          </cell>
          <cell r="Q67" t="str">
            <v>纯电动轿车</v>
          </cell>
          <cell r="R67">
            <v>6.6550000000000002</v>
          </cell>
          <cell r="S67">
            <v>0</v>
          </cell>
          <cell r="T67" t="str">
            <v>A16</v>
          </cell>
          <cell r="U67">
            <v>16</v>
          </cell>
          <cell r="V67" t="str">
            <v>纯电动乘用车</v>
          </cell>
        </row>
        <row r="68">
          <cell r="F68" t="str">
            <v>SC7104AA5HEV</v>
          </cell>
          <cell r="G68" t="str">
            <v>湖南润锦行新能源汽车销售有限公司SC7104AA5HEV</v>
          </cell>
          <cell r="H68">
            <v>1</v>
          </cell>
          <cell r="I68">
            <v>0</v>
          </cell>
          <cell r="J68">
            <v>1</v>
          </cell>
          <cell r="K68">
            <v>2.2000000000000002</v>
          </cell>
          <cell r="L68">
            <v>0.1</v>
          </cell>
          <cell r="M68">
            <v>0.22</v>
          </cell>
          <cell r="N68">
            <v>0.22</v>
          </cell>
          <cell r="O68" t="str">
            <v>2018年</v>
          </cell>
          <cell r="Q68" t="str">
            <v>插电式混合动力轿车</v>
          </cell>
          <cell r="R68">
            <v>0.22</v>
          </cell>
          <cell r="S68">
            <v>0</v>
          </cell>
          <cell r="T68" t="str">
            <v>A16</v>
          </cell>
          <cell r="U68">
            <v>16</v>
          </cell>
          <cell r="V68" t="str">
            <v>插电式混合动力乘用车</v>
          </cell>
        </row>
        <row r="69">
          <cell r="F69" t="str">
            <v>SC7001AGBEV</v>
          </cell>
          <cell r="G69" t="str">
            <v>湖南润锦行新能源汽车销售有限公司SC7001AGBEV</v>
          </cell>
          <cell r="H69">
            <v>3</v>
          </cell>
          <cell r="I69">
            <v>0</v>
          </cell>
          <cell r="J69">
            <v>3</v>
          </cell>
          <cell r="K69">
            <v>3.4</v>
          </cell>
          <cell r="L69">
            <v>0.1</v>
          </cell>
          <cell r="M69">
            <v>0.34</v>
          </cell>
          <cell r="N69">
            <v>1.0187999999999999</v>
          </cell>
          <cell r="O69" t="str">
            <v>2018年</v>
          </cell>
          <cell r="Q69" t="str">
            <v>纯电动轿车</v>
          </cell>
          <cell r="R69">
            <v>1.02</v>
          </cell>
          <cell r="S69">
            <v>-1.19999999999987E-3</v>
          </cell>
          <cell r="T69" t="str">
            <v>A16</v>
          </cell>
          <cell r="U69">
            <v>16</v>
          </cell>
          <cell r="V69" t="str">
            <v>纯电动乘用车</v>
          </cell>
        </row>
        <row r="70">
          <cell r="F70" t="str">
            <v>SC7001ATBEV</v>
          </cell>
          <cell r="G70" t="str">
            <v>湖南润锦行新能源汽车销售有限公司SC7001ATBEV</v>
          </cell>
          <cell r="H70">
            <v>3</v>
          </cell>
          <cell r="I70">
            <v>0</v>
          </cell>
          <cell r="J70">
            <v>3</v>
          </cell>
          <cell r="K70">
            <v>4.2</v>
          </cell>
          <cell r="L70">
            <v>0.1</v>
          </cell>
          <cell r="M70">
            <v>0.42</v>
          </cell>
          <cell r="N70">
            <v>1.26</v>
          </cell>
          <cell r="O70" t="str">
            <v>2018年</v>
          </cell>
          <cell r="Q70" t="str">
            <v>纯电动乘用车</v>
          </cell>
          <cell r="R70">
            <v>1.26</v>
          </cell>
          <cell r="S70">
            <v>0</v>
          </cell>
          <cell r="T70" t="str">
            <v>A16</v>
          </cell>
          <cell r="U70">
            <v>16</v>
          </cell>
          <cell r="V70" t="str">
            <v>纯电动乘用车</v>
          </cell>
        </row>
        <row r="71">
          <cell r="F71" t="str">
            <v>SC7001AMBEV</v>
          </cell>
          <cell r="G71" t="str">
            <v>湖南润锦行新能源汽车销售有限公司SC7001AMBEV</v>
          </cell>
          <cell r="H71">
            <v>6</v>
          </cell>
          <cell r="I71">
            <v>0</v>
          </cell>
          <cell r="J71">
            <v>6</v>
          </cell>
          <cell r="K71">
            <v>2.64</v>
          </cell>
          <cell r="L71">
            <v>0.1</v>
          </cell>
          <cell r="M71">
            <v>0.26400000000000001</v>
          </cell>
          <cell r="N71">
            <v>1.5840000000000001</v>
          </cell>
          <cell r="O71" t="str">
            <v>2019年</v>
          </cell>
          <cell r="Q71" t="str">
            <v>纯电动乘用车</v>
          </cell>
          <cell r="R71">
            <v>1.5840000000000001</v>
          </cell>
          <cell r="S71">
            <v>0</v>
          </cell>
          <cell r="T71" t="str">
            <v>A16</v>
          </cell>
          <cell r="U71">
            <v>16</v>
          </cell>
          <cell r="V71" t="str">
            <v>纯电动乘用车</v>
          </cell>
        </row>
        <row r="72">
          <cell r="F72" t="str">
            <v>HQ7002BEV04</v>
          </cell>
          <cell r="G72" t="str">
            <v>长沙市骏鹏汽车销售有限公司HQ7002BEV04</v>
          </cell>
          <cell r="H72">
            <v>130</v>
          </cell>
          <cell r="I72">
            <v>0</v>
          </cell>
          <cell r="J72">
            <v>130</v>
          </cell>
          <cell r="K72">
            <v>4.4000000000000004</v>
          </cell>
          <cell r="L72">
            <v>0.1</v>
          </cell>
          <cell r="M72">
            <v>0.44</v>
          </cell>
          <cell r="N72">
            <v>57.199999999999903</v>
          </cell>
          <cell r="O72" t="str">
            <v>2017年</v>
          </cell>
          <cell r="Q72" t="str">
            <v>纯电动乘用车</v>
          </cell>
          <cell r="R72">
            <v>57.2</v>
          </cell>
          <cell r="S72">
            <v>-9.9475983006414001E-14</v>
          </cell>
          <cell r="T72" t="str">
            <v>A17</v>
          </cell>
          <cell r="U72">
            <v>17</v>
          </cell>
          <cell r="V72" t="str">
            <v>纯电动乘用车</v>
          </cell>
        </row>
        <row r="73">
          <cell r="F73" t="str">
            <v>HQ7002BEV05</v>
          </cell>
          <cell r="G73" t="str">
            <v>长沙市骏鹏汽车销售有限公司HQ7002BEV05</v>
          </cell>
          <cell r="H73">
            <v>3</v>
          </cell>
          <cell r="I73">
            <v>0</v>
          </cell>
          <cell r="J73">
            <v>3</v>
          </cell>
          <cell r="K73">
            <v>3.3879999999999999</v>
          </cell>
          <cell r="L73">
            <v>0.1</v>
          </cell>
          <cell r="M73">
            <v>0.33879999999999999</v>
          </cell>
          <cell r="N73">
            <v>1.0164</v>
          </cell>
          <cell r="O73" t="str">
            <v>2018年</v>
          </cell>
          <cell r="Q73" t="str">
            <v>纯电动乘用车</v>
          </cell>
          <cell r="R73">
            <v>1.0164</v>
          </cell>
          <cell r="S73">
            <v>0</v>
          </cell>
          <cell r="T73" t="str">
            <v>A17</v>
          </cell>
          <cell r="U73">
            <v>17</v>
          </cell>
          <cell r="V73" t="str">
            <v>纯电动乘用车</v>
          </cell>
        </row>
        <row r="74">
          <cell r="F74" t="str">
            <v>HQ7002BEV05</v>
          </cell>
          <cell r="G74" t="str">
            <v>长沙市骏鹏汽车销售有限公司HQ7002BEV05</v>
          </cell>
          <cell r="H74">
            <v>71</v>
          </cell>
          <cell r="I74">
            <v>0</v>
          </cell>
          <cell r="J74">
            <v>71</v>
          </cell>
          <cell r="K74">
            <v>3.63</v>
          </cell>
          <cell r="L74">
            <v>0.1</v>
          </cell>
          <cell r="M74">
            <v>0.36299999999999999</v>
          </cell>
          <cell r="N74">
            <v>25.773</v>
          </cell>
          <cell r="O74" t="str">
            <v>2018年</v>
          </cell>
          <cell r="Q74" t="str">
            <v>纯电动乘用车</v>
          </cell>
          <cell r="R74">
            <v>25.773</v>
          </cell>
          <cell r="S74">
            <v>0</v>
          </cell>
          <cell r="T74" t="str">
            <v>A17</v>
          </cell>
          <cell r="U74">
            <v>17</v>
          </cell>
          <cell r="V74" t="str">
            <v>纯电动乘用车</v>
          </cell>
        </row>
        <row r="75">
          <cell r="F75" t="str">
            <v>HQ7002BEV05</v>
          </cell>
          <cell r="G75" t="str">
            <v>长沙市骏鹏汽车销售有限公司HQ7002BEV05</v>
          </cell>
          <cell r="H75">
            <v>461</v>
          </cell>
          <cell r="I75">
            <v>0</v>
          </cell>
          <cell r="J75">
            <v>461</v>
          </cell>
          <cell r="K75">
            <v>6.05</v>
          </cell>
          <cell r="L75">
            <v>0.1</v>
          </cell>
          <cell r="M75">
            <v>0.60499999999999998</v>
          </cell>
          <cell r="N75">
            <v>278.90499999999997</v>
          </cell>
          <cell r="O75" t="str">
            <v>2018年</v>
          </cell>
          <cell r="Q75" t="str">
            <v>纯电动乘用车</v>
          </cell>
          <cell r="R75">
            <v>278.90499999999997</v>
          </cell>
          <cell r="S75">
            <v>0</v>
          </cell>
          <cell r="T75" t="str">
            <v>A17</v>
          </cell>
          <cell r="U75">
            <v>17</v>
          </cell>
          <cell r="V75" t="str">
            <v>纯电动乘用车</v>
          </cell>
        </row>
        <row r="76">
          <cell r="F76" t="str">
            <v>HQ7002BEV08</v>
          </cell>
          <cell r="G76" t="str">
            <v>长沙市骏鹏汽车销售有限公司HQ7002BEV08</v>
          </cell>
          <cell r="H76">
            <v>12</v>
          </cell>
          <cell r="I76">
            <v>0</v>
          </cell>
          <cell r="J76">
            <v>12</v>
          </cell>
          <cell r="K76">
            <v>3.3879999999999999</v>
          </cell>
          <cell r="L76">
            <v>0.1</v>
          </cell>
          <cell r="M76">
            <v>0.33879999999999999</v>
          </cell>
          <cell r="N76">
            <v>4.0655999999999999</v>
          </cell>
          <cell r="O76" t="str">
            <v>2017年</v>
          </cell>
          <cell r="Q76" t="str">
            <v>纯电动轿车</v>
          </cell>
          <cell r="R76">
            <v>4.0655999999999999</v>
          </cell>
          <cell r="S76">
            <v>0</v>
          </cell>
          <cell r="T76" t="str">
            <v>A17</v>
          </cell>
          <cell r="U76">
            <v>17</v>
          </cell>
          <cell r="V76" t="str">
            <v>纯电动乘用车</v>
          </cell>
        </row>
        <row r="77">
          <cell r="F77" t="str">
            <v>HQ7002BEV08</v>
          </cell>
          <cell r="G77" t="str">
            <v>长沙市骏鹏汽车销售有限公司HQ7002BEV08</v>
          </cell>
          <cell r="H77">
            <v>8</v>
          </cell>
          <cell r="I77">
            <v>0</v>
          </cell>
          <cell r="J77">
            <v>8</v>
          </cell>
          <cell r="K77">
            <v>4.84</v>
          </cell>
          <cell r="L77">
            <v>0.1</v>
          </cell>
          <cell r="M77">
            <v>0.48399999999999999</v>
          </cell>
          <cell r="N77">
            <v>3.8719999999999999</v>
          </cell>
          <cell r="O77" t="str">
            <v>2017年</v>
          </cell>
          <cell r="Q77" t="str">
            <v>纯电动轿车</v>
          </cell>
          <cell r="R77">
            <v>3.8719999999999999</v>
          </cell>
          <cell r="S77">
            <v>0</v>
          </cell>
          <cell r="T77" t="str">
            <v>A17</v>
          </cell>
          <cell r="U77">
            <v>17</v>
          </cell>
          <cell r="V77" t="str">
            <v>纯电动乘用车</v>
          </cell>
        </row>
        <row r="78">
          <cell r="F78" t="str">
            <v>HQ7002BEV08</v>
          </cell>
          <cell r="G78" t="str">
            <v>长沙市骏鹏汽车销售有限公司HQ7002BEV08</v>
          </cell>
          <cell r="H78">
            <v>12</v>
          </cell>
          <cell r="I78">
            <v>0</v>
          </cell>
          <cell r="J78">
            <v>12</v>
          </cell>
          <cell r="K78">
            <v>4.95</v>
          </cell>
          <cell r="L78">
            <v>0.1</v>
          </cell>
          <cell r="M78">
            <v>0.495</v>
          </cell>
          <cell r="N78">
            <v>5.94</v>
          </cell>
          <cell r="O78" t="str">
            <v>2017年</v>
          </cell>
          <cell r="Q78" t="str">
            <v>纯电动轿车</v>
          </cell>
          <cell r="R78">
            <v>5.94</v>
          </cell>
          <cell r="S78">
            <v>0</v>
          </cell>
          <cell r="T78" t="str">
            <v>A17</v>
          </cell>
          <cell r="U78">
            <v>17</v>
          </cell>
          <cell r="V78" t="str">
            <v>纯电动乘用车</v>
          </cell>
        </row>
        <row r="79">
          <cell r="F79" t="str">
            <v>HQ7002BEV12</v>
          </cell>
          <cell r="G79" t="str">
            <v>长沙市骏鹏汽车销售有限公司HQ7002BEV12</v>
          </cell>
          <cell r="H79">
            <v>11</v>
          </cell>
          <cell r="I79">
            <v>11</v>
          </cell>
          <cell r="J79">
            <v>0</v>
          </cell>
          <cell r="K79">
            <v>4.95</v>
          </cell>
          <cell r="L79">
            <v>0</v>
          </cell>
          <cell r="M79">
            <v>0</v>
          </cell>
          <cell r="N79">
            <v>0</v>
          </cell>
          <cell r="O79" t="str">
            <v>2018年</v>
          </cell>
          <cell r="Q79" t="str">
            <v>纯电动轿车</v>
          </cell>
          <cell r="R79">
            <v>0</v>
          </cell>
          <cell r="S79">
            <v>0</v>
          </cell>
          <cell r="T79" t="str">
            <v>A17</v>
          </cell>
          <cell r="U79">
            <v>17</v>
          </cell>
          <cell r="V79" t="str">
            <v>纯电动乘用车</v>
          </cell>
        </row>
        <row r="80">
          <cell r="F80" t="str">
            <v>HQ7002BEV15</v>
          </cell>
          <cell r="G80" t="str">
            <v>长沙市骏鹏汽车销售有限公司HQ7002BEV15</v>
          </cell>
          <cell r="H80">
            <v>30</v>
          </cell>
          <cell r="I80">
            <v>0</v>
          </cell>
          <cell r="J80">
            <v>30</v>
          </cell>
          <cell r="K80">
            <v>3.2669999999999999</v>
          </cell>
          <cell r="L80">
            <v>0.1</v>
          </cell>
          <cell r="M80">
            <v>0.32669999999999999</v>
          </cell>
          <cell r="N80">
            <v>9.8010000000000002</v>
          </cell>
          <cell r="O80" t="str">
            <v>2018年</v>
          </cell>
          <cell r="Q80" t="str">
            <v>纯电动轿车</v>
          </cell>
          <cell r="R80">
            <v>9.8010000000000002</v>
          </cell>
          <cell r="S80">
            <v>0</v>
          </cell>
          <cell r="T80" t="str">
            <v>A17</v>
          </cell>
          <cell r="U80">
            <v>17</v>
          </cell>
          <cell r="V80" t="str">
            <v>纯电动乘用车</v>
          </cell>
        </row>
        <row r="81">
          <cell r="F81" t="str">
            <v>HQ7002BEV15</v>
          </cell>
          <cell r="G81" t="str">
            <v>长沙市骏鹏汽车销售有限公司HQ7002BEV15</v>
          </cell>
          <cell r="H81">
            <v>37</v>
          </cell>
          <cell r="I81">
            <v>0</v>
          </cell>
          <cell r="J81">
            <v>37</v>
          </cell>
          <cell r="K81">
            <v>5.4450000000000003</v>
          </cell>
          <cell r="L81">
            <v>0.1</v>
          </cell>
          <cell r="M81">
            <v>0.54449999999999998</v>
          </cell>
          <cell r="N81">
            <v>20.1465</v>
          </cell>
          <cell r="O81" t="str">
            <v>2018年</v>
          </cell>
          <cell r="Q81" t="str">
            <v>纯电动轿车</v>
          </cell>
          <cell r="R81">
            <v>20.1465</v>
          </cell>
          <cell r="S81">
            <v>0</v>
          </cell>
          <cell r="T81" t="str">
            <v>A17</v>
          </cell>
          <cell r="U81">
            <v>17</v>
          </cell>
          <cell r="V81" t="str">
            <v>纯电动乘用车</v>
          </cell>
        </row>
        <row r="82">
          <cell r="F82" t="str">
            <v>HQ7002BEV35</v>
          </cell>
          <cell r="G82" t="str">
            <v>长沙市骏鹏汽车销售有限公司HQ7002BEV35</v>
          </cell>
          <cell r="H82">
            <v>1</v>
          </cell>
          <cell r="I82">
            <v>1</v>
          </cell>
          <cell r="J82">
            <v>0</v>
          </cell>
          <cell r="K82">
            <v>3.63</v>
          </cell>
          <cell r="L82">
            <v>0</v>
          </cell>
          <cell r="M82">
            <v>0</v>
          </cell>
          <cell r="N82">
            <v>0</v>
          </cell>
          <cell r="O82" t="str">
            <v>2019年</v>
          </cell>
          <cell r="Q82" t="str">
            <v>纯电动轿车</v>
          </cell>
          <cell r="R82">
            <v>0</v>
          </cell>
          <cell r="S82">
            <v>0</v>
          </cell>
          <cell r="T82" t="str">
            <v>A17</v>
          </cell>
          <cell r="U82">
            <v>17</v>
          </cell>
          <cell r="V82" t="str">
            <v>纯电动乘用车</v>
          </cell>
        </row>
        <row r="83">
          <cell r="F83" t="str">
            <v>HQ7002BEV36</v>
          </cell>
          <cell r="G83" t="str">
            <v>长沙市骏鹏汽车销售有限公司HQ7002BEV36</v>
          </cell>
          <cell r="H83">
            <v>1</v>
          </cell>
          <cell r="I83">
            <v>1</v>
          </cell>
          <cell r="J83">
            <v>0</v>
          </cell>
          <cell r="K83">
            <v>3.63</v>
          </cell>
          <cell r="L83">
            <v>0</v>
          </cell>
          <cell r="M83">
            <v>0</v>
          </cell>
          <cell r="N83">
            <v>0</v>
          </cell>
          <cell r="O83" t="str">
            <v>2019年</v>
          </cell>
          <cell r="Q83" t="str">
            <v>纯电动轿车</v>
          </cell>
          <cell r="R83">
            <v>0</v>
          </cell>
          <cell r="S83">
            <v>0</v>
          </cell>
          <cell r="T83" t="str">
            <v>A17</v>
          </cell>
          <cell r="U83">
            <v>17</v>
          </cell>
          <cell r="V83" t="str">
            <v>纯电动乘用车</v>
          </cell>
        </row>
        <row r="84">
          <cell r="F84" t="str">
            <v>HQ7002BEV37</v>
          </cell>
          <cell r="G84" t="str">
            <v>长沙市骏鹏汽车销售有限公司HQ7002BEV37</v>
          </cell>
          <cell r="H84">
            <v>14</v>
          </cell>
          <cell r="I84">
            <v>14</v>
          </cell>
          <cell r="J84">
            <v>0</v>
          </cell>
          <cell r="K84">
            <v>3.63</v>
          </cell>
          <cell r="L84">
            <v>0</v>
          </cell>
          <cell r="M84">
            <v>0</v>
          </cell>
          <cell r="N84">
            <v>0</v>
          </cell>
          <cell r="O84" t="str">
            <v>2019年</v>
          </cell>
          <cell r="Q84" t="str">
            <v>纯电动轿车</v>
          </cell>
          <cell r="R84">
            <v>0</v>
          </cell>
          <cell r="S84">
            <v>0</v>
          </cell>
          <cell r="T84" t="str">
            <v>A17</v>
          </cell>
          <cell r="U84">
            <v>17</v>
          </cell>
          <cell r="V84" t="str">
            <v>纯电动乘用车</v>
          </cell>
        </row>
        <row r="85">
          <cell r="F85" t="str">
            <v>JL6453PHEV01</v>
          </cell>
          <cell r="G85" t="str">
            <v>长沙市骏鹏汽车销售有限公司JL6453PHEV01</v>
          </cell>
          <cell r="H85">
            <v>1</v>
          </cell>
          <cell r="I85">
            <v>1</v>
          </cell>
          <cell r="J85">
            <v>0</v>
          </cell>
          <cell r="K85">
            <v>2.2000000000000002</v>
          </cell>
          <cell r="L85">
            <v>0</v>
          </cell>
          <cell r="M85">
            <v>0</v>
          </cell>
          <cell r="N85">
            <v>0</v>
          </cell>
          <cell r="O85" t="str">
            <v>2019年</v>
          </cell>
          <cell r="Q85" t="str">
            <v>插电式混合动力多用途乘用车</v>
          </cell>
          <cell r="R85">
            <v>0</v>
          </cell>
          <cell r="S85">
            <v>0</v>
          </cell>
          <cell r="T85" t="str">
            <v>A17</v>
          </cell>
          <cell r="U85">
            <v>17</v>
          </cell>
          <cell r="V85" t="str">
            <v>插电式混合动力乘用车</v>
          </cell>
        </row>
        <row r="86">
          <cell r="F86" t="str">
            <v>JL6453PHEV08</v>
          </cell>
          <cell r="G86" t="str">
            <v>长沙市骏鹏汽车销售有限公司JL6453PHEV08</v>
          </cell>
          <cell r="H86">
            <v>4</v>
          </cell>
          <cell r="I86">
            <v>0</v>
          </cell>
          <cell r="J86">
            <v>4</v>
          </cell>
          <cell r="K86">
            <v>1.32</v>
          </cell>
          <cell r="L86">
            <v>0.1</v>
          </cell>
          <cell r="M86">
            <v>0.13200000000000001</v>
          </cell>
          <cell r="N86">
            <v>0.52800000000000002</v>
          </cell>
          <cell r="O86" t="str">
            <v>2018年</v>
          </cell>
          <cell r="Q86" t="str">
            <v>插电式混合动力多用途乘用车</v>
          </cell>
          <cell r="R86">
            <v>0.52800000000000002</v>
          </cell>
          <cell r="S86">
            <v>0</v>
          </cell>
          <cell r="T86" t="str">
            <v>A17</v>
          </cell>
          <cell r="U86">
            <v>17</v>
          </cell>
          <cell r="V86" t="str">
            <v>插电式混合动力乘用车</v>
          </cell>
        </row>
        <row r="87">
          <cell r="F87" t="str">
            <v>JL6453PHEV08</v>
          </cell>
          <cell r="G87" t="str">
            <v>长沙市骏鹏汽车销售有限公司JL6453PHEV08</v>
          </cell>
          <cell r="H87">
            <v>15</v>
          </cell>
          <cell r="I87">
            <v>0</v>
          </cell>
          <cell r="J87">
            <v>15</v>
          </cell>
          <cell r="K87">
            <v>2.2000000000000002</v>
          </cell>
          <cell r="L87">
            <v>0.1</v>
          </cell>
          <cell r="M87">
            <v>0.22</v>
          </cell>
          <cell r="N87">
            <v>3.3</v>
          </cell>
          <cell r="O87" t="str">
            <v>2018年</v>
          </cell>
          <cell r="Q87" t="str">
            <v>插电式混合动力多用途乘用车</v>
          </cell>
          <cell r="R87">
            <v>3.3</v>
          </cell>
          <cell r="S87">
            <v>0</v>
          </cell>
          <cell r="T87" t="str">
            <v>A17</v>
          </cell>
          <cell r="U87">
            <v>17</v>
          </cell>
          <cell r="V87" t="str">
            <v>插电式混合动力乘用车</v>
          </cell>
        </row>
        <row r="88">
          <cell r="F88" t="str">
            <v>JL7001BEV48</v>
          </cell>
          <cell r="G88" t="str">
            <v>长沙市骏鹏汽车销售有限公司JL7001BEV48</v>
          </cell>
          <cell r="H88">
            <v>1</v>
          </cell>
          <cell r="I88">
            <v>0</v>
          </cell>
          <cell r="J88">
            <v>1</v>
          </cell>
          <cell r="K88">
            <v>3.6</v>
          </cell>
          <cell r="L88">
            <v>0.1</v>
          </cell>
          <cell r="M88">
            <v>0.36</v>
          </cell>
          <cell r="N88">
            <v>0.36</v>
          </cell>
          <cell r="O88" t="str">
            <v>2017年</v>
          </cell>
          <cell r="Q88" t="str">
            <v>纯电动乘用车</v>
          </cell>
          <cell r="R88">
            <v>0.36</v>
          </cell>
          <cell r="S88">
            <v>0</v>
          </cell>
          <cell r="T88" t="str">
            <v>A17</v>
          </cell>
          <cell r="U88">
            <v>17</v>
          </cell>
          <cell r="V88" t="str">
            <v>纯电动乘用车</v>
          </cell>
        </row>
        <row r="89">
          <cell r="F89" t="str">
            <v>ZK6105BEVG21</v>
          </cell>
          <cell r="G89" t="str">
            <v>郑州宇通客车股份有限公司长沙销售服务分公司ZK6105BEVG21</v>
          </cell>
          <cell r="H89">
            <v>1</v>
          </cell>
          <cell r="I89">
            <v>0</v>
          </cell>
          <cell r="J89">
            <v>1</v>
          </cell>
          <cell r="K89">
            <v>30</v>
          </cell>
          <cell r="L89">
            <v>0.25</v>
          </cell>
          <cell r="M89">
            <v>7.5</v>
          </cell>
          <cell r="N89">
            <v>7.5</v>
          </cell>
          <cell r="O89" t="str">
            <v>2017年</v>
          </cell>
          <cell r="Q89" t="str">
            <v>纯电动客车</v>
          </cell>
          <cell r="R89">
            <v>7.5</v>
          </cell>
          <cell r="S89">
            <v>0</v>
          </cell>
          <cell r="T89" t="str">
            <v>A18</v>
          </cell>
          <cell r="U89">
            <v>18</v>
          </cell>
          <cell r="V89" t="str">
            <v>纯电动客车</v>
          </cell>
        </row>
        <row r="90">
          <cell r="F90" t="str">
            <v>ZK6105BEVG23</v>
          </cell>
          <cell r="G90" t="str">
            <v>郑州宇通客车股份有限公司长沙销售服务分公司ZK6105BEVG23</v>
          </cell>
          <cell r="H90">
            <v>79</v>
          </cell>
          <cell r="I90">
            <v>0</v>
          </cell>
          <cell r="J90">
            <v>79</v>
          </cell>
          <cell r="K90">
            <v>21</v>
          </cell>
          <cell r="L90">
            <v>0.25</v>
          </cell>
          <cell r="M90">
            <v>5.25</v>
          </cell>
          <cell r="N90">
            <v>414.75</v>
          </cell>
          <cell r="O90" t="str">
            <v>2018年</v>
          </cell>
          <cell r="Q90" t="str">
            <v>纯电动城市客车</v>
          </cell>
          <cell r="R90">
            <v>414.75</v>
          </cell>
          <cell r="S90">
            <v>0</v>
          </cell>
          <cell r="T90" t="str">
            <v>A18</v>
          </cell>
          <cell r="U90">
            <v>18</v>
          </cell>
          <cell r="V90" t="str">
            <v>纯电动客车</v>
          </cell>
        </row>
        <row r="91">
          <cell r="F91" t="str">
            <v>ZK6105BEVG23</v>
          </cell>
          <cell r="G91" t="str">
            <v>郑州宇通客车股份有限公司长沙销售服务分公司ZK6105BEVG23</v>
          </cell>
          <cell r="H91">
            <v>2</v>
          </cell>
          <cell r="I91">
            <v>0</v>
          </cell>
          <cell r="J91">
            <v>2</v>
          </cell>
          <cell r="K91">
            <v>30</v>
          </cell>
          <cell r="L91">
            <v>0.25</v>
          </cell>
          <cell r="M91">
            <v>7.5</v>
          </cell>
          <cell r="N91">
            <v>15</v>
          </cell>
          <cell r="O91" t="str">
            <v>2018年</v>
          </cell>
          <cell r="Q91" t="str">
            <v>纯电动城市客车</v>
          </cell>
          <cell r="R91">
            <v>15</v>
          </cell>
          <cell r="S91">
            <v>0</v>
          </cell>
          <cell r="T91" t="str">
            <v>A18</v>
          </cell>
          <cell r="U91">
            <v>18</v>
          </cell>
          <cell r="V91" t="str">
            <v>纯电动客车</v>
          </cell>
        </row>
        <row r="92">
          <cell r="F92" t="str">
            <v>ZK6115BEVZ51</v>
          </cell>
          <cell r="G92" t="str">
            <v>郑州宇通客车股份有限公司长沙销售服务分公司ZK6115BEVZ51</v>
          </cell>
          <cell r="H92">
            <v>10</v>
          </cell>
          <cell r="I92">
            <v>0</v>
          </cell>
          <cell r="J92">
            <v>10</v>
          </cell>
          <cell r="K92">
            <v>21</v>
          </cell>
          <cell r="L92">
            <v>0.25</v>
          </cell>
          <cell r="M92">
            <v>5.25</v>
          </cell>
          <cell r="N92">
            <v>52.5</v>
          </cell>
          <cell r="O92" t="str">
            <v>2018年</v>
          </cell>
          <cell r="Q92" t="str">
            <v>纯电动城市客车</v>
          </cell>
          <cell r="R92">
            <v>52.5</v>
          </cell>
          <cell r="S92">
            <v>0</v>
          </cell>
          <cell r="T92" t="str">
            <v>A18</v>
          </cell>
          <cell r="U92">
            <v>18</v>
          </cell>
          <cell r="V92" t="str">
            <v>纯电动客车</v>
          </cell>
        </row>
        <row r="93">
          <cell r="F93" t="str">
            <v>ZK6805BEVG11</v>
          </cell>
          <cell r="G93" t="str">
            <v>郑州宇通客车股份有限公司长沙销售服务分公司ZK6805BEVG11</v>
          </cell>
          <cell r="H93">
            <v>7</v>
          </cell>
          <cell r="I93">
            <v>0</v>
          </cell>
          <cell r="J93">
            <v>7</v>
          </cell>
          <cell r="K93">
            <v>14</v>
          </cell>
          <cell r="L93">
            <v>0.25</v>
          </cell>
          <cell r="M93">
            <v>3.5</v>
          </cell>
          <cell r="N93">
            <v>24.5</v>
          </cell>
          <cell r="O93" t="str">
            <v>2017年</v>
          </cell>
          <cell r="Q93" t="str">
            <v>纯电动客车</v>
          </cell>
          <cell r="R93">
            <v>24.5</v>
          </cell>
          <cell r="S93">
            <v>0</v>
          </cell>
          <cell r="T93" t="str">
            <v>A18</v>
          </cell>
          <cell r="U93">
            <v>18</v>
          </cell>
          <cell r="V93" t="str">
            <v>纯电动客车</v>
          </cell>
        </row>
        <row r="94">
          <cell r="F94" t="str">
            <v>ZK6805BEVG11</v>
          </cell>
          <cell r="G94" t="str">
            <v>郑州宇通客车股份有限公司长沙销售服务分公司ZK6805BEVG11</v>
          </cell>
          <cell r="H94">
            <v>1</v>
          </cell>
          <cell r="I94">
            <v>0</v>
          </cell>
          <cell r="J94">
            <v>1</v>
          </cell>
          <cell r="K94">
            <v>20</v>
          </cell>
          <cell r="L94">
            <v>0.25</v>
          </cell>
          <cell r="M94">
            <v>5</v>
          </cell>
          <cell r="N94">
            <v>5</v>
          </cell>
          <cell r="O94" t="str">
            <v>2017年</v>
          </cell>
          <cell r="Q94" t="str">
            <v>纯电动客车</v>
          </cell>
          <cell r="R94">
            <v>5</v>
          </cell>
          <cell r="S94">
            <v>0</v>
          </cell>
          <cell r="T94" t="str">
            <v>A18</v>
          </cell>
          <cell r="U94">
            <v>18</v>
          </cell>
          <cell r="V94" t="str">
            <v>纯电动客车</v>
          </cell>
        </row>
        <row r="95">
          <cell r="F95" t="str">
            <v>ZK6805BEVG13</v>
          </cell>
          <cell r="G95" t="str">
            <v>郑州宇通客车股份有限公司长沙销售服务分公司ZK6805BEVG13</v>
          </cell>
          <cell r="H95">
            <v>1</v>
          </cell>
          <cell r="I95">
            <v>0</v>
          </cell>
          <cell r="J95">
            <v>1</v>
          </cell>
          <cell r="K95">
            <v>20</v>
          </cell>
          <cell r="L95">
            <v>0.25</v>
          </cell>
          <cell r="M95">
            <v>5</v>
          </cell>
          <cell r="N95">
            <v>5</v>
          </cell>
          <cell r="O95" t="str">
            <v>2017年</v>
          </cell>
          <cell r="Q95" t="str">
            <v>纯电动城市客车</v>
          </cell>
          <cell r="R95">
            <v>5</v>
          </cell>
          <cell r="S95">
            <v>0</v>
          </cell>
          <cell r="T95" t="str">
            <v>A18</v>
          </cell>
          <cell r="U95">
            <v>18</v>
          </cell>
          <cell r="V95" t="str">
            <v>纯电动客车</v>
          </cell>
        </row>
        <row r="96">
          <cell r="F96" t="str">
            <v>ZK6815BEVG1</v>
          </cell>
          <cell r="G96" t="str">
            <v>郑州宇通客车股份有限公司长沙销售服务分公司ZK6815BEVG1</v>
          </cell>
          <cell r="H96">
            <v>42</v>
          </cell>
          <cell r="I96">
            <v>0</v>
          </cell>
          <cell r="J96">
            <v>42</v>
          </cell>
          <cell r="K96">
            <v>14.52</v>
          </cell>
          <cell r="L96">
            <v>0.25</v>
          </cell>
          <cell r="M96">
            <v>3.63</v>
          </cell>
          <cell r="N96">
            <v>152.46</v>
          </cell>
          <cell r="O96" t="str">
            <v>2018年</v>
          </cell>
          <cell r="Q96" t="str">
            <v>纯电动城市客车</v>
          </cell>
          <cell r="R96">
            <v>152.46</v>
          </cell>
          <cell r="S96">
            <v>0</v>
          </cell>
          <cell r="T96" t="str">
            <v>A18</v>
          </cell>
          <cell r="U96">
            <v>18</v>
          </cell>
          <cell r="V96" t="str">
            <v>纯电动客车</v>
          </cell>
        </row>
        <row r="97">
          <cell r="F97" t="str">
            <v>ZK6815BEVG3</v>
          </cell>
          <cell r="G97" t="str">
            <v>郑州宇通客车股份有限公司长沙销售服务分公司ZK6815BEVG3</v>
          </cell>
          <cell r="H97">
            <v>31</v>
          </cell>
          <cell r="I97">
            <v>0</v>
          </cell>
          <cell r="J97">
            <v>31</v>
          </cell>
          <cell r="K97">
            <v>14.52</v>
          </cell>
          <cell r="L97">
            <v>0.25</v>
          </cell>
          <cell r="M97">
            <v>3.63</v>
          </cell>
          <cell r="N97">
            <v>112.53</v>
          </cell>
          <cell r="O97" t="str">
            <v>2018年</v>
          </cell>
          <cell r="Q97" t="str">
            <v>纯电动城市客车</v>
          </cell>
          <cell r="R97">
            <v>112.53</v>
          </cell>
          <cell r="S97">
            <v>0</v>
          </cell>
          <cell r="T97" t="str">
            <v>A18</v>
          </cell>
          <cell r="U97">
            <v>18</v>
          </cell>
          <cell r="V97" t="str">
            <v>纯电动客车</v>
          </cell>
        </row>
        <row r="98">
          <cell r="F98" t="str">
            <v>ZK6826BEVQG50</v>
          </cell>
          <cell r="G98" t="str">
            <v>郑州宇通客车股份有限公司长沙销售服务分公司ZK6826BEVQG50</v>
          </cell>
          <cell r="H98">
            <v>1</v>
          </cell>
          <cell r="I98">
            <v>0</v>
          </cell>
          <cell r="J98">
            <v>1</v>
          </cell>
          <cell r="K98">
            <v>20</v>
          </cell>
          <cell r="L98">
            <v>0.25</v>
          </cell>
          <cell r="M98">
            <v>5</v>
          </cell>
          <cell r="N98">
            <v>5</v>
          </cell>
          <cell r="O98" t="str">
            <v>2017年</v>
          </cell>
          <cell r="Q98" t="str">
            <v>纯电动客车</v>
          </cell>
          <cell r="R98">
            <v>5</v>
          </cell>
          <cell r="S98">
            <v>0</v>
          </cell>
          <cell r="T98" t="str">
            <v>A18</v>
          </cell>
          <cell r="U98">
            <v>18</v>
          </cell>
          <cell r="V98" t="str">
            <v>纯电动客车</v>
          </cell>
        </row>
        <row r="99">
          <cell r="F99" t="str">
            <v>ZK6826BEVQY13A</v>
          </cell>
          <cell r="G99" t="str">
            <v>郑州宇通客车股份有限公司长沙销售服务分公司ZK6826BEVQY13A</v>
          </cell>
          <cell r="H99">
            <v>3</v>
          </cell>
          <cell r="I99">
            <v>0</v>
          </cell>
          <cell r="J99">
            <v>3</v>
          </cell>
          <cell r="K99">
            <v>13.2</v>
          </cell>
          <cell r="L99">
            <v>0.25</v>
          </cell>
          <cell r="M99">
            <v>3.3</v>
          </cell>
          <cell r="N99">
            <v>9.9</v>
          </cell>
          <cell r="O99" t="str">
            <v>2018年</v>
          </cell>
          <cell r="Q99" t="str">
            <v>纯电动城市客车</v>
          </cell>
          <cell r="R99">
            <v>9.9</v>
          </cell>
          <cell r="S99">
            <v>0</v>
          </cell>
          <cell r="T99" t="str">
            <v>A18</v>
          </cell>
          <cell r="U99">
            <v>18</v>
          </cell>
          <cell r="V99" t="str">
            <v>纯电动客车</v>
          </cell>
        </row>
        <row r="100">
          <cell r="F100" t="str">
            <v>HFF6800G03EV8</v>
          </cell>
          <cell r="G100" t="str">
            <v>湖南星锐汽车销售服务有限公司HFF6800G03EV8</v>
          </cell>
          <cell r="H100">
            <v>59</v>
          </cell>
          <cell r="I100">
            <v>59</v>
          </cell>
          <cell r="J100">
            <v>0</v>
          </cell>
          <cell r="K100">
            <v>19.906500000000001</v>
          </cell>
          <cell r="L100">
            <v>0</v>
          </cell>
          <cell r="M100">
            <v>0</v>
          </cell>
          <cell r="N100">
            <v>0</v>
          </cell>
          <cell r="O100" t="str">
            <v>2017年</v>
          </cell>
          <cell r="Q100" t="str">
            <v>纯电动客车</v>
          </cell>
          <cell r="R100">
            <v>0</v>
          </cell>
          <cell r="S100">
            <v>0</v>
          </cell>
          <cell r="T100" t="str">
            <v>A19</v>
          </cell>
          <cell r="U100">
            <v>19</v>
          </cell>
          <cell r="V100" t="str">
            <v>纯电动客车</v>
          </cell>
        </row>
        <row r="101">
          <cell r="F101" t="str">
            <v>BJ7000C5D3-BEV</v>
          </cell>
          <cell r="G101" t="str">
            <v>湖南能翔瑞弘汽车销售服务有限公司BJ7000C5D3-BEV</v>
          </cell>
          <cell r="H101">
            <v>166</v>
          </cell>
          <cell r="I101">
            <v>166</v>
          </cell>
          <cell r="J101">
            <v>0</v>
          </cell>
          <cell r="K101">
            <v>6.05</v>
          </cell>
          <cell r="L101">
            <v>0</v>
          </cell>
          <cell r="M101">
            <v>0</v>
          </cell>
          <cell r="N101">
            <v>0</v>
          </cell>
          <cell r="O101" t="str">
            <v>2018年</v>
          </cell>
          <cell r="Q101" t="str">
            <v>纯电动轿车</v>
          </cell>
          <cell r="R101">
            <v>0</v>
          </cell>
          <cell r="S101">
            <v>0</v>
          </cell>
          <cell r="T101" t="str">
            <v>A20</v>
          </cell>
          <cell r="U101">
            <v>20</v>
          </cell>
          <cell r="V101" t="str">
            <v>纯电动乘用车</v>
          </cell>
        </row>
        <row r="102">
          <cell r="F102" t="str">
            <v>BJ7000C5E2-BEV</v>
          </cell>
          <cell r="G102" t="str">
            <v>湖南能翔瑞弘汽车销售服务有限公司BJ7000C5E2-BEV</v>
          </cell>
          <cell r="H102">
            <v>68</v>
          </cell>
          <cell r="I102">
            <v>68</v>
          </cell>
          <cell r="J102">
            <v>0</v>
          </cell>
          <cell r="K102">
            <v>4.4000000000000004</v>
          </cell>
          <cell r="L102">
            <v>0</v>
          </cell>
          <cell r="M102">
            <v>0</v>
          </cell>
          <cell r="N102">
            <v>0</v>
          </cell>
          <cell r="O102" t="str">
            <v>2017年</v>
          </cell>
          <cell r="Q102" t="str">
            <v>纯电动乘用车</v>
          </cell>
          <cell r="R102">
            <v>0</v>
          </cell>
          <cell r="S102">
            <v>0</v>
          </cell>
          <cell r="T102" t="str">
            <v>A20</v>
          </cell>
          <cell r="U102">
            <v>20</v>
          </cell>
          <cell r="V102" t="str">
            <v>纯电动乘用车</v>
          </cell>
        </row>
        <row r="103">
          <cell r="F103" t="str">
            <v>BJ7000C5E2G-BEV</v>
          </cell>
          <cell r="G103" t="str">
            <v>湖南能翔瑞弘汽车销售服务有限公司BJ7000C5E2G-BEV</v>
          </cell>
          <cell r="H103">
            <v>4</v>
          </cell>
          <cell r="I103">
            <v>4</v>
          </cell>
          <cell r="J103">
            <v>0</v>
          </cell>
          <cell r="K103">
            <v>4.4000000000000004</v>
          </cell>
          <cell r="L103">
            <v>0</v>
          </cell>
          <cell r="M103">
            <v>0</v>
          </cell>
          <cell r="N103">
            <v>0</v>
          </cell>
          <cell r="O103" t="str">
            <v>2017年</v>
          </cell>
          <cell r="Q103" t="str">
            <v>纯电动轿车</v>
          </cell>
          <cell r="R103">
            <v>0</v>
          </cell>
          <cell r="S103">
            <v>0</v>
          </cell>
          <cell r="T103" t="str">
            <v>A20</v>
          </cell>
          <cell r="U103">
            <v>20</v>
          </cell>
          <cell r="V103" t="str">
            <v>纯电动乘用车</v>
          </cell>
        </row>
        <row r="104">
          <cell r="F104" t="str">
            <v>BJ7000U3D7-BEV</v>
          </cell>
          <cell r="G104" t="str">
            <v>湖南能翔瑞弘汽车销售服务有限公司BJ7000U3D7-BEV</v>
          </cell>
          <cell r="H104">
            <v>3</v>
          </cell>
          <cell r="I104">
            <v>3</v>
          </cell>
          <cell r="J104">
            <v>0</v>
          </cell>
          <cell r="K104">
            <v>3.3879999999999999</v>
          </cell>
          <cell r="L104">
            <v>0</v>
          </cell>
          <cell r="M104">
            <v>0</v>
          </cell>
          <cell r="N104">
            <v>0</v>
          </cell>
          <cell r="O104" t="str">
            <v>2018年</v>
          </cell>
          <cell r="Q104" t="str">
            <v>纯电动乘用车</v>
          </cell>
          <cell r="R104">
            <v>0</v>
          </cell>
          <cell r="S104">
            <v>0</v>
          </cell>
          <cell r="T104" t="str">
            <v>A20</v>
          </cell>
          <cell r="U104">
            <v>20</v>
          </cell>
          <cell r="V104" t="str">
            <v>纯电动乘用车</v>
          </cell>
        </row>
        <row r="105">
          <cell r="F105" t="str">
            <v>BJ7000URD4C-BEV</v>
          </cell>
          <cell r="G105" t="str">
            <v>湖南能翔瑞弘汽车销售服务有限公司BJ7000URD4C-BEV</v>
          </cell>
          <cell r="H105">
            <v>8</v>
          </cell>
          <cell r="I105">
            <v>8</v>
          </cell>
          <cell r="J105">
            <v>0</v>
          </cell>
          <cell r="K105">
            <v>4.5</v>
          </cell>
          <cell r="L105">
            <v>0</v>
          </cell>
          <cell r="M105">
            <v>0</v>
          </cell>
          <cell r="N105">
            <v>0</v>
          </cell>
          <cell r="O105" t="str">
            <v>2018年</v>
          </cell>
          <cell r="Q105" t="str">
            <v>纯电动乘用车</v>
          </cell>
          <cell r="R105">
            <v>0</v>
          </cell>
          <cell r="S105">
            <v>0</v>
          </cell>
          <cell r="T105" t="str">
            <v>A20</v>
          </cell>
          <cell r="U105">
            <v>20</v>
          </cell>
          <cell r="V105" t="str">
            <v>纯电动乘用车</v>
          </cell>
        </row>
        <row r="106">
          <cell r="F106" t="str">
            <v>BJ7001BPH1-BEV</v>
          </cell>
          <cell r="G106" t="str">
            <v>湖南能翔瑞弘汽车销售服务有限公司BJ7001BPH1-BEV</v>
          </cell>
          <cell r="H106">
            <v>76</v>
          </cell>
          <cell r="I106">
            <v>76</v>
          </cell>
          <cell r="J106">
            <v>0</v>
          </cell>
          <cell r="K106">
            <v>4.5</v>
          </cell>
          <cell r="L106">
            <v>0</v>
          </cell>
          <cell r="M106">
            <v>0</v>
          </cell>
          <cell r="N106">
            <v>0</v>
          </cell>
          <cell r="O106" t="str">
            <v>2016年</v>
          </cell>
          <cell r="Q106" t="str">
            <v>纯电动乘用车</v>
          </cell>
          <cell r="R106">
            <v>0</v>
          </cell>
          <cell r="S106">
            <v>0</v>
          </cell>
          <cell r="T106" t="str">
            <v>A20</v>
          </cell>
          <cell r="U106">
            <v>20</v>
          </cell>
          <cell r="V106" t="str">
            <v>纯电动乘用车</v>
          </cell>
        </row>
        <row r="107">
          <cell r="F107" t="str">
            <v>BJ7001BPH5-BEV</v>
          </cell>
          <cell r="G107" t="str">
            <v>湖南能翔瑞弘汽车销售服务有限公司BJ7001BPH5-BEV</v>
          </cell>
          <cell r="H107">
            <v>158</v>
          </cell>
          <cell r="I107">
            <v>158</v>
          </cell>
          <cell r="J107">
            <v>0</v>
          </cell>
          <cell r="K107">
            <v>3.96</v>
          </cell>
          <cell r="L107">
            <v>0</v>
          </cell>
          <cell r="M107">
            <v>0</v>
          </cell>
          <cell r="N107">
            <v>0</v>
          </cell>
          <cell r="O107" t="str">
            <v>2017年</v>
          </cell>
          <cell r="Q107" t="str">
            <v>纯电动乘用车</v>
          </cell>
          <cell r="R107">
            <v>0</v>
          </cell>
          <cell r="S107">
            <v>0</v>
          </cell>
          <cell r="T107" t="str">
            <v>A20</v>
          </cell>
          <cell r="U107">
            <v>20</v>
          </cell>
          <cell r="V107" t="str">
            <v>纯电动乘用车</v>
          </cell>
        </row>
        <row r="108">
          <cell r="F108" t="str">
            <v>BJ7001BPH6-BEV</v>
          </cell>
          <cell r="G108" t="str">
            <v>湖南能翔瑞弘汽车销售服务有限公司BJ7001BPH6-BEV</v>
          </cell>
          <cell r="H108">
            <v>2</v>
          </cell>
          <cell r="I108">
            <v>2</v>
          </cell>
          <cell r="J108">
            <v>0</v>
          </cell>
          <cell r="K108">
            <v>3.6720000000000002</v>
          </cell>
          <cell r="L108">
            <v>0</v>
          </cell>
          <cell r="M108">
            <v>0</v>
          </cell>
          <cell r="N108">
            <v>0</v>
          </cell>
          <cell r="O108" t="str">
            <v>2018年</v>
          </cell>
          <cell r="Q108" t="str">
            <v>纯电动乘用车</v>
          </cell>
          <cell r="R108">
            <v>0</v>
          </cell>
          <cell r="S108">
            <v>0</v>
          </cell>
          <cell r="T108" t="str">
            <v>A20</v>
          </cell>
          <cell r="U108">
            <v>20</v>
          </cell>
          <cell r="V108" t="str">
            <v>纯电动乘用车</v>
          </cell>
        </row>
        <row r="109">
          <cell r="F109" t="str">
            <v>BJ7001BPH7-BEV</v>
          </cell>
          <cell r="G109" t="str">
            <v>湖南能翔瑞弘汽车销售服务有限公司BJ7001BPH7-BEV</v>
          </cell>
          <cell r="H109">
            <v>122</v>
          </cell>
          <cell r="I109">
            <v>122</v>
          </cell>
          <cell r="J109">
            <v>0</v>
          </cell>
          <cell r="K109">
            <v>3.96</v>
          </cell>
          <cell r="L109">
            <v>0</v>
          </cell>
          <cell r="M109">
            <v>0</v>
          </cell>
          <cell r="N109">
            <v>0</v>
          </cell>
          <cell r="O109" t="str">
            <v>2017年</v>
          </cell>
          <cell r="Q109" t="str">
            <v>纯电动乘用车</v>
          </cell>
          <cell r="R109">
            <v>0</v>
          </cell>
          <cell r="S109">
            <v>0</v>
          </cell>
          <cell r="T109" t="str">
            <v>A20</v>
          </cell>
          <cell r="U109">
            <v>20</v>
          </cell>
          <cell r="V109" t="str">
            <v>纯电动乘用车</v>
          </cell>
        </row>
        <row r="110">
          <cell r="F110" t="str">
            <v>LCK6808EVQGA</v>
          </cell>
          <cell r="G110" t="str">
            <v>湖南德顺新能源有限公司LCK6808EVQGA</v>
          </cell>
          <cell r="H110">
            <v>10</v>
          </cell>
          <cell r="I110">
            <v>0</v>
          </cell>
          <cell r="J110">
            <v>10</v>
          </cell>
          <cell r="K110">
            <v>14</v>
          </cell>
          <cell r="L110">
            <v>0.25</v>
          </cell>
          <cell r="M110">
            <v>3.5</v>
          </cell>
          <cell r="N110">
            <v>35</v>
          </cell>
          <cell r="O110" t="str">
            <v>2018年</v>
          </cell>
          <cell r="Q110" t="str">
            <v>纯电动城市客车</v>
          </cell>
          <cell r="R110">
            <v>35</v>
          </cell>
          <cell r="S110">
            <v>0</v>
          </cell>
          <cell r="T110" t="str">
            <v>A21</v>
          </cell>
          <cell r="U110">
            <v>21</v>
          </cell>
          <cell r="V110" t="str">
            <v>纯电动客车</v>
          </cell>
        </row>
        <row r="111">
          <cell r="F111" t="str">
            <v>ZK6650BEVG13</v>
          </cell>
          <cell r="G111" t="str">
            <v>湖南德顺新能源有限公司ZK6650BEVG13</v>
          </cell>
          <cell r="H111">
            <v>10</v>
          </cell>
          <cell r="I111">
            <v>0</v>
          </cell>
          <cell r="J111">
            <v>10</v>
          </cell>
          <cell r="K111">
            <v>6.3</v>
          </cell>
          <cell r="L111">
            <v>0.25</v>
          </cell>
          <cell r="M111">
            <v>1.575</v>
          </cell>
          <cell r="N111">
            <v>15.75</v>
          </cell>
          <cell r="O111" t="str">
            <v>2018年</v>
          </cell>
          <cell r="Q111" t="str">
            <v>纯电动城市客车</v>
          </cell>
          <cell r="R111">
            <v>15.75</v>
          </cell>
          <cell r="S111">
            <v>0</v>
          </cell>
          <cell r="T111" t="str">
            <v>A21</v>
          </cell>
          <cell r="U111">
            <v>21</v>
          </cell>
          <cell r="V111" t="str">
            <v>纯电动客车</v>
          </cell>
        </row>
        <row r="112">
          <cell r="F112" t="str">
            <v>ZK6650BEVG16</v>
          </cell>
          <cell r="G112" t="str">
            <v>湖南德顺新能源有限公司ZK6650BEVG16</v>
          </cell>
          <cell r="H112">
            <v>13</v>
          </cell>
          <cell r="I112">
            <v>0</v>
          </cell>
          <cell r="J112">
            <v>13</v>
          </cell>
          <cell r="K112">
            <v>6.3</v>
          </cell>
          <cell r="L112">
            <v>0.25</v>
          </cell>
          <cell r="M112">
            <v>1.575</v>
          </cell>
          <cell r="N112">
            <v>20.475000000000001</v>
          </cell>
          <cell r="O112" t="str">
            <v>2018年</v>
          </cell>
          <cell r="Q112" t="str">
            <v>纯电动城市客车</v>
          </cell>
          <cell r="R112">
            <v>20.475000000000001</v>
          </cell>
          <cell r="S112">
            <v>0</v>
          </cell>
          <cell r="T112" t="str">
            <v>A21</v>
          </cell>
          <cell r="U112">
            <v>21</v>
          </cell>
          <cell r="V112" t="str">
            <v>纯电动客车</v>
          </cell>
        </row>
        <row r="113">
          <cell r="F113" t="str">
            <v>NJ6697DEV2</v>
          </cell>
          <cell r="G113" t="str">
            <v>湖南易众新能源汽车有限公司NJ6697DEV2</v>
          </cell>
          <cell r="H113">
            <v>66</v>
          </cell>
          <cell r="I113">
            <v>66</v>
          </cell>
          <cell r="J113">
            <v>0</v>
          </cell>
          <cell r="K113">
            <v>23</v>
          </cell>
          <cell r="L113">
            <v>0</v>
          </cell>
          <cell r="M113">
            <v>0</v>
          </cell>
          <cell r="N113">
            <v>0</v>
          </cell>
          <cell r="O113" t="str">
            <v>2016年</v>
          </cell>
          <cell r="Q113" t="str">
            <v>纯电动客车</v>
          </cell>
          <cell r="R113">
            <v>0</v>
          </cell>
          <cell r="S113">
            <v>0</v>
          </cell>
          <cell r="T113" t="str">
            <v>A22</v>
          </cell>
          <cell r="U113">
            <v>22</v>
          </cell>
          <cell r="V113" t="str">
            <v>纯电动客车</v>
          </cell>
        </row>
        <row r="114">
          <cell r="F114" t="str">
            <v>NJ5057XXYCEV7</v>
          </cell>
          <cell r="G114" t="str">
            <v>湖南易众新能源汽车有限公司NJ5057XXYCEV7</v>
          </cell>
          <cell r="H114">
            <v>10</v>
          </cell>
          <cell r="I114">
            <v>10</v>
          </cell>
          <cell r="J114">
            <v>0</v>
          </cell>
          <cell r="K114">
            <v>10.029999999999999</v>
          </cell>
          <cell r="L114">
            <v>0</v>
          </cell>
          <cell r="M114">
            <v>0</v>
          </cell>
          <cell r="N114">
            <v>0</v>
          </cell>
          <cell r="O114" t="str">
            <v>2017年</v>
          </cell>
          <cell r="Q114" t="str">
            <v>纯电动厢式运输车</v>
          </cell>
          <cell r="R114">
            <v>0</v>
          </cell>
          <cell r="S114">
            <v>0</v>
          </cell>
          <cell r="T114" t="str">
            <v>A22</v>
          </cell>
          <cell r="U114">
            <v>22</v>
          </cell>
          <cell r="V114" t="str">
            <v>纯电动货车</v>
          </cell>
        </row>
        <row r="115">
          <cell r="F115" t="str">
            <v>NJ5047XXYCEV3</v>
          </cell>
          <cell r="G115" t="str">
            <v>湖南易众新能源汽车有限公司NJ5047XXYCEV3</v>
          </cell>
          <cell r="H115">
            <v>6</v>
          </cell>
          <cell r="I115">
            <v>6</v>
          </cell>
          <cell r="J115">
            <v>0</v>
          </cell>
          <cell r="K115">
            <v>5.87</v>
          </cell>
          <cell r="L115">
            <v>0</v>
          </cell>
          <cell r="M115">
            <v>0</v>
          </cell>
          <cell r="N115">
            <v>0</v>
          </cell>
          <cell r="O115" t="str">
            <v>2018年</v>
          </cell>
          <cell r="Q115" t="str">
            <v>纯电动货车</v>
          </cell>
          <cell r="R115">
            <v>0</v>
          </cell>
          <cell r="S115">
            <v>0</v>
          </cell>
          <cell r="T115" t="str">
            <v>A22</v>
          </cell>
          <cell r="U115">
            <v>22</v>
          </cell>
          <cell r="V115" t="str">
            <v>纯电动货车</v>
          </cell>
        </row>
        <row r="116">
          <cell r="F116" t="str">
            <v>XMQ6106AGBEVL17</v>
          </cell>
          <cell r="G116" t="str">
            <v>湖南星通汽车制造有限公司XMQ6106AGBEVL17</v>
          </cell>
          <cell r="H116">
            <v>15</v>
          </cell>
          <cell r="I116">
            <v>15</v>
          </cell>
          <cell r="J116">
            <v>0</v>
          </cell>
          <cell r="K116">
            <v>19.8</v>
          </cell>
          <cell r="L116">
            <v>0</v>
          </cell>
          <cell r="M116">
            <v>0</v>
          </cell>
          <cell r="N116">
            <v>0</v>
          </cell>
          <cell r="O116" t="str">
            <v>2018年</v>
          </cell>
          <cell r="Q116" t="str">
            <v>纯电动城市客车</v>
          </cell>
          <cell r="R116">
            <v>0</v>
          </cell>
          <cell r="S116">
            <v>0</v>
          </cell>
          <cell r="T116" t="str">
            <v>A23</v>
          </cell>
          <cell r="U116">
            <v>23</v>
          </cell>
          <cell r="V116" t="str">
            <v>纯电动客车</v>
          </cell>
        </row>
        <row r="117">
          <cell r="F117" t="str">
            <v>XMQ6802AGBEVL12</v>
          </cell>
          <cell r="G117" t="str">
            <v>湖南星通汽车制造有限公司XMQ6802AGBEVL12</v>
          </cell>
          <cell r="H117">
            <v>9</v>
          </cell>
          <cell r="I117">
            <v>9</v>
          </cell>
          <cell r="J117">
            <v>0</v>
          </cell>
          <cell r="K117">
            <v>14.52</v>
          </cell>
          <cell r="L117">
            <v>0</v>
          </cell>
          <cell r="M117">
            <v>0</v>
          </cell>
          <cell r="N117">
            <v>0</v>
          </cell>
          <cell r="O117" t="str">
            <v>2018年</v>
          </cell>
          <cell r="Q117" t="str">
            <v>纯电动城市客车</v>
          </cell>
          <cell r="R117">
            <v>0</v>
          </cell>
          <cell r="S117">
            <v>0</v>
          </cell>
          <cell r="T117" t="str">
            <v>A23</v>
          </cell>
          <cell r="U117">
            <v>23</v>
          </cell>
          <cell r="V117" t="str">
            <v>纯电动客车</v>
          </cell>
        </row>
        <row r="118">
          <cell r="F118" t="str">
            <v>ZK6105BEVG53</v>
          </cell>
          <cell r="G118" t="str">
            <v>长沙经济技术开发区三农宇通科技有限公司ZK6105BEVG53</v>
          </cell>
          <cell r="H118">
            <v>159</v>
          </cell>
          <cell r="I118">
            <v>0</v>
          </cell>
          <cell r="J118">
            <v>159</v>
          </cell>
          <cell r="K118">
            <v>21.78</v>
          </cell>
          <cell r="L118">
            <v>0.25</v>
          </cell>
          <cell r="M118">
            <v>5.4450000000000003</v>
          </cell>
          <cell r="N118">
            <v>865.75500000000295</v>
          </cell>
          <cell r="O118" t="str">
            <v>2018年</v>
          </cell>
          <cell r="Q118" t="str">
            <v>纯电动城市客车</v>
          </cell>
          <cell r="R118">
            <v>865.755</v>
          </cell>
          <cell r="S118">
            <v>2.7284841053187799E-12</v>
          </cell>
          <cell r="T118" t="str">
            <v>A24</v>
          </cell>
          <cell r="U118">
            <v>24</v>
          </cell>
          <cell r="V118" t="str">
            <v>纯电动客车</v>
          </cell>
        </row>
        <row r="119">
          <cell r="F119" t="str">
            <v>ZK6105BEVG55</v>
          </cell>
          <cell r="G119" t="str">
            <v>长沙经济技术开发区三农宇通科技有限公司ZK6105BEVG55</v>
          </cell>
          <cell r="H119">
            <v>66</v>
          </cell>
          <cell r="I119">
            <v>0</v>
          </cell>
          <cell r="J119">
            <v>66</v>
          </cell>
          <cell r="K119">
            <v>21.78</v>
          </cell>
          <cell r="L119">
            <v>0.25</v>
          </cell>
          <cell r="M119">
            <v>5.4450000000000003</v>
          </cell>
          <cell r="N119">
            <v>359.37</v>
          </cell>
          <cell r="O119" t="str">
            <v>2018年</v>
          </cell>
          <cell r="Q119" t="str">
            <v>纯电动城市客车</v>
          </cell>
          <cell r="R119">
            <v>359.37</v>
          </cell>
          <cell r="S119">
            <v>0</v>
          </cell>
          <cell r="T119" t="str">
            <v>A24</v>
          </cell>
          <cell r="U119">
            <v>24</v>
          </cell>
          <cell r="V119" t="str">
            <v>纯电动客车</v>
          </cell>
        </row>
        <row r="120">
          <cell r="F120" t="str">
            <v>ZK6650BEVG21</v>
          </cell>
          <cell r="G120" t="str">
            <v>长沙经济技术开发区三农宇通科技有限公司ZK6650BEVG21</v>
          </cell>
          <cell r="H120">
            <v>25</v>
          </cell>
          <cell r="I120">
            <v>0</v>
          </cell>
          <cell r="J120">
            <v>25</v>
          </cell>
          <cell r="K120">
            <v>6.6550000000000002</v>
          </cell>
          <cell r="L120">
            <v>0.25</v>
          </cell>
          <cell r="M120">
            <v>1.6637500000000001</v>
          </cell>
          <cell r="N120">
            <v>41.59375</v>
          </cell>
          <cell r="O120" t="str">
            <v>2018年</v>
          </cell>
          <cell r="Q120" t="str">
            <v>纯电动城市客车</v>
          </cell>
          <cell r="R120">
            <v>41.59375</v>
          </cell>
          <cell r="S120">
            <v>0</v>
          </cell>
          <cell r="T120" t="str">
            <v>A24</v>
          </cell>
          <cell r="U120">
            <v>24</v>
          </cell>
          <cell r="V120" t="str">
            <v>纯电动客车</v>
          </cell>
        </row>
        <row r="121">
          <cell r="F121" t="str">
            <v>ZK6809BEVQZ12</v>
          </cell>
          <cell r="G121" t="str">
            <v>长沙经济技术开发区三农宇通科技有限公司ZK6809BEVQZ12</v>
          </cell>
          <cell r="H121">
            <v>19</v>
          </cell>
          <cell r="I121">
            <v>0</v>
          </cell>
          <cell r="J121">
            <v>19</v>
          </cell>
          <cell r="K121">
            <v>13.2</v>
          </cell>
          <cell r="L121">
            <v>0.25</v>
          </cell>
          <cell r="M121">
            <v>3.3</v>
          </cell>
          <cell r="N121">
            <v>62.7</v>
          </cell>
          <cell r="O121" t="str">
            <v>2018年</v>
          </cell>
          <cell r="Q121" t="str">
            <v>纯电动城市客车</v>
          </cell>
          <cell r="R121">
            <v>62.7</v>
          </cell>
          <cell r="S121">
            <v>0</v>
          </cell>
          <cell r="T121" t="str">
            <v>A24</v>
          </cell>
          <cell r="U121">
            <v>24</v>
          </cell>
          <cell r="V121" t="str">
            <v>纯电动客车</v>
          </cell>
        </row>
        <row r="122">
          <cell r="F122" t="str">
            <v>ZK6815BEVG1</v>
          </cell>
          <cell r="G122" t="str">
            <v>长沙经济技术开发区三农宇通科技有限公司ZK6815BEVG1</v>
          </cell>
          <cell r="H122">
            <v>186</v>
          </cell>
          <cell r="I122">
            <v>0</v>
          </cell>
          <cell r="J122">
            <v>186</v>
          </cell>
          <cell r="K122">
            <v>14.52</v>
          </cell>
          <cell r="L122">
            <v>0.25</v>
          </cell>
          <cell r="M122">
            <v>3.63</v>
          </cell>
          <cell r="N122">
            <v>675.17999999999904</v>
          </cell>
          <cell r="O122" t="str">
            <v>2018年</v>
          </cell>
          <cell r="Q122" t="str">
            <v>纯电动城市客车</v>
          </cell>
          <cell r="R122">
            <v>675.18</v>
          </cell>
          <cell r="S122">
            <v>0</v>
          </cell>
          <cell r="T122" t="str">
            <v>A24</v>
          </cell>
          <cell r="U122">
            <v>24</v>
          </cell>
          <cell r="V122" t="str">
            <v>纯电动客车</v>
          </cell>
        </row>
        <row r="123">
          <cell r="F123" t="str">
            <v>ZK6815BEVG3</v>
          </cell>
          <cell r="G123" t="str">
            <v>长沙经济技术开发区三农宇通科技有限公司ZK6815BEVG3</v>
          </cell>
          <cell r="H123">
            <v>138</v>
          </cell>
          <cell r="I123">
            <v>0</v>
          </cell>
          <cell r="J123">
            <v>138</v>
          </cell>
          <cell r="K123">
            <v>14.52</v>
          </cell>
          <cell r="L123">
            <v>0.25</v>
          </cell>
          <cell r="M123">
            <v>3.63</v>
          </cell>
          <cell r="N123">
            <v>500.93999999999897</v>
          </cell>
          <cell r="O123" t="str">
            <v>2018年</v>
          </cell>
          <cell r="Q123" t="str">
            <v>纯电动城市客车</v>
          </cell>
          <cell r="R123">
            <v>500.94</v>
          </cell>
          <cell r="S123">
            <v>-5.1159076974727203E-13</v>
          </cell>
          <cell r="T123" t="str">
            <v>A24</v>
          </cell>
          <cell r="U123">
            <v>24</v>
          </cell>
          <cell r="V123" t="str">
            <v>纯电动客车</v>
          </cell>
        </row>
        <row r="124">
          <cell r="F124" t="str">
            <v>ZK6815BEVG5</v>
          </cell>
          <cell r="G124" t="str">
            <v>长沙经济技术开发区三农宇通科技有限公司ZK6815BEVG5</v>
          </cell>
          <cell r="H124">
            <v>88</v>
          </cell>
          <cell r="I124">
            <v>0</v>
          </cell>
          <cell r="J124">
            <v>88</v>
          </cell>
          <cell r="K124">
            <v>14.52</v>
          </cell>
          <cell r="L124">
            <v>0.25</v>
          </cell>
          <cell r="M124">
            <v>3.63</v>
          </cell>
          <cell r="N124">
            <v>319.44</v>
          </cell>
          <cell r="O124" t="str">
            <v>2018年</v>
          </cell>
          <cell r="Q124" t="str">
            <v>纯电动客车</v>
          </cell>
          <cell r="R124">
            <v>319.44</v>
          </cell>
          <cell r="S124">
            <v>0</v>
          </cell>
          <cell r="T124" t="str">
            <v>A24</v>
          </cell>
          <cell r="U124">
            <v>24</v>
          </cell>
          <cell r="V124" t="str">
            <v>纯电动客车</v>
          </cell>
        </row>
        <row r="125">
          <cell r="F125" t="str">
            <v>JNJ7000EVX13</v>
          </cell>
          <cell r="G125" t="str">
            <v>湖南江南汽车制造有限公司星沙制造厂JNJ7000EVX13</v>
          </cell>
          <cell r="H125">
            <v>35</v>
          </cell>
          <cell r="I125">
            <v>35</v>
          </cell>
          <cell r="J125">
            <v>0</v>
          </cell>
          <cell r="K125">
            <v>0</v>
          </cell>
          <cell r="L125">
            <v>0</v>
          </cell>
          <cell r="M125">
            <v>0</v>
          </cell>
          <cell r="N125">
            <v>0</v>
          </cell>
          <cell r="O125" t="str">
            <v>2017年</v>
          </cell>
          <cell r="Q125" t="str">
            <v>纯电动乘用车</v>
          </cell>
          <cell r="R125">
            <v>0</v>
          </cell>
          <cell r="S125">
            <v>0</v>
          </cell>
          <cell r="T125" t="str">
            <v>A25</v>
          </cell>
          <cell r="U125">
            <v>25</v>
          </cell>
          <cell r="V125" t="str">
            <v>纯电动乘用车</v>
          </cell>
        </row>
        <row r="126">
          <cell r="F126" t="str">
            <v>JNJ7000EVX14</v>
          </cell>
          <cell r="G126" t="str">
            <v>湖南江南汽车制造有限公司星沙制造厂JNJ7000EVX14</v>
          </cell>
          <cell r="H126">
            <v>60</v>
          </cell>
          <cell r="I126">
            <v>60</v>
          </cell>
          <cell r="J126">
            <v>0</v>
          </cell>
          <cell r="K126">
            <v>0</v>
          </cell>
          <cell r="L126">
            <v>0</v>
          </cell>
          <cell r="M126">
            <v>0</v>
          </cell>
          <cell r="N126">
            <v>0</v>
          </cell>
          <cell r="O126" t="str">
            <v>2017年</v>
          </cell>
          <cell r="Q126" t="str">
            <v>纯电动乘用车</v>
          </cell>
          <cell r="R126">
            <v>0</v>
          </cell>
          <cell r="S126">
            <v>0</v>
          </cell>
          <cell r="T126" t="str">
            <v>A25</v>
          </cell>
          <cell r="U126">
            <v>25</v>
          </cell>
          <cell r="V126" t="str">
            <v>纯电动乘用车</v>
          </cell>
        </row>
        <row r="127">
          <cell r="F127" t="str">
            <v>JNJ7000EVX16</v>
          </cell>
          <cell r="G127" t="str">
            <v>湖南江南汽车制造有限公司星沙制造厂JNJ7000EVX16</v>
          </cell>
          <cell r="H127">
            <v>33</v>
          </cell>
          <cell r="I127">
            <v>33</v>
          </cell>
          <cell r="J127">
            <v>0</v>
          </cell>
          <cell r="K127">
            <v>0</v>
          </cell>
          <cell r="L127">
            <v>0</v>
          </cell>
          <cell r="M127">
            <v>0</v>
          </cell>
          <cell r="N127">
            <v>0</v>
          </cell>
          <cell r="O127" t="str">
            <v>2017年</v>
          </cell>
          <cell r="Q127" t="str">
            <v>纯电动乘用车</v>
          </cell>
          <cell r="R127">
            <v>0</v>
          </cell>
          <cell r="S127">
            <v>0</v>
          </cell>
          <cell r="T127" t="str">
            <v>A25</v>
          </cell>
          <cell r="U127">
            <v>25</v>
          </cell>
          <cell r="V127" t="str">
            <v>纯电动乘用车</v>
          </cell>
        </row>
        <row r="128">
          <cell r="F128" t="str">
            <v>JNJ7000EVX19</v>
          </cell>
          <cell r="G128" t="str">
            <v>湖南江南汽车制造有限公司星沙制造厂JNJ7000EVX19</v>
          </cell>
          <cell r="H128">
            <v>20</v>
          </cell>
          <cell r="I128">
            <v>20</v>
          </cell>
          <cell r="J128">
            <v>0</v>
          </cell>
          <cell r="K128">
            <v>0</v>
          </cell>
          <cell r="L128">
            <v>0</v>
          </cell>
          <cell r="M128">
            <v>0</v>
          </cell>
          <cell r="N128">
            <v>0</v>
          </cell>
          <cell r="O128" t="str">
            <v>2017年</v>
          </cell>
          <cell r="Q128" t="str">
            <v>纯电动乘用车</v>
          </cell>
          <cell r="R128">
            <v>0</v>
          </cell>
          <cell r="S128">
            <v>0</v>
          </cell>
          <cell r="T128" t="str">
            <v>A25</v>
          </cell>
          <cell r="U128">
            <v>25</v>
          </cell>
          <cell r="V128" t="str">
            <v>纯电动乘用车</v>
          </cell>
        </row>
        <row r="129">
          <cell r="F129" t="str">
            <v>JNJ7000EVX20</v>
          </cell>
          <cell r="G129" t="str">
            <v>湖南江南汽车制造有限公司星沙制造厂JNJ7000EVX20</v>
          </cell>
          <cell r="H129">
            <v>484</v>
          </cell>
          <cell r="I129">
            <v>484</v>
          </cell>
          <cell r="J129">
            <v>0</v>
          </cell>
          <cell r="K129">
            <v>0</v>
          </cell>
          <cell r="L129">
            <v>0</v>
          </cell>
          <cell r="M129">
            <v>0</v>
          </cell>
          <cell r="N129">
            <v>0</v>
          </cell>
          <cell r="O129" t="str">
            <v>2018年</v>
          </cell>
          <cell r="Q129" t="str">
            <v>纯电动乘用车</v>
          </cell>
          <cell r="R129">
            <v>0</v>
          </cell>
          <cell r="S129">
            <v>0</v>
          </cell>
          <cell r="T129" t="str">
            <v>A25</v>
          </cell>
          <cell r="U129">
            <v>25</v>
          </cell>
          <cell r="V129" t="str">
            <v>纯电动乘用车</v>
          </cell>
        </row>
        <row r="130">
          <cell r="F130" t="str">
            <v>JNJ7000EVX25</v>
          </cell>
          <cell r="G130" t="str">
            <v>湖南江南汽车制造有限公司星沙制造厂JNJ7000EVX25</v>
          </cell>
          <cell r="H130">
            <v>9</v>
          </cell>
          <cell r="I130">
            <v>9</v>
          </cell>
          <cell r="J130">
            <v>0</v>
          </cell>
          <cell r="K130">
            <v>0</v>
          </cell>
          <cell r="L130">
            <v>0</v>
          </cell>
          <cell r="M130">
            <v>0</v>
          </cell>
          <cell r="N130">
            <v>0</v>
          </cell>
          <cell r="O130" t="str">
            <v>2018年</v>
          </cell>
          <cell r="Q130" t="str">
            <v>纯电动乘用车</v>
          </cell>
          <cell r="R130">
            <v>0</v>
          </cell>
          <cell r="S130">
            <v>0</v>
          </cell>
          <cell r="T130" t="str">
            <v>A25</v>
          </cell>
          <cell r="U130">
            <v>25</v>
          </cell>
          <cell r="V130" t="str">
            <v>纯电动乘用车</v>
          </cell>
        </row>
        <row r="131">
          <cell r="F131" t="str">
            <v>JNJ7000EVX26</v>
          </cell>
          <cell r="G131" t="str">
            <v>湖南江南汽车制造有限公司星沙制造厂JNJ7000EVX26</v>
          </cell>
          <cell r="H131">
            <v>4</v>
          </cell>
          <cell r="I131">
            <v>4</v>
          </cell>
          <cell r="J131">
            <v>0</v>
          </cell>
          <cell r="K131">
            <v>0</v>
          </cell>
          <cell r="L131">
            <v>0</v>
          </cell>
          <cell r="M131">
            <v>0</v>
          </cell>
          <cell r="N131">
            <v>0</v>
          </cell>
          <cell r="O131" t="str">
            <v>2018年</v>
          </cell>
          <cell r="Q131" t="str">
            <v>纯电动乘用车</v>
          </cell>
          <cell r="R131">
            <v>0</v>
          </cell>
          <cell r="S131">
            <v>0</v>
          </cell>
          <cell r="T131" t="str">
            <v>A25</v>
          </cell>
          <cell r="U131">
            <v>25</v>
          </cell>
          <cell r="V131" t="str">
            <v>纯电动乘用车</v>
          </cell>
        </row>
        <row r="132">
          <cell r="F132" t="str">
            <v>JNJ7000EVX9</v>
          </cell>
          <cell r="G132" t="str">
            <v>湖南江南汽车制造有限公司星沙制造厂JNJ7000EVX9</v>
          </cell>
          <cell r="H132">
            <v>59</v>
          </cell>
          <cell r="I132">
            <v>59</v>
          </cell>
          <cell r="J132">
            <v>0</v>
          </cell>
          <cell r="K132">
            <v>0</v>
          </cell>
          <cell r="L132">
            <v>0</v>
          </cell>
          <cell r="M132">
            <v>0</v>
          </cell>
          <cell r="N132">
            <v>0</v>
          </cell>
          <cell r="O132" t="str">
            <v>2017年</v>
          </cell>
          <cell r="Q132" t="str">
            <v>纯电动乘用车</v>
          </cell>
          <cell r="R132">
            <v>0</v>
          </cell>
          <cell r="S132">
            <v>0</v>
          </cell>
          <cell r="T132" t="str">
            <v>A25</v>
          </cell>
          <cell r="U132">
            <v>25</v>
          </cell>
          <cell r="V132" t="str">
            <v>纯电动乘用车</v>
          </cell>
        </row>
        <row r="133">
          <cell r="F133" t="str">
            <v>BJ6105EVCA-5</v>
          </cell>
          <cell r="G133" t="str">
            <v>长沙福田汽车科技有限公司BJ6105EVCA-5</v>
          </cell>
          <cell r="H133">
            <v>25</v>
          </cell>
          <cell r="I133">
            <v>25</v>
          </cell>
          <cell r="J133">
            <v>0</v>
          </cell>
          <cell r="K133">
            <v>50</v>
          </cell>
          <cell r="L133">
            <v>0</v>
          </cell>
          <cell r="M133">
            <v>0</v>
          </cell>
          <cell r="N133">
            <v>0</v>
          </cell>
          <cell r="O133" t="str">
            <v>2016年</v>
          </cell>
          <cell r="Q133" t="str">
            <v>纯电动客车</v>
          </cell>
          <cell r="R133">
            <v>0</v>
          </cell>
          <cell r="S133">
            <v>0</v>
          </cell>
          <cell r="T133" t="str">
            <v>A26</v>
          </cell>
          <cell r="U133">
            <v>26</v>
          </cell>
          <cell r="V133" t="str">
            <v>纯电动客车</v>
          </cell>
        </row>
        <row r="134">
          <cell r="F134" t="str">
            <v>BJ6105PHEVCA-16</v>
          </cell>
          <cell r="G134" t="str">
            <v>长沙福田汽车科技有限公司BJ6105PHEVCA-16</v>
          </cell>
          <cell r="H134">
            <v>95</v>
          </cell>
          <cell r="I134">
            <v>95</v>
          </cell>
          <cell r="J134">
            <v>0</v>
          </cell>
          <cell r="K134">
            <v>14.9184</v>
          </cell>
          <cell r="L134">
            <v>0</v>
          </cell>
          <cell r="M134">
            <v>0</v>
          </cell>
          <cell r="N134">
            <v>0</v>
          </cell>
          <cell r="O134" t="str">
            <v>2017年</v>
          </cell>
          <cell r="Q134" t="str">
            <v>插电式混合动力城市客车</v>
          </cell>
          <cell r="R134">
            <v>0</v>
          </cell>
          <cell r="S134">
            <v>0</v>
          </cell>
          <cell r="T134" t="str">
            <v>A26</v>
          </cell>
          <cell r="U134">
            <v>26</v>
          </cell>
          <cell r="V134" t="str">
            <v>插电式混合动力客车</v>
          </cell>
        </row>
        <row r="135">
          <cell r="F135" t="str">
            <v>BJ6105PHEVCA-6</v>
          </cell>
          <cell r="G135" t="str">
            <v>长沙福田汽车科技有限公司BJ6105PHEVCA-6</v>
          </cell>
          <cell r="H135">
            <v>50</v>
          </cell>
          <cell r="I135">
            <v>50</v>
          </cell>
          <cell r="J135">
            <v>0</v>
          </cell>
          <cell r="K135">
            <v>20</v>
          </cell>
          <cell r="L135">
            <v>0</v>
          </cell>
          <cell r="M135">
            <v>0</v>
          </cell>
          <cell r="N135">
            <v>0</v>
          </cell>
          <cell r="O135" t="str">
            <v>2016年</v>
          </cell>
          <cell r="Q135" t="str">
            <v>插电式混合动力城市客车</v>
          </cell>
          <cell r="R135">
            <v>0</v>
          </cell>
          <cell r="S135">
            <v>0</v>
          </cell>
          <cell r="T135" t="str">
            <v>A26</v>
          </cell>
          <cell r="U135">
            <v>26</v>
          </cell>
          <cell r="V135" t="str">
            <v>插电式混合动力客车</v>
          </cell>
        </row>
        <row r="136">
          <cell r="F136" t="str">
            <v>BJ6116EVUA</v>
          </cell>
          <cell r="G136" t="str">
            <v>长沙福田汽车科技有限公司BJ6116EVUA</v>
          </cell>
          <cell r="H136">
            <v>30</v>
          </cell>
          <cell r="I136">
            <v>30</v>
          </cell>
          <cell r="J136">
            <v>0</v>
          </cell>
          <cell r="K136">
            <v>50</v>
          </cell>
          <cell r="L136">
            <v>0</v>
          </cell>
          <cell r="M136">
            <v>0</v>
          </cell>
          <cell r="N136">
            <v>0</v>
          </cell>
          <cell r="O136" t="str">
            <v>2016年</v>
          </cell>
          <cell r="Q136" t="str">
            <v>纯电动客车</v>
          </cell>
          <cell r="R136">
            <v>0</v>
          </cell>
          <cell r="S136">
            <v>0</v>
          </cell>
          <cell r="T136" t="str">
            <v>A26</v>
          </cell>
          <cell r="U136">
            <v>26</v>
          </cell>
          <cell r="V136" t="str">
            <v>纯电动客车</v>
          </cell>
        </row>
        <row r="137">
          <cell r="F137" t="str">
            <v>BJ6127PHEVUA-1</v>
          </cell>
          <cell r="G137" t="str">
            <v>长沙福田汽车科技有限公司BJ6127PHEVUA-1</v>
          </cell>
          <cell r="H137">
            <v>14</v>
          </cell>
          <cell r="I137">
            <v>14</v>
          </cell>
          <cell r="J137">
            <v>0</v>
          </cell>
          <cell r="K137">
            <v>20</v>
          </cell>
          <cell r="L137">
            <v>0</v>
          </cell>
          <cell r="M137">
            <v>0</v>
          </cell>
          <cell r="N137">
            <v>0</v>
          </cell>
          <cell r="O137" t="str">
            <v>2016年</v>
          </cell>
          <cell r="Q137" t="str">
            <v>混合动力客车</v>
          </cell>
          <cell r="R137">
            <v>0</v>
          </cell>
          <cell r="S137">
            <v>0</v>
          </cell>
          <cell r="T137" t="str">
            <v>A26</v>
          </cell>
          <cell r="U137">
            <v>26</v>
          </cell>
          <cell r="V137" t="str">
            <v>插电式混合动力客车</v>
          </cell>
        </row>
        <row r="138">
          <cell r="F138" t="str">
            <v>LCK6108EVG12</v>
          </cell>
          <cell r="G138" t="str">
            <v>湖南能翔新能源巴士运营有限公司LCK6108EVG12</v>
          </cell>
          <cell r="H138">
            <v>30</v>
          </cell>
          <cell r="I138">
            <v>0</v>
          </cell>
          <cell r="J138">
            <v>30</v>
          </cell>
          <cell r="K138">
            <v>21</v>
          </cell>
          <cell r="L138">
            <v>0.25</v>
          </cell>
          <cell r="M138">
            <v>5.25</v>
          </cell>
          <cell r="N138">
            <v>157.5</v>
          </cell>
          <cell r="O138" t="str">
            <v>2018年</v>
          </cell>
          <cell r="Q138" t="str">
            <v>纯电动城市客车</v>
          </cell>
          <cell r="R138">
            <v>157.5</v>
          </cell>
          <cell r="S138">
            <v>0</v>
          </cell>
          <cell r="T138" t="str">
            <v>A27</v>
          </cell>
          <cell r="U138">
            <v>27</v>
          </cell>
          <cell r="V138" t="str">
            <v>纯电动客车</v>
          </cell>
        </row>
        <row r="139">
          <cell r="F139" t="str">
            <v>LCK6108EVG3A2</v>
          </cell>
          <cell r="G139" t="str">
            <v>湖南能翔新能源巴士运营有限公司LCK6108EVG3A2</v>
          </cell>
          <cell r="H139">
            <v>60</v>
          </cell>
          <cell r="I139">
            <v>0</v>
          </cell>
          <cell r="J139">
            <v>60</v>
          </cell>
          <cell r="K139">
            <v>21.78</v>
          </cell>
          <cell r="L139">
            <v>0.25</v>
          </cell>
          <cell r="M139">
            <v>5.4450000000000003</v>
          </cell>
          <cell r="N139">
            <v>326.7</v>
          </cell>
          <cell r="O139" t="str">
            <v>2018年</v>
          </cell>
          <cell r="Q139" t="str">
            <v>纯电动城市客车</v>
          </cell>
          <cell r="R139">
            <v>326.7</v>
          </cell>
          <cell r="S139">
            <v>0</v>
          </cell>
          <cell r="T139" t="str">
            <v>A27</v>
          </cell>
          <cell r="U139">
            <v>27</v>
          </cell>
          <cell r="V139" t="str">
            <v>纯电动客车</v>
          </cell>
        </row>
        <row r="140">
          <cell r="F140" t="str">
            <v>LCK6809EVG3A7</v>
          </cell>
          <cell r="G140" t="str">
            <v>湖南能翔新能源巴士运营有限公司LCK6809EVG3A7</v>
          </cell>
          <cell r="H140">
            <v>16</v>
          </cell>
          <cell r="I140">
            <v>0</v>
          </cell>
          <cell r="J140">
            <v>16</v>
          </cell>
          <cell r="K140">
            <v>14.52</v>
          </cell>
          <cell r="L140">
            <v>0.25</v>
          </cell>
          <cell r="M140">
            <v>3.63</v>
          </cell>
          <cell r="N140">
            <v>58.08</v>
          </cell>
          <cell r="O140" t="str">
            <v>2018年</v>
          </cell>
          <cell r="Q140" t="str">
            <v>纯电动城市客车</v>
          </cell>
          <cell r="R140">
            <v>58.08</v>
          </cell>
          <cell r="S140">
            <v>0</v>
          </cell>
          <cell r="T140" t="str">
            <v>A27</v>
          </cell>
          <cell r="U140">
            <v>27</v>
          </cell>
          <cell r="V140" t="str">
            <v>纯电动客车</v>
          </cell>
        </row>
        <row r="141">
          <cell r="F141" t="str">
            <v>LCK6809EVGK</v>
          </cell>
          <cell r="G141" t="str">
            <v>湖南能翔新能源巴士运营有限公司LCK6809EVGK</v>
          </cell>
          <cell r="H141">
            <v>4</v>
          </cell>
          <cell r="I141">
            <v>0</v>
          </cell>
          <cell r="J141">
            <v>4</v>
          </cell>
          <cell r="K141">
            <v>20</v>
          </cell>
          <cell r="L141">
            <v>0.25</v>
          </cell>
          <cell r="M141">
            <v>5</v>
          </cell>
          <cell r="N141">
            <v>20</v>
          </cell>
          <cell r="O141" t="str">
            <v>2017年</v>
          </cell>
          <cell r="Q141" t="str">
            <v>纯电动客车</v>
          </cell>
          <cell r="R141">
            <v>20</v>
          </cell>
          <cell r="S141">
            <v>0</v>
          </cell>
          <cell r="T141" t="str">
            <v>A27</v>
          </cell>
          <cell r="U141">
            <v>27</v>
          </cell>
          <cell r="V141" t="str">
            <v>纯电动客车</v>
          </cell>
        </row>
        <row r="142">
          <cell r="F142" t="str">
            <v>SZS6460A05BEV</v>
          </cell>
          <cell r="G142" t="str">
            <v>湖南元亨涉川汽车销售有限公司SZS6460A05BEV</v>
          </cell>
          <cell r="H142">
            <v>8</v>
          </cell>
          <cell r="I142">
            <v>0</v>
          </cell>
          <cell r="J142">
            <v>8</v>
          </cell>
          <cell r="K142">
            <v>3.63</v>
          </cell>
          <cell r="L142">
            <v>0.1</v>
          </cell>
          <cell r="M142">
            <v>0.36299999999999999</v>
          </cell>
          <cell r="N142">
            <v>2.9039999999999999</v>
          </cell>
          <cell r="O142" t="str">
            <v>2019年</v>
          </cell>
          <cell r="Q142" t="str">
            <v>纯电动多用途乘用车</v>
          </cell>
          <cell r="R142">
            <v>2.9039999999999999</v>
          </cell>
          <cell r="S142">
            <v>0</v>
          </cell>
          <cell r="T142" t="str">
            <v>A28</v>
          </cell>
          <cell r="U142">
            <v>28</v>
          </cell>
          <cell r="V142" t="str">
            <v>纯电动乘用车</v>
          </cell>
        </row>
        <row r="143">
          <cell r="F143" t="str">
            <v>SZS6460A05BEV</v>
          </cell>
          <cell r="G143" t="str">
            <v>湖南元亨涉川汽车销售有限公司SZS6460A05BEV</v>
          </cell>
          <cell r="H143">
            <v>15</v>
          </cell>
          <cell r="I143">
            <v>0</v>
          </cell>
          <cell r="J143">
            <v>15</v>
          </cell>
          <cell r="K143">
            <v>6.05</v>
          </cell>
          <cell r="L143">
            <v>0.1</v>
          </cell>
          <cell r="M143">
            <v>0.60499999999999998</v>
          </cell>
          <cell r="N143">
            <v>9.0749999999999993</v>
          </cell>
          <cell r="O143" t="str">
            <v>2019年</v>
          </cell>
          <cell r="Q143" t="str">
            <v>纯电动多用途乘用车</v>
          </cell>
          <cell r="R143">
            <v>9.0749999999999993</v>
          </cell>
          <cell r="S143">
            <v>0</v>
          </cell>
          <cell r="T143" t="str">
            <v>A28</v>
          </cell>
          <cell r="U143">
            <v>28</v>
          </cell>
          <cell r="V143" t="str">
            <v>纯电动乘用车</v>
          </cell>
        </row>
        <row r="144">
          <cell r="F144" t="str">
            <v>SZS6460A06BEV</v>
          </cell>
          <cell r="G144" t="str">
            <v>湖南元亨涉川汽车销售有限公司SZS6460A06BEV</v>
          </cell>
          <cell r="H144">
            <v>1</v>
          </cell>
          <cell r="I144">
            <v>0</v>
          </cell>
          <cell r="J144">
            <v>1</v>
          </cell>
          <cell r="K144">
            <v>2.97</v>
          </cell>
          <cell r="L144">
            <v>0.1</v>
          </cell>
          <cell r="M144">
            <v>0.29699999999999999</v>
          </cell>
          <cell r="N144">
            <v>0.29699999999999999</v>
          </cell>
          <cell r="O144" t="str">
            <v>2019年</v>
          </cell>
          <cell r="Q144" t="str">
            <v>纯电动多用途乘用车</v>
          </cell>
          <cell r="R144">
            <v>0.29699999999999999</v>
          </cell>
          <cell r="S144">
            <v>0</v>
          </cell>
          <cell r="T144" t="str">
            <v>A28</v>
          </cell>
          <cell r="U144">
            <v>28</v>
          </cell>
          <cell r="V144" t="str">
            <v>纯电动乘用车</v>
          </cell>
        </row>
        <row r="145">
          <cell r="F145" t="str">
            <v>SZS6460A07BEV</v>
          </cell>
          <cell r="G145" t="str">
            <v>湖南元亨涉川汽车销售有限公司SZS6460A07BEV</v>
          </cell>
          <cell r="H145">
            <v>4</v>
          </cell>
          <cell r="I145">
            <v>0</v>
          </cell>
          <cell r="J145">
            <v>4</v>
          </cell>
          <cell r="K145">
            <v>3.63</v>
          </cell>
          <cell r="L145">
            <v>0.1</v>
          </cell>
          <cell r="M145">
            <v>0.36299999999999999</v>
          </cell>
          <cell r="N145">
            <v>1.452</v>
          </cell>
          <cell r="O145" t="str">
            <v>2019年</v>
          </cell>
          <cell r="Q145" t="str">
            <v>纯电动多用途乘用车</v>
          </cell>
          <cell r="R145">
            <v>1.452</v>
          </cell>
          <cell r="S145">
            <v>0</v>
          </cell>
          <cell r="T145" t="str">
            <v>A28</v>
          </cell>
          <cell r="U145">
            <v>28</v>
          </cell>
          <cell r="V145" t="str">
            <v>纯电动乘用车</v>
          </cell>
        </row>
        <row r="146">
          <cell r="F146" t="str">
            <v>GTQ6105BEVB21</v>
          </cell>
          <cell r="G146" t="str">
            <v>宁乡市公共汽车公司GTQ6105BEVB21</v>
          </cell>
          <cell r="H146">
            <v>56</v>
          </cell>
          <cell r="I146">
            <v>0</v>
          </cell>
          <cell r="J146">
            <v>56</v>
          </cell>
          <cell r="K146">
            <v>50</v>
          </cell>
          <cell r="L146">
            <v>0.25</v>
          </cell>
          <cell r="M146">
            <v>12.5</v>
          </cell>
          <cell r="N146">
            <v>700</v>
          </cell>
          <cell r="O146" t="str">
            <v>2016年</v>
          </cell>
          <cell r="Q146" t="str">
            <v>纯电动客车</v>
          </cell>
          <cell r="R146">
            <v>700</v>
          </cell>
          <cell r="S146">
            <v>0</v>
          </cell>
          <cell r="T146" t="str">
            <v>A29</v>
          </cell>
          <cell r="U146">
            <v>29</v>
          </cell>
          <cell r="V146" t="str">
            <v>纯电动客车</v>
          </cell>
        </row>
        <row r="147">
          <cell r="F147" t="str">
            <v>XML6105JEV30C</v>
          </cell>
          <cell r="G147" t="str">
            <v>宁乡市公共汽车公司XML6105JEV30C</v>
          </cell>
          <cell r="H147">
            <v>97</v>
          </cell>
          <cell r="I147">
            <v>0</v>
          </cell>
          <cell r="J147">
            <v>97</v>
          </cell>
          <cell r="K147">
            <v>50</v>
          </cell>
          <cell r="L147">
            <v>0.25</v>
          </cell>
          <cell r="M147">
            <v>12.5</v>
          </cell>
          <cell r="N147">
            <v>1212.5</v>
          </cell>
          <cell r="O147" t="str">
            <v>2016年</v>
          </cell>
          <cell r="Q147" t="str">
            <v>纯电动客车</v>
          </cell>
          <cell r="R147">
            <v>1212.5</v>
          </cell>
          <cell r="S147">
            <v>0</v>
          </cell>
          <cell r="T147" t="str">
            <v>A29</v>
          </cell>
          <cell r="U147">
            <v>29</v>
          </cell>
          <cell r="V147" t="str">
            <v>纯电动客车</v>
          </cell>
        </row>
        <row r="148">
          <cell r="F148" t="str">
            <v>DFA7000L2ABEV</v>
          </cell>
          <cell r="G148" t="str">
            <v>湖南长高成套电器有限公司DFA7000L2ABEV</v>
          </cell>
          <cell r="H148">
            <v>111</v>
          </cell>
          <cell r="I148">
            <v>0</v>
          </cell>
          <cell r="J148">
            <v>111</v>
          </cell>
          <cell r="K148">
            <v>4.84</v>
          </cell>
          <cell r="L148">
            <v>0.1</v>
          </cell>
          <cell r="M148">
            <v>0.48399999999999999</v>
          </cell>
          <cell r="N148">
            <v>53.724000000000103</v>
          </cell>
          <cell r="O148" t="str">
            <v>2017年</v>
          </cell>
          <cell r="Q148" t="str">
            <v>纯电动乘用车</v>
          </cell>
          <cell r="R148">
            <v>53.723999999999997</v>
          </cell>
          <cell r="S148">
            <v>1.3500311979441901E-13</v>
          </cell>
          <cell r="T148" t="str">
            <v>A30</v>
          </cell>
          <cell r="U148">
            <v>30</v>
          </cell>
          <cell r="V148" t="str">
            <v>纯电动乘用车</v>
          </cell>
        </row>
        <row r="149">
          <cell r="F149" t="str">
            <v>TEG6105BEV01</v>
          </cell>
          <cell r="G149" t="str">
            <v>中车时代电动汽车股份有限公司TEG6105BEV01</v>
          </cell>
          <cell r="H149">
            <v>85</v>
          </cell>
          <cell r="I149">
            <v>0</v>
          </cell>
          <cell r="J149">
            <v>85</v>
          </cell>
          <cell r="K149">
            <v>13.068</v>
          </cell>
          <cell r="L149">
            <v>0.25</v>
          </cell>
          <cell r="M149">
            <v>3.2669999999999999</v>
          </cell>
          <cell r="N149">
            <v>277.69499999999999</v>
          </cell>
          <cell r="O149" t="str">
            <v>2018年</v>
          </cell>
          <cell r="Q149" t="str">
            <v>纯电动客车</v>
          </cell>
          <cell r="R149">
            <v>277.69499999999999</v>
          </cell>
          <cell r="S149">
            <v>0</v>
          </cell>
          <cell r="T149" t="str">
            <v>B1</v>
          </cell>
          <cell r="U149">
            <v>31</v>
          </cell>
          <cell r="V149" t="str">
            <v>纯电动客车</v>
          </cell>
        </row>
        <row r="150">
          <cell r="F150" t="str">
            <v>TEG6105BEV01</v>
          </cell>
          <cell r="G150" t="str">
            <v>中车时代电动汽车股份有限公司TEG6105BEV01</v>
          </cell>
          <cell r="H150">
            <v>64</v>
          </cell>
          <cell r="I150">
            <v>0</v>
          </cell>
          <cell r="J150">
            <v>64</v>
          </cell>
          <cell r="K150">
            <v>21.78</v>
          </cell>
          <cell r="L150">
            <v>0.25</v>
          </cell>
          <cell r="M150">
            <v>5.4450000000000003</v>
          </cell>
          <cell r="N150">
            <v>348.48</v>
          </cell>
          <cell r="O150" t="str">
            <v>2018年</v>
          </cell>
          <cell r="Q150" t="str">
            <v>纯电动客车</v>
          </cell>
          <cell r="R150">
            <v>348.48</v>
          </cell>
          <cell r="S150">
            <v>0</v>
          </cell>
          <cell r="T150" t="str">
            <v>B1</v>
          </cell>
          <cell r="U150">
            <v>31</v>
          </cell>
          <cell r="V150" t="str">
            <v>纯电动客车</v>
          </cell>
        </row>
        <row r="151">
          <cell r="F151" t="str">
            <v>TEG6105BEV02</v>
          </cell>
          <cell r="G151" t="str">
            <v>中车时代电动汽车股份有限公司TEG6105BEV02</v>
          </cell>
          <cell r="H151">
            <v>46</v>
          </cell>
          <cell r="I151">
            <v>0</v>
          </cell>
          <cell r="J151">
            <v>46</v>
          </cell>
          <cell r="K151">
            <v>13.068</v>
          </cell>
          <cell r="L151">
            <v>0.25</v>
          </cell>
          <cell r="M151">
            <v>3.2669999999999999</v>
          </cell>
          <cell r="N151">
            <v>150.28200000000001</v>
          </cell>
          <cell r="O151" t="str">
            <v>2019年</v>
          </cell>
          <cell r="Q151" t="str">
            <v>纯电动城市客车</v>
          </cell>
          <cell r="R151">
            <v>150.28200000000001</v>
          </cell>
          <cell r="S151">
            <v>0</v>
          </cell>
          <cell r="T151" t="str">
            <v>B1</v>
          </cell>
          <cell r="U151">
            <v>31</v>
          </cell>
          <cell r="V151" t="str">
            <v>纯电动客车</v>
          </cell>
        </row>
        <row r="152">
          <cell r="F152" t="str">
            <v>TEG6105BEV02</v>
          </cell>
          <cell r="G152" t="str">
            <v>中车时代电动汽车股份有限公司TEG6105BEV02</v>
          </cell>
          <cell r="H152">
            <v>30</v>
          </cell>
          <cell r="I152">
            <v>0</v>
          </cell>
          <cell r="J152">
            <v>30</v>
          </cell>
          <cell r="K152">
            <v>21.78</v>
          </cell>
          <cell r="L152">
            <v>0.25</v>
          </cell>
          <cell r="M152">
            <v>5.4450000000000003</v>
          </cell>
          <cell r="N152">
            <v>163.35</v>
          </cell>
          <cell r="O152" t="str">
            <v>2019年</v>
          </cell>
          <cell r="Q152" t="str">
            <v>纯电动城市客车</v>
          </cell>
          <cell r="R152">
            <v>163.35</v>
          </cell>
          <cell r="S152">
            <v>0</v>
          </cell>
          <cell r="T152" t="str">
            <v>B1</v>
          </cell>
          <cell r="U152">
            <v>31</v>
          </cell>
          <cell r="V152" t="str">
            <v>纯电动客车</v>
          </cell>
        </row>
        <row r="153">
          <cell r="F153" t="str">
            <v>TEG6105BEV03</v>
          </cell>
          <cell r="G153" t="str">
            <v>中车时代电动汽车股份有限公司TEG6105BEV03</v>
          </cell>
          <cell r="H153">
            <v>69</v>
          </cell>
          <cell r="I153">
            <v>0</v>
          </cell>
          <cell r="J153">
            <v>69</v>
          </cell>
          <cell r="K153">
            <v>13.068</v>
          </cell>
          <cell r="L153">
            <v>0.25</v>
          </cell>
          <cell r="M153">
            <v>3.2669999999999999</v>
          </cell>
          <cell r="N153">
            <v>225.423</v>
          </cell>
          <cell r="O153" t="str">
            <v>2018年</v>
          </cell>
          <cell r="Q153" t="str">
            <v>纯电动客车</v>
          </cell>
          <cell r="R153">
            <v>225.423</v>
          </cell>
          <cell r="S153">
            <v>0</v>
          </cell>
          <cell r="T153" t="str">
            <v>B1</v>
          </cell>
          <cell r="U153">
            <v>31</v>
          </cell>
          <cell r="V153" t="str">
            <v>纯电动客车</v>
          </cell>
        </row>
        <row r="154">
          <cell r="F154" t="str">
            <v>TEG6105BEV03</v>
          </cell>
          <cell r="G154" t="str">
            <v>中车时代电动汽车股份有限公司TEG6105BEV03</v>
          </cell>
          <cell r="H154">
            <v>130</v>
          </cell>
          <cell r="I154">
            <v>0</v>
          </cell>
          <cell r="J154">
            <v>130</v>
          </cell>
          <cell r="K154">
            <v>21.78</v>
          </cell>
          <cell r="L154">
            <v>0.25</v>
          </cell>
          <cell r="M154">
            <v>5.4450000000000003</v>
          </cell>
          <cell r="N154">
            <v>707.85</v>
          </cell>
          <cell r="O154" t="str">
            <v>2018年</v>
          </cell>
          <cell r="Q154" t="str">
            <v>纯电动客车</v>
          </cell>
          <cell r="R154">
            <v>707.85</v>
          </cell>
          <cell r="S154">
            <v>0</v>
          </cell>
          <cell r="T154" t="str">
            <v>B1</v>
          </cell>
          <cell r="U154">
            <v>31</v>
          </cell>
          <cell r="V154" t="str">
            <v>纯电动客车</v>
          </cell>
        </row>
        <row r="155">
          <cell r="F155" t="str">
            <v>TEG6105BEV04</v>
          </cell>
          <cell r="G155" t="str">
            <v>中车时代电动汽车股份有限公司TEG6105BEV04</v>
          </cell>
          <cell r="H155">
            <v>97</v>
          </cell>
          <cell r="I155">
            <v>0</v>
          </cell>
          <cell r="J155">
            <v>97</v>
          </cell>
          <cell r="K155">
            <v>13.068</v>
          </cell>
          <cell r="L155">
            <v>0.25</v>
          </cell>
          <cell r="M155">
            <v>3.2669999999999999</v>
          </cell>
          <cell r="N155">
            <v>316.899</v>
          </cell>
          <cell r="O155" t="str">
            <v>2019年</v>
          </cell>
          <cell r="Q155" t="str">
            <v>纯电动客车</v>
          </cell>
          <cell r="R155">
            <v>316.899</v>
          </cell>
          <cell r="S155">
            <v>0</v>
          </cell>
          <cell r="T155" t="str">
            <v>B1</v>
          </cell>
          <cell r="U155">
            <v>31</v>
          </cell>
          <cell r="V155" t="str">
            <v>纯电动客车</v>
          </cell>
        </row>
        <row r="156">
          <cell r="F156" t="str">
            <v>TEG6105BEV05</v>
          </cell>
          <cell r="G156" t="str">
            <v>中车时代电动汽车股份有限公司TEG6105BEV05</v>
          </cell>
          <cell r="H156">
            <v>105</v>
          </cell>
          <cell r="I156">
            <v>0</v>
          </cell>
          <cell r="J156">
            <v>105</v>
          </cell>
          <cell r="K156">
            <v>21.78</v>
          </cell>
          <cell r="L156">
            <v>0.25</v>
          </cell>
          <cell r="M156">
            <v>5.4450000000000003</v>
          </cell>
          <cell r="N156">
            <v>571.72500000000002</v>
          </cell>
          <cell r="O156" t="str">
            <v>2018年</v>
          </cell>
          <cell r="Q156" t="str">
            <v>纯电动客车</v>
          </cell>
          <cell r="R156">
            <v>571.72500000000002</v>
          </cell>
          <cell r="S156">
            <v>0</v>
          </cell>
          <cell r="T156" t="str">
            <v>B1</v>
          </cell>
          <cell r="U156">
            <v>31</v>
          </cell>
          <cell r="V156" t="str">
            <v>纯电动客车</v>
          </cell>
        </row>
        <row r="157">
          <cell r="F157" t="str">
            <v>TEG6106BEV11</v>
          </cell>
          <cell r="G157" t="str">
            <v>中车时代电动汽车股份有限公司TEG6106BEV11</v>
          </cell>
          <cell r="H157">
            <v>60</v>
          </cell>
          <cell r="I157">
            <v>0</v>
          </cell>
          <cell r="J157">
            <v>60</v>
          </cell>
          <cell r="K157">
            <v>21</v>
          </cell>
          <cell r="L157">
            <v>0.25</v>
          </cell>
          <cell r="M157">
            <v>5.25</v>
          </cell>
          <cell r="N157">
            <v>315</v>
          </cell>
          <cell r="O157" t="str">
            <v>2017年</v>
          </cell>
          <cell r="Q157" t="str">
            <v>纯电动城市客车</v>
          </cell>
          <cell r="R157">
            <v>315</v>
          </cell>
          <cell r="S157">
            <v>0</v>
          </cell>
          <cell r="T157" t="str">
            <v>B1</v>
          </cell>
          <cell r="U157">
            <v>31</v>
          </cell>
          <cell r="V157" t="str">
            <v>纯电动客车</v>
          </cell>
        </row>
        <row r="158">
          <cell r="F158" t="str">
            <v>TEG6106BEV11</v>
          </cell>
          <cell r="G158" t="str">
            <v>中车时代电动汽车股份有限公司TEG6106BEV11</v>
          </cell>
          <cell r="H158">
            <v>27</v>
          </cell>
          <cell r="I158">
            <v>0</v>
          </cell>
          <cell r="J158">
            <v>27</v>
          </cell>
          <cell r="K158">
            <v>30</v>
          </cell>
          <cell r="L158">
            <v>0.25</v>
          </cell>
          <cell r="M158">
            <v>7.5</v>
          </cell>
          <cell r="N158">
            <v>202.5</v>
          </cell>
          <cell r="O158" t="str">
            <v>2017年</v>
          </cell>
          <cell r="Q158" t="str">
            <v>纯电动城市客车</v>
          </cell>
          <cell r="R158">
            <v>202.5</v>
          </cell>
          <cell r="S158">
            <v>0</v>
          </cell>
          <cell r="T158" t="str">
            <v>B1</v>
          </cell>
          <cell r="U158">
            <v>31</v>
          </cell>
          <cell r="V158" t="str">
            <v>纯电动客车</v>
          </cell>
        </row>
        <row r="159">
          <cell r="F159" t="str">
            <v>TEG6106BEV13</v>
          </cell>
          <cell r="G159" t="str">
            <v>中车时代电动汽车股份有限公司TEG6106BEV13</v>
          </cell>
          <cell r="H159">
            <v>2</v>
          </cell>
          <cell r="I159">
            <v>0</v>
          </cell>
          <cell r="J159">
            <v>2</v>
          </cell>
          <cell r="K159">
            <v>21</v>
          </cell>
          <cell r="L159">
            <v>0.25</v>
          </cell>
          <cell r="M159">
            <v>5.25</v>
          </cell>
          <cell r="N159">
            <v>10.5</v>
          </cell>
          <cell r="O159" t="str">
            <v>2018年</v>
          </cell>
          <cell r="Q159" t="str">
            <v>纯电动城市客车</v>
          </cell>
          <cell r="R159">
            <v>10.5</v>
          </cell>
          <cell r="S159">
            <v>0</v>
          </cell>
          <cell r="T159" t="str">
            <v>B1</v>
          </cell>
          <cell r="U159">
            <v>31</v>
          </cell>
          <cell r="V159" t="str">
            <v>纯电动客车</v>
          </cell>
        </row>
        <row r="160">
          <cell r="F160" t="str">
            <v>TEG6106BEV16</v>
          </cell>
          <cell r="G160" t="str">
            <v>中车时代电动汽车股份有限公司TEG6106BEV16</v>
          </cell>
          <cell r="H160">
            <v>14</v>
          </cell>
          <cell r="I160">
            <v>0</v>
          </cell>
          <cell r="J160">
            <v>14</v>
          </cell>
          <cell r="K160">
            <v>20.895800000000001</v>
          </cell>
          <cell r="L160">
            <v>0.25</v>
          </cell>
          <cell r="M160">
            <v>5.2239500000000003</v>
          </cell>
          <cell r="N160">
            <v>73.135300000000001</v>
          </cell>
          <cell r="O160" t="str">
            <v>2017年</v>
          </cell>
          <cell r="Q160" t="str">
            <v>纯电动城市客车</v>
          </cell>
          <cell r="R160">
            <v>73.135300000000001</v>
          </cell>
          <cell r="S160">
            <v>0</v>
          </cell>
          <cell r="T160" t="str">
            <v>B1</v>
          </cell>
          <cell r="U160">
            <v>31</v>
          </cell>
          <cell r="V160" t="str">
            <v>纯电动客车</v>
          </cell>
        </row>
        <row r="161">
          <cell r="F161" t="str">
            <v>TEG6106BEV16</v>
          </cell>
          <cell r="G161" t="str">
            <v>中车时代电动汽车股份有限公司TEG6106BEV16</v>
          </cell>
          <cell r="H161">
            <v>1</v>
          </cell>
          <cell r="I161">
            <v>0</v>
          </cell>
          <cell r="J161">
            <v>1</v>
          </cell>
          <cell r="K161">
            <v>29.851199999999999</v>
          </cell>
          <cell r="L161">
            <v>0.25</v>
          </cell>
          <cell r="M161">
            <v>7.4627999999999997</v>
          </cell>
          <cell r="N161">
            <v>7.4627999999999997</v>
          </cell>
          <cell r="O161" t="str">
            <v>2017年</v>
          </cell>
          <cell r="Q161" t="str">
            <v>纯电动城市客车</v>
          </cell>
          <cell r="R161">
            <v>7.4627999999999997</v>
          </cell>
          <cell r="S161">
            <v>0</v>
          </cell>
          <cell r="T161" t="str">
            <v>B1</v>
          </cell>
          <cell r="U161">
            <v>31</v>
          </cell>
          <cell r="V161" t="str">
            <v>纯电动客车</v>
          </cell>
        </row>
        <row r="162">
          <cell r="F162" t="str">
            <v>TEG6106BEV19</v>
          </cell>
          <cell r="G162" t="str">
            <v>中车时代电动汽车股份有限公司TEG6106BEV19</v>
          </cell>
          <cell r="H162">
            <v>1</v>
          </cell>
          <cell r="I162">
            <v>0</v>
          </cell>
          <cell r="J162">
            <v>1</v>
          </cell>
          <cell r="K162">
            <v>30</v>
          </cell>
          <cell r="L162">
            <v>0.25</v>
          </cell>
          <cell r="M162">
            <v>7.5</v>
          </cell>
          <cell r="N162">
            <v>7.5</v>
          </cell>
          <cell r="O162" t="str">
            <v>2017年</v>
          </cell>
          <cell r="Q162" t="str">
            <v>纯电动客车</v>
          </cell>
          <cell r="R162">
            <v>7.5</v>
          </cell>
          <cell r="S162">
            <v>0</v>
          </cell>
          <cell r="T162" t="str">
            <v>B1</v>
          </cell>
          <cell r="U162">
            <v>31</v>
          </cell>
          <cell r="V162" t="str">
            <v>纯电动客车</v>
          </cell>
        </row>
        <row r="163">
          <cell r="F163" t="str">
            <v>TEG6106BEV20</v>
          </cell>
          <cell r="G163" t="str">
            <v>中车时代电动汽车股份有限公司TEG6106BEV20</v>
          </cell>
          <cell r="H163">
            <v>52</v>
          </cell>
          <cell r="I163">
            <v>0</v>
          </cell>
          <cell r="J163">
            <v>52</v>
          </cell>
          <cell r="K163">
            <v>19.8</v>
          </cell>
          <cell r="L163">
            <v>0.25</v>
          </cell>
          <cell r="M163">
            <v>4.95</v>
          </cell>
          <cell r="N163">
            <v>257.39999999999998</v>
          </cell>
          <cell r="O163" t="str">
            <v>2017年</v>
          </cell>
          <cell r="Q163" t="str">
            <v>纯电动城市客车</v>
          </cell>
          <cell r="R163">
            <v>257.39999999999998</v>
          </cell>
          <cell r="S163">
            <v>0</v>
          </cell>
          <cell r="T163" t="str">
            <v>B1</v>
          </cell>
          <cell r="U163">
            <v>31</v>
          </cell>
          <cell r="V163" t="str">
            <v>纯电动客车</v>
          </cell>
        </row>
        <row r="164">
          <cell r="F164" t="str">
            <v>TEG6106BEV20</v>
          </cell>
          <cell r="G164" t="str">
            <v>中车时代电动汽车股份有限公司TEG6106BEV20</v>
          </cell>
          <cell r="H164">
            <v>41</v>
          </cell>
          <cell r="I164">
            <v>0</v>
          </cell>
          <cell r="J164">
            <v>41</v>
          </cell>
          <cell r="K164">
            <v>21</v>
          </cell>
          <cell r="L164">
            <v>0.25</v>
          </cell>
          <cell r="M164">
            <v>5.25</v>
          </cell>
          <cell r="N164">
            <v>215.25</v>
          </cell>
          <cell r="O164" t="str">
            <v>2017年</v>
          </cell>
          <cell r="Q164" t="str">
            <v>纯电动城市客车</v>
          </cell>
          <cell r="R164">
            <v>215.25</v>
          </cell>
          <cell r="S164">
            <v>0</v>
          </cell>
          <cell r="T164" t="str">
            <v>B1</v>
          </cell>
          <cell r="U164">
            <v>31</v>
          </cell>
          <cell r="V164" t="str">
            <v>纯电动客车</v>
          </cell>
        </row>
        <row r="165">
          <cell r="F165" t="str">
            <v>TEG6106BEV20</v>
          </cell>
          <cell r="G165" t="str">
            <v>中车时代电动汽车股份有限公司TEG6106BEV20</v>
          </cell>
          <cell r="H165">
            <v>2</v>
          </cell>
          <cell r="I165">
            <v>0</v>
          </cell>
          <cell r="J165">
            <v>2</v>
          </cell>
          <cell r="K165">
            <v>30</v>
          </cell>
          <cell r="L165">
            <v>0.25</v>
          </cell>
          <cell r="M165">
            <v>7.5</v>
          </cell>
          <cell r="N165">
            <v>15</v>
          </cell>
          <cell r="O165" t="str">
            <v>2017年</v>
          </cell>
          <cell r="Q165" t="str">
            <v>纯电动城市客车</v>
          </cell>
          <cell r="R165">
            <v>15</v>
          </cell>
          <cell r="S165">
            <v>0</v>
          </cell>
          <cell r="T165" t="str">
            <v>B1</v>
          </cell>
          <cell r="U165">
            <v>31</v>
          </cell>
          <cell r="V165" t="str">
            <v>纯电动客车</v>
          </cell>
        </row>
        <row r="166">
          <cell r="F166" t="str">
            <v>TEG6106BEV32</v>
          </cell>
          <cell r="G166" t="str">
            <v>中车时代电动汽车股份有限公司TEG6106BEV32</v>
          </cell>
          <cell r="H166">
            <v>10</v>
          </cell>
          <cell r="I166">
            <v>0</v>
          </cell>
          <cell r="J166">
            <v>10</v>
          </cell>
          <cell r="K166">
            <v>19.8</v>
          </cell>
          <cell r="L166">
            <v>0.25</v>
          </cell>
          <cell r="M166">
            <v>4.95</v>
          </cell>
          <cell r="N166">
            <v>49.5</v>
          </cell>
          <cell r="O166" t="str">
            <v>2018年</v>
          </cell>
          <cell r="Q166" t="str">
            <v>纯电动城市客车</v>
          </cell>
          <cell r="R166">
            <v>49.5</v>
          </cell>
          <cell r="S166">
            <v>0</v>
          </cell>
          <cell r="T166" t="str">
            <v>B1</v>
          </cell>
          <cell r="U166">
            <v>31</v>
          </cell>
          <cell r="V166" t="str">
            <v>纯电动客车</v>
          </cell>
        </row>
        <row r="167">
          <cell r="F167" t="str">
            <v>TEG6106BEV34</v>
          </cell>
          <cell r="G167" t="str">
            <v>中车时代电动汽车股份有限公司TEG6106BEV34</v>
          </cell>
          <cell r="H167">
            <v>216</v>
          </cell>
          <cell r="I167">
            <v>0</v>
          </cell>
          <cell r="J167">
            <v>216</v>
          </cell>
          <cell r="K167">
            <v>19.8</v>
          </cell>
          <cell r="L167">
            <v>0.25</v>
          </cell>
          <cell r="M167">
            <v>4.95</v>
          </cell>
          <cell r="N167">
            <v>1069.2</v>
          </cell>
          <cell r="O167" t="str">
            <v>2018年</v>
          </cell>
          <cell r="Q167" t="str">
            <v>纯电动客车</v>
          </cell>
          <cell r="R167">
            <v>1069.2</v>
          </cell>
          <cell r="S167">
            <v>4.0927261579781803E-12</v>
          </cell>
          <cell r="T167" t="str">
            <v>B1</v>
          </cell>
          <cell r="U167">
            <v>31</v>
          </cell>
          <cell r="V167" t="str">
            <v>纯电动客车</v>
          </cell>
        </row>
        <row r="168">
          <cell r="F168" t="str">
            <v>TEG6106BEV36</v>
          </cell>
          <cell r="G168" t="str">
            <v>中车时代电动汽车股份有限公司TEG6106BEV36</v>
          </cell>
          <cell r="H168">
            <v>56</v>
          </cell>
          <cell r="I168">
            <v>0</v>
          </cell>
          <cell r="J168">
            <v>56</v>
          </cell>
          <cell r="K168">
            <v>21</v>
          </cell>
          <cell r="L168">
            <v>0.25</v>
          </cell>
          <cell r="M168">
            <v>5.25</v>
          </cell>
          <cell r="N168">
            <v>294</v>
          </cell>
          <cell r="O168" t="str">
            <v>2018年</v>
          </cell>
          <cell r="Q168" t="str">
            <v>纯电动城市客车</v>
          </cell>
          <cell r="R168">
            <v>294</v>
          </cell>
          <cell r="S168">
            <v>0</v>
          </cell>
          <cell r="T168" t="str">
            <v>B1</v>
          </cell>
          <cell r="U168">
            <v>31</v>
          </cell>
          <cell r="V168" t="str">
            <v>纯电动客车</v>
          </cell>
        </row>
        <row r="169">
          <cell r="F169" t="str">
            <v>TEG6106BEV37</v>
          </cell>
          <cell r="G169" t="str">
            <v>中车时代电动汽车股份有限公司TEG6106BEV37</v>
          </cell>
          <cell r="H169">
            <v>245</v>
          </cell>
          <cell r="I169">
            <v>0</v>
          </cell>
          <cell r="J169">
            <v>245</v>
          </cell>
          <cell r="K169">
            <v>19.8</v>
          </cell>
          <cell r="L169">
            <v>0.25</v>
          </cell>
          <cell r="M169">
            <v>4.95</v>
          </cell>
          <cell r="N169">
            <v>1212.75000000001</v>
          </cell>
          <cell r="O169" t="str">
            <v>2018年</v>
          </cell>
          <cell r="Q169" t="str">
            <v>纯电动客车</v>
          </cell>
          <cell r="R169">
            <v>1212.75</v>
          </cell>
          <cell r="S169">
            <v>5.4569682106375702E-12</v>
          </cell>
          <cell r="T169" t="str">
            <v>B1</v>
          </cell>
          <cell r="U169">
            <v>31</v>
          </cell>
          <cell r="V169" t="str">
            <v>纯电动客车</v>
          </cell>
        </row>
        <row r="170">
          <cell r="F170" t="str">
            <v>TEG6106BEV38</v>
          </cell>
          <cell r="G170" t="str">
            <v>中车时代电动汽车股份有限公司TEG6106BEV38</v>
          </cell>
          <cell r="H170">
            <v>13</v>
          </cell>
          <cell r="I170">
            <v>0</v>
          </cell>
          <cell r="J170">
            <v>13</v>
          </cell>
          <cell r="K170">
            <v>19.8</v>
          </cell>
          <cell r="L170">
            <v>0.25</v>
          </cell>
          <cell r="M170">
            <v>4.95</v>
          </cell>
          <cell r="N170">
            <v>64.349999999999994</v>
          </cell>
          <cell r="O170" t="str">
            <v>2018年</v>
          </cell>
          <cell r="Q170" t="str">
            <v>纯电动城市客车</v>
          </cell>
          <cell r="R170">
            <v>64.349999999999994</v>
          </cell>
          <cell r="S170">
            <v>0</v>
          </cell>
          <cell r="T170" t="str">
            <v>B1</v>
          </cell>
          <cell r="U170">
            <v>31</v>
          </cell>
          <cell r="V170" t="str">
            <v>纯电动客车</v>
          </cell>
        </row>
        <row r="171">
          <cell r="F171" t="str">
            <v>TEG6106BEV41</v>
          </cell>
          <cell r="G171" t="str">
            <v>中车时代电动汽车股份有限公司TEG6106BEV41</v>
          </cell>
          <cell r="H171">
            <v>181</v>
          </cell>
          <cell r="I171">
            <v>0</v>
          </cell>
          <cell r="J171">
            <v>181</v>
          </cell>
          <cell r="K171">
            <v>21.78</v>
          </cell>
          <cell r="L171">
            <v>0.25</v>
          </cell>
          <cell r="M171">
            <v>5.4450000000000003</v>
          </cell>
          <cell r="N171">
            <v>985.54500000000405</v>
          </cell>
          <cell r="O171" t="str">
            <v>2018年</v>
          </cell>
          <cell r="Q171" t="str">
            <v>纯电动客车</v>
          </cell>
          <cell r="R171">
            <v>985.54499999999996</v>
          </cell>
          <cell r="S171">
            <v>3.7516656448133298E-12</v>
          </cell>
          <cell r="T171" t="str">
            <v>B1</v>
          </cell>
          <cell r="U171">
            <v>31</v>
          </cell>
          <cell r="V171" t="str">
            <v>纯电动客车</v>
          </cell>
        </row>
        <row r="172">
          <cell r="F172" t="str">
            <v>TEG6106BEV44</v>
          </cell>
          <cell r="G172" t="str">
            <v>中车时代电动汽车股份有限公司TEG6106BEV44</v>
          </cell>
          <cell r="H172">
            <v>100</v>
          </cell>
          <cell r="I172">
            <v>0</v>
          </cell>
          <cell r="J172">
            <v>100</v>
          </cell>
          <cell r="K172">
            <v>21.78</v>
          </cell>
          <cell r="L172">
            <v>0.25</v>
          </cell>
          <cell r="M172">
            <v>5.4450000000000003</v>
          </cell>
          <cell r="N172">
            <v>544.5</v>
          </cell>
          <cell r="O172" t="str">
            <v>2018年</v>
          </cell>
          <cell r="Q172" t="str">
            <v>纯电动客车</v>
          </cell>
          <cell r="R172">
            <v>544.5</v>
          </cell>
          <cell r="S172">
            <v>0</v>
          </cell>
          <cell r="T172" t="str">
            <v>B1</v>
          </cell>
          <cell r="U172">
            <v>31</v>
          </cell>
          <cell r="V172" t="str">
            <v>纯电动客车</v>
          </cell>
        </row>
        <row r="173">
          <cell r="F173" t="str">
            <v>TEG6106BEV45</v>
          </cell>
          <cell r="G173" t="str">
            <v>中车时代电动汽车股份有限公司TEG6106BEV45</v>
          </cell>
          <cell r="H173">
            <v>168</v>
          </cell>
          <cell r="I173">
            <v>0</v>
          </cell>
          <cell r="J173">
            <v>168</v>
          </cell>
          <cell r="K173">
            <v>21.78</v>
          </cell>
          <cell r="L173">
            <v>0.25</v>
          </cell>
          <cell r="M173">
            <v>5.4450000000000003</v>
          </cell>
          <cell r="N173">
            <v>914.76000000000295</v>
          </cell>
          <cell r="O173" t="str">
            <v>2018年</v>
          </cell>
          <cell r="Q173" t="str">
            <v>纯电动客车</v>
          </cell>
          <cell r="R173">
            <v>914.76</v>
          </cell>
          <cell r="S173">
            <v>3.18323145620525E-12</v>
          </cell>
          <cell r="T173" t="str">
            <v>B1</v>
          </cell>
          <cell r="U173">
            <v>31</v>
          </cell>
          <cell r="V173" t="str">
            <v>纯电动客车</v>
          </cell>
        </row>
        <row r="174">
          <cell r="F174" t="str">
            <v>TEG6106BEV46</v>
          </cell>
          <cell r="G174" t="str">
            <v>中车时代电动汽车股份有限公司TEG6106BEV46</v>
          </cell>
          <cell r="H174">
            <v>228</v>
          </cell>
          <cell r="I174">
            <v>0</v>
          </cell>
          <cell r="J174">
            <v>228</v>
          </cell>
          <cell r="K174">
            <v>21.78</v>
          </cell>
          <cell r="L174">
            <v>0.25</v>
          </cell>
          <cell r="M174">
            <v>5.4450000000000003</v>
          </cell>
          <cell r="N174">
            <v>1241.46</v>
          </cell>
          <cell r="O174" t="str">
            <v>2018年</v>
          </cell>
          <cell r="Q174" t="str">
            <v>纯电动客车</v>
          </cell>
          <cell r="R174">
            <v>1241.46</v>
          </cell>
          <cell r="S174">
            <v>0</v>
          </cell>
          <cell r="T174" t="str">
            <v>B1</v>
          </cell>
          <cell r="U174">
            <v>31</v>
          </cell>
          <cell r="V174" t="str">
            <v>纯电动客车</v>
          </cell>
        </row>
        <row r="175">
          <cell r="F175" t="str">
            <v>TEG6106BEV48</v>
          </cell>
          <cell r="G175" t="str">
            <v>中车时代电动汽车股份有限公司TEG6106BEV48</v>
          </cell>
          <cell r="H175">
            <v>99</v>
          </cell>
          <cell r="I175">
            <v>0</v>
          </cell>
          <cell r="J175">
            <v>99</v>
          </cell>
          <cell r="K175">
            <v>21.78</v>
          </cell>
          <cell r="L175">
            <v>0.25</v>
          </cell>
          <cell r="M175">
            <v>5.4450000000000003</v>
          </cell>
          <cell r="N175">
            <v>539.05499999999995</v>
          </cell>
          <cell r="O175" t="str">
            <v>2018年</v>
          </cell>
          <cell r="Q175" t="str">
            <v>纯电动城市客车</v>
          </cell>
          <cell r="R175">
            <v>539.05499999999995</v>
          </cell>
          <cell r="S175">
            <v>0</v>
          </cell>
          <cell r="T175" t="str">
            <v>B1</v>
          </cell>
          <cell r="U175">
            <v>31</v>
          </cell>
          <cell r="V175" t="str">
            <v>纯电动客车</v>
          </cell>
        </row>
        <row r="176">
          <cell r="F176" t="str">
            <v>TEG6106BEV49</v>
          </cell>
          <cell r="G176" t="str">
            <v>中车时代电动汽车股份有限公司TEG6106BEV49</v>
          </cell>
          <cell r="H176">
            <v>11</v>
          </cell>
          <cell r="I176">
            <v>0</v>
          </cell>
          <cell r="J176">
            <v>11</v>
          </cell>
          <cell r="K176">
            <v>21.78</v>
          </cell>
          <cell r="L176">
            <v>0.25</v>
          </cell>
          <cell r="M176">
            <v>5.4450000000000003</v>
          </cell>
          <cell r="N176">
            <v>59.895000000000003</v>
          </cell>
          <cell r="O176" t="str">
            <v>2019年</v>
          </cell>
          <cell r="Q176" t="str">
            <v>纯电动城市客车</v>
          </cell>
          <cell r="R176">
            <v>59.895000000000003</v>
          </cell>
          <cell r="S176">
            <v>0</v>
          </cell>
          <cell r="T176" t="str">
            <v>B1</v>
          </cell>
          <cell r="U176">
            <v>31</v>
          </cell>
          <cell r="V176" t="str">
            <v>纯电动客车</v>
          </cell>
        </row>
        <row r="177">
          <cell r="F177" t="str">
            <v>TEG6106EHEV17</v>
          </cell>
          <cell r="G177" t="str">
            <v>中车时代电动汽车股份有限公司TEG6106EHEV17</v>
          </cell>
          <cell r="H177">
            <v>1</v>
          </cell>
          <cell r="I177">
            <v>0</v>
          </cell>
          <cell r="J177">
            <v>1</v>
          </cell>
          <cell r="K177">
            <v>15</v>
          </cell>
          <cell r="L177">
            <v>0.25</v>
          </cell>
          <cell r="M177">
            <v>3.75</v>
          </cell>
          <cell r="N177">
            <v>3.75</v>
          </cell>
          <cell r="O177" t="str">
            <v>2017年</v>
          </cell>
          <cell r="Q177" t="str">
            <v>纯电动城市客车</v>
          </cell>
          <cell r="R177">
            <v>3.75</v>
          </cell>
          <cell r="S177">
            <v>0</v>
          </cell>
          <cell r="T177" t="str">
            <v>B1</v>
          </cell>
          <cell r="U177">
            <v>31</v>
          </cell>
          <cell r="V177" t="str">
            <v>纯电动客车</v>
          </cell>
        </row>
        <row r="178">
          <cell r="F178" t="str">
            <v>TEG6106EHEVN10</v>
          </cell>
          <cell r="G178" t="str">
            <v>中车时代电动汽车股份有限公司TEG6106EHEVN10</v>
          </cell>
          <cell r="H178">
            <v>1</v>
          </cell>
          <cell r="I178">
            <v>0</v>
          </cell>
          <cell r="J178">
            <v>1</v>
          </cell>
          <cell r="K178">
            <v>15</v>
          </cell>
          <cell r="L178">
            <v>0.25</v>
          </cell>
          <cell r="M178">
            <v>3.75</v>
          </cell>
          <cell r="N178">
            <v>3.75</v>
          </cell>
          <cell r="O178" t="str">
            <v>2017年</v>
          </cell>
          <cell r="Q178" t="str">
            <v>插电式混合动力城市客车</v>
          </cell>
          <cell r="R178">
            <v>3.75</v>
          </cell>
          <cell r="S178">
            <v>0</v>
          </cell>
          <cell r="T178" t="str">
            <v>B1</v>
          </cell>
          <cell r="U178">
            <v>31</v>
          </cell>
          <cell r="V178" t="str">
            <v>插电式混合动力客车</v>
          </cell>
        </row>
        <row r="179">
          <cell r="F179" t="str">
            <v>TEG6110BEV01</v>
          </cell>
          <cell r="G179" t="str">
            <v>中车时代电动汽车股份有限公司TEG6110BEV01</v>
          </cell>
          <cell r="H179">
            <v>2</v>
          </cell>
          <cell r="I179">
            <v>0</v>
          </cell>
          <cell r="J179">
            <v>2</v>
          </cell>
          <cell r="K179">
            <v>21</v>
          </cell>
          <cell r="L179">
            <v>0.25</v>
          </cell>
          <cell r="M179">
            <v>5.25</v>
          </cell>
          <cell r="N179">
            <v>10.5</v>
          </cell>
          <cell r="O179" t="str">
            <v>2017年</v>
          </cell>
          <cell r="Q179" t="str">
            <v>纯电动客车</v>
          </cell>
          <cell r="R179">
            <v>10.5</v>
          </cell>
          <cell r="S179">
            <v>0</v>
          </cell>
          <cell r="T179" t="str">
            <v>B1</v>
          </cell>
          <cell r="U179">
            <v>31</v>
          </cell>
          <cell r="V179" t="str">
            <v>纯电动客车</v>
          </cell>
        </row>
        <row r="180">
          <cell r="F180" t="str">
            <v>TEG6110BEV01</v>
          </cell>
          <cell r="G180" t="str">
            <v>中车时代电动汽车股份有限公司TEG6110BEV01</v>
          </cell>
          <cell r="H180">
            <v>7</v>
          </cell>
          <cell r="I180">
            <v>0</v>
          </cell>
          <cell r="J180">
            <v>7</v>
          </cell>
          <cell r="K180">
            <v>30</v>
          </cell>
          <cell r="L180">
            <v>0.25</v>
          </cell>
          <cell r="M180">
            <v>7.5</v>
          </cell>
          <cell r="N180">
            <v>52.5</v>
          </cell>
          <cell r="O180" t="str">
            <v>2017年</v>
          </cell>
          <cell r="Q180" t="str">
            <v>纯电动客车</v>
          </cell>
          <cell r="R180">
            <v>52.5</v>
          </cell>
          <cell r="S180">
            <v>0</v>
          </cell>
          <cell r="T180" t="str">
            <v>B1</v>
          </cell>
          <cell r="U180">
            <v>31</v>
          </cell>
          <cell r="V180" t="str">
            <v>纯电动客车</v>
          </cell>
        </row>
        <row r="181">
          <cell r="F181" t="str">
            <v>TEG6110BEV03</v>
          </cell>
          <cell r="G181" t="str">
            <v>中车时代电动汽车股份有限公司TEG6110BEV03</v>
          </cell>
          <cell r="H181">
            <v>2</v>
          </cell>
          <cell r="I181">
            <v>0</v>
          </cell>
          <cell r="J181">
            <v>2</v>
          </cell>
          <cell r="K181">
            <v>19.8</v>
          </cell>
          <cell r="L181">
            <v>0.25</v>
          </cell>
          <cell r="M181">
            <v>4.95</v>
          </cell>
          <cell r="N181">
            <v>9.9</v>
          </cell>
          <cell r="O181" t="str">
            <v>2019年</v>
          </cell>
          <cell r="Q181" t="str">
            <v>纯电动城市客车</v>
          </cell>
          <cell r="R181">
            <v>9.9</v>
          </cell>
          <cell r="S181">
            <v>0</v>
          </cell>
          <cell r="T181" t="str">
            <v>B1</v>
          </cell>
          <cell r="U181">
            <v>31</v>
          </cell>
          <cell r="V181" t="str">
            <v>纯电动客车</v>
          </cell>
        </row>
        <row r="182">
          <cell r="F182" t="str">
            <v>TEG6110EV05</v>
          </cell>
          <cell r="G182" t="str">
            <v>中车时代电动汽车股份有限公司TEG6110EV05</v>
          </cell>
          <cell r="H182">
            <v>22</v>
          </cell>
          <cell r="I182">
            <v>0</v>
          </cell>
          <cell r="J182">
            <v>22</v>
          </cell>
          <cell r="K182">
            <v>30</v>
          </cell>
          <cell r="L182">
            <v>0.25</v>
          </cell>
          <cell r="M182">
            <v>7.5</v>
          </cell>
          <cell r="N182">
            <v>165</v>
          </cell>
          <cell r="O182" t="str">
            <v>2017年</v>
          </cell>
          <cell r="Q182" t="str">
            <v>纯电动客车</v>
          </cell>
          <cell r="R182">
            <v>165</v>
          </cell>
          <cell r="S182">
            <v>0</v>
          </cell>
          <cell r="T182" t="str">
            <v>B1</v>
          </cell>
          <cell r="U182">
            <v>31</v>
          </cell>
          <cell r="V182" t="str">
            <v>纯电动客车</v>
          </cell>
        </row>
        <row r="183">
          <cell r="F183" t="str">
            <v>TEG6125BEV08</v>
          </cell>
          <cell r="G183" t="str">
            <v>中车时代电动汽车股份有限公司TEG6125BEV08</v>
          </cell>
          <cell r="H183">
            <v>19</v>
          </cell>
          <cell r="I183">
            <v>0</v>
          </cell>
          <cell r="J183">
            <v>19</v>
          </cell>
          <cell r="K183">
            <v>19.8</v>
          </cell>
          <cell r="L183">
            <v>0.25</v>
          </cell>
          <cell r="M183">
            <v>4.95</v>
          </cell>
          <cell r="N183">
            <v>94.05</v>
          </cell>
          <cell r="O183" t="str">
            <v>2018年</v>
          </cell>
          <cell r="Q183" t="str">
            <v>纯电动城市客车</v>
          </cell>
          <cell r="R183">
            <v>94.05</v>
          </cell>
          <cell r="S183">
            <v>0</v>
          </cell>
          <cell r="T183" t="str">
            <v>B1</v>
          </cell>
          <cell r="U183">
            <v>31</v>
          </cell>
          <cell r="V183" t="str">
            <v>纯电动客车</v>
          </cell>
        </row>
        <row r="184">
          <cell r="F184" t="str">
            <v>TEG6129BEV09</v>
          </cell>
          <cell r="G184" t="str">
            <v>中车时代电动汽车股份有限公司TEG6129BEV09</v>
          </cell>
          <cell r="H184">
            <v>65</v>
          </cell>
          <cell r="I184">
            <v>0</v>
          </cell>
          <cell r="J184">
            <v>65</v>
          </cell>
          <cell r="K184">
            <v>19.8</v>
          </cell>
          <cell r="L184">
            <v>0.25</v>
          </cell>
          <cell r="M184">
            <v>4.95</v>
          </cell>
          <cell r="N184">
            <v>321.75</v>
          </cell>
          <cell r="O184" t="str">
            <v>2018年</v>
          </cell>
          <cell r="Q184" t="str">
            <v>纯电动城市客车</v>
          </cell>
          <cell r="R184">
            <v>321.75</v>
          </cell>
          <cell r="S184">
            <v>0</v>
          </cell>
          <cell r="T184" t="str">
            <v>B1</v>
          </cell>
          <cell r="U184">
            <v>31</v>
          </cell>
          <cell r="V184" t="str">
            <v>纯电动客车</v>
          </cell>
        </row>
        <row r="185">
          <cell r="F185" t="str">
            <v>TEG6600EV03</v>
          </cell>
          <cell r="G185" t="str">
            <v>中车时代电动汽车股份有限公司TEG6600EV03</v>
          </cell>
          <cell r="H185">
            <v>34</v>
          </cell>
          <cell r="I185">
            <v>0</v>
          </cell>
          <cell r="J185">
            <v>34</v>
          </cell>
          <cell r="K185">
            <v>23</v>
          </cell>
          <cell r="L185">
            <v>0.25</v>
          </cell>
          <cell r="M185">
            <v>5.75</v>
          </cell>
          <cell r="N185">
            <v>195.5</v>
          </cell>
          <cell r="O185" t="str">
            <v>2016年</v>
          </cell>
          <cell r="Q185" t="str">
            <v>纯电动客车</v>
          </cell>
          <cell r="R185">
            <v>195.5</v>
          </cell>
          <cell r="S185">
            <v>0</v>
          </cell>
          <cell r="T185" t="str">
            <v>B1</v>
          </cell>
          <cell r="U185">
            <v>31</v>
          </cell>
          <cell r="V185" t="str">
            <v>纯电动客车</v>
          </cell>
        </row>
        <row r="186">
          <cell r="F186" t="str">
            <v>TEG6660BEV01</v>
          </cell>
          <cell r="G186" t="str">
            <v>中车时代电动汽车股份有限公司TEG6660BEV01</v>
          </cell>
          <cell r="H186">
            <v>1</v>
          </cell>
          <cell r="I186">
            <v>0</v>
          </cell>
          <cell r="J186">
            <v>1</v>
          </cell>
          <cell r="K186">
            <v>6.05</v>
          </cell>
          <cell r="L186">
            <v>0.25</v>
          </cell>
          <cell r="M186">
            <v>1.5125</v>
          </cell>
          <cell r="N186">
            <v>1.5125</v>
          </cell>
          <cell r="O186" t="str">
            <v>2018年</v>
          </cell>
          <cell r="Q186" t="str">
            <v>纯电动城市客车</v>
          </cell>
          <cell r="R186">
            <v>1.5125</v>
          </cell>
          <cell r="S186">
            <v>0</v>
          </cell>
          <cell r="T186" t="str">
            <v>B1</v>
          </cell>
          <cell r="U186">
            <v>31</v>
          </cell>
          <cell r="V186" t="str">
            <v>纯电动客车</v>
          </cell>
        </row>
        <row r="187">
          <cell r="F187" t="str">
            <v>TEG6660BEV02</v>
          </cell>
          <cell r="G187" t="str">
            <v>中车时代电动汽车股份有限公司TEG6660BEV02</v>
          </cell>
          <cell r="H187">
            <v>3</v>
          </cell>
          <cell r="I187">
            <v>0</v>
          </cell>
          <cell r="J187">
            <v>3</v>
          </cell>
          <cell r="K187">
            <v>6.05</v>
          </cell>
          <cell r="L187">
            <v>0.25</v>
          </cell>
          <cell r="M187">
            <v>1.5125</v>
          </cell>
          <cell r="N187">
            <v>4.5374999999999996</v>
          </cell>
          <cell r="O187" t="str">
            <v>2018年</v>
          </cell>
          <cell r="Q187" t="str">
            <v>纯电动城市客车</v>
          </cell>
          <cell r="R187">
            <v>4.5374999999999996</v>
          </cell>
          <cell r="S187">
            <v>0</v>
          </cell>
          <cell r="T187" t="str">
            <v>B1</v>
          </cell>
          <cell r="U187">
            <v>31</v>
          </cell>
          <cell r="V187" t="str">
            <v>纯电动客车</v>
          </cell>
        </row>
        <row r="188">
          <cell r="F188" t="str">
            <v>TEG6801BEV01</v>
          </cell>
          <cell r="G188" t="str">
            <v>中车时代电动汽车股份有限公司TEG6801BEV01</v>
          </cell>
          <cell r="H188">
            <v>2</v>
          </cell>
          <cell r="I188">
            <v>0</v>
          </cell>
          <cell r="J188">
            <v>2</v>
          </cell>
          <cell r="K188">
            <v>20</v>
          </cell>
          <cell r="L188">
            <v>0.25</v>
          </cell>
          <cell r="M188">
            <v>5</v>
          </cell>
          <cell r="N188">
            <v>10</v>
          </cell>
          <cell r="O188" t="str">
            <v>2017年</v>
          </cell>
          <cell r="Q188" t="str">
            <v>纯电动城市客车</v>
          </cell>
          <cell r="R188">
            <v>10</v>
          </cell>
          <cell r="S188">
            <v>0</v>
          </cell>
          <cell r="T188" t="str">
            <v>B1</v>
          </cell>
          <cell r="U188">
            <v>31</v>
          </cell>
          <cell r="V188" t="str">
            <v>纯电动客车</v>
          </cell>
        </row>
        <row r="189">
          <cell r="F189" t="str">
            <v>TEG6801BEV02</v>
          </cell>
          <cell r="G189" t="str">
            <v>中车时代电动汽车股份有限公司TEG6801BEV02</v>
          </cell>
          <cell r="H189">
            <v>1</v>
          </cell>
          <cell r="I189">
            <v>0</v>
          </cell>
          <cell r="J189">
            <v>1</v>
          </cell>
          <cell r="K189">
            <v>20</v>
          </cell>
          <cell r="L189">
            <v>0.25</v>
          </cell>
          <cell r="M189">
            <v>5</v>
          </cell>
          <cell r="N189">
            <v>5</v>
          </cell>
          <cell r="O189" t="str">
            <v>2017年</v>
          </cell>
          <cell r="Q189" t="str">
            <v>纯电动客车</v>
          </cell>
          <cell r="R189">
            <v>5</v>
          </cell>
          <cell r="S189">
            <v>0</v>
          </cell>
          <cell r="T189" t="str">
            <v>B1</v>
          </cell>
          <cell r="U189">
            <v>31</v>
          </cell>
          <cell r="V189" t="str">
            <v>纯电动客车</v>
          </cell>
        </row>
        <row r="190">
          <cell r="F190" t="str">
            <v>TEG6801BEV03</v>
          </cell>
          <cell r="G190" t="str">
            <v>中车时代电动汽车股份有限公司TEG6801BEV03</v>
          </cell>
          <cell r="H190">
            <v>1</v>
          </cell>
          <cell r="I190">
            <v>0</v>
          </cell>
          <cell r="J190">
            <v>1</v>
          </cell>
          <cell r="K190">
            <v>20</v>
          </cell>
          <cell r="L190">
            <v>0.25</v>
          </cell>
          <cell r="M190">
            <v>5</v>
          </cell>
          <cell r="N190">
            <v>5</v>
          </cell>
          <cell r="O190" t="str">
            <v>2017年</v>
          </cell>
          <cell r="Q190" t="str">
            <v>纯电动城市客车</v>
          </cell>
          <cell r="R190">
            <v>5</v>
          </cell>
          <cell r="S190">
            <v>0</v>
          </cell>
          <cell r="T190" t="str">
            <v>B1</v>
          </cell>
          <cell r="U190">
            <v>31</v>
          </cell>
          <cell r="V190" t="str">
            <v>纯电动客车</v>
          </cell>
        </row>
        <row r="191">
          <cell r="F191" t="str">
            <v>TEG6801BEV08</v>
          </cell>
          <cell r="G191" t="str">
            <v>中车时代电动汽车股份有限公司TEG6801BEV08</v>
          </cell>
          <cell r="H191">
            <v>7</v>
          </cell>
          <cell r="I191">
            <v>0</v>
          </cell>
          <cell r="J191">
            <v>7</v>
          </cell>
          <cell r="K191">
            <v>12.368399999999999</v>
          </cell>
          <cell r="L191">
            <v>0.25</v>
          </cell>
          <cell r="M191">
            <v>3.0920999999999998</v>
          </cell>
          <cell r="N191">
            <v>21.6447</v>
          </cell>
          <cell r="O191" t="str">
            <v>2018年</v>
          </cell>
          <cell r="Q191" t="str">
            <v>纯电动城市客车</v>
          </cell>
          <cell r="R191">
            <v>21.6447</v>
          </cell>
          <cell r="S191">
            <v>0</v>
          </cell>
          <cell r="T191" t="str">
            <v>B1</v>
          </cell>
          <cell r="U191">
            <v>31</v>
          </cell>
          <cell r="V191" t="str">
            <v>纯电动客车</v>
          </cell>
        </row>
        <row r="192">
          <cell r="F192" t="str">
            <v>TEG6801BEV11</v>
          </cell>
          <cell r="G192" t="str">
            <v>中车时代电动汽车股份有限公司TEG6801BEV11</v>
          </cell>
          <cell r="H192">
            <v>22</v>
          </cell>
          <cell r="I192">
            <v>0</v>
          </cell>
          <cell r="J192">
            <v>22</v>
          </cell>
          <cell r="K192">
            <v>13.2</v>
          </cell>
          <cell r="L192">
            <v>0.25</v>
          </cell>
          <cell r="M192">
            <v>3.3</v>
          </cell>
          <cell r="N192">
            <v>72.599999999999994</v>
          </cell>
          <cell r="O192" t="str">
            <v>2018年</v>
          </cell>
          <cell r="Q192" t="str">
            <v>纯电动城市客车</v>
          </cell>
          <cell r="R192">
            <v>72.599999999999994</v>
          </cell>
          <cell r="S192">
            <v>0</v>
          </cell>
          <cell r="T192" t="str">
            <v>B1</v>
          </cell>
          <cell r="U192">
            <v>31</v>
          </cell>
          <cell r="V192" t="str">
            <v>纯电动客车</v>
          </cell>
        </row>
        <row r="193">
          <cell r="F193" t="str">
            <v>TEG6801BEV15</v>
          </cell>
          <cell r="G193" t="str">
            <v>中车时代电动汽车股份有限公司TEG6801BEV15</v>
          </cell>
          <cell r="H193">
            <v>2</v>
          </cell>
          <cell r="I193">
            <v>0</v>
          </cell>
          <cell r="J193">
            <v>2</v>
          </cell>
          <cell r="K193">
            <v>5.5</v>
          </cell>
          <cell r="L193">
            <v>0.25</v>
          </cell>
          <cell r="M193">
            <v>1.375</v>
          </cell>
          <cell r="N193">
            <v>2.75</v>
          </cell>
          <cell r="O193" t="str">
            <v>2018年</v>
          </cell>
          <cell r="Q193" t="str">
            <v>纯电动客车</v>
          </cell>
          <cell r="R193">
            <v>2.75</v>
          </cell>
          <cell r="S193">
            <v>0</v>
          </cell>
          <cell r="T193" t="str">
            <v>B1</v>
          </cell>
          <cell r="U193">
            <v>31</v>
          </cell>
          <cell r="V193" t="str">
            <v>纯电动客车</v>
          </cell>
        </row>
        <row r="194">
          <cell r="F194" t="str">
            <v>TEG6801BEV15</v>
          </cell>
          <cell r="G194" t="str">
            <v>中车时代电动汽车股份有限公司TEG6801BEV15</v>
          </cell>
          <cell r="H194">
            <v>98</v>
          </cell>
          <cell r="I194">
            <v>0</v>
          </cell>
          <cell r="J194">
            <v>98</v>
          </cell>
          <cell r="K194">
            <v>8.7119999999999997</v>
          </cell>
          <cell r="L194">
            <v>0.25</v>
          </cell>
          <cell r="M194">
            <v>2.1779999999999999</v>
          </cell>
          <cell r="N194">
            <v>213.44399999999999</v>
          </cell>
          <cell r="O194" t="str">
            <v>2018年</v>
          </cell>
          <cell r="Q194" t="str">
            <v>纯电动客车</v>
          </cell>
          <cell r="R194">
            <v>213.44399999999999</v>
          </cell>
          <cell r="S194">
            <v>0</v>
          </cell>
          <cell r="T194" t="str">
            <v>B1</v>
          </cell>
          <cell r="U194">
            <v>31</v>
          </cell>
          <cell r="V194" t="str">
            <v>纯电动客车</v>
          </cell>
        </row>
        <row r="195">
          <cell r="F195" t="str">
            <v>TEG6801BEV15</v>
          </cell>
          <cell r="G195" t="str">
            <v>中车时代电动汽车股份有限公司TEG6801BEV15</v>
          </cell>
          <cell r="H195">
            <v>238</v>
          </cell>
          <cell r="I195">
            <v>0</v>
          </cell>
          <cell r="J195">
            <v>238</v>
          </cell>
          <cell r="K195">
            <v>14.52</v>
          </cell>
          <cell r="L195">
            <v>0.25</v>
          </cell>
          <cell r="M195">
            <v>3.63</v>
          </cell>
          <cell r="N195">
            <v>863.94</v>
          </cell>
          <cell r="O195" t="str">
            <v>2018年</v>
          </cell>
          <cell r="Q195" t="str">
            <v>纯电动客车</v>
          </cell>
          <cell r="R195">
            <v>863.94</v>
          </cell>
          <cell r="S195">
            <v>0</v>
          </cell>
          <cell r="T195" t="str">
            <v>B1</v>
          </cell>
          <cell r="U195">
            <v>31</v>
          </cell>
          <cell r="V195" t="str">
            <v>纯电动客车</v>
          </cell>
        </row>
        <row r="196">
          <cell r="F196" t="str">
            <v>TEG6801BEV17</v>
          </cell>
          <cell r="G196" t="str">
            <v>中车时代电动汽车股份有限公司TEG6801BEV17</v>
          </cell>
          <cell r="H196">
            <v>95</v>
          </cell>
          <cell r="I196">
            <v>0</v>
          </cell>
          <cell r="J196">
            <v>95</v>
          </cell>
          <cell r="K196">
            <v>14.52</v>
          </cell>
          <cell r="L196">
            <v>0.25</v>
          </cell>
          <cell r="M196">
            <v>3.63</v>
          </cell>
          <cell r="N196">
            <v>344.85</v>
          </cell>
          <cell r="O196" t="str">
            <v>2018年</v>
          </cell>
          <cell r="Q196" t="str">
            <v>纯电动客车</v>
          </cell>
          <cell r="R196">
            <v>344.85</v>
          </cell>
          <cell r="S196">
            <v>0</v>
          </cell>
          <cell r="T196" t="str">
            <v>B1</v>
          </cell>
          <cell r="U196">
            <v>31</v>
          </cell>
          <cell r="V196" t="str">
            <v>纯电动客车</v>
          </cell>
        </row>
        <row r="197">
          <cell r="F197" t="str">
            <v>TEG6801BEV18</v>
          </cell>
          <cell r="G197" t="str">
            <v>中车时代电动汽车股份有限公司TEG6801BEV18</v>
          </cell>
          <cell r="H197">
            <v>1</v>
          </cell>
          <cell r="I197">
            <v>0</v>
          </cell>
          <cell r="J197">
            <v>1</v>
          </cell>
          <cell r="K197">
            <v>5.5</v>
          </cell>
          <cell r="L197">
            <v>0.25</v>
          </cell>
          <cell r="M197">
            <v>1.375</v>
          </cell>
          <cell r="N197">
            <v>1.375</v>
          </cell>
          <cell r="O197" t="str">
            <v>2018年</v>
          </cell>
          <cell r="Q197" t="str">
            <v>纯电动城市客车</v>
          </cell>
          <cell r="R197">
            <v>1.375</v>
          </cell>
          <cell r="S197">
            <v>0</v>
          </cell>
          <cell r="T197" t="str">
            <v>B1</v>
          </cell>
          <cell r="U197">
            <v>31</v>
          </cell>
          <cell r="V197" t="str">
            <v>纯电动客车</v>
          </cell>
        </row>
        <row r="198">
          <cell r="F198" t="str">
            <v>TEG6801BEV18</v>
          </cell>
          <cell r="G198" t="str">
            <v>中车时代电动汽车股份有限公司TEG6801BEV18</v>
          </cell>
          <cell r="H198">
            <v>8</v>
          </cell>
          <cell r="I198">
            <v>0</v>
          </cell>
          <cell r="J198">
            <v>8</v>
          </cell>
          <cell r="K198">
            <v>8.7119999999999997</v>
          </cell>
          <cell r="L198">
            <v>0.25</v>
          </cell>
          <cell r="M198">
            <v>2.1779999999999999</v>
          </cell>
          <cell r="N198">
            <v>17.423999999999999</v>
          </cell>
          <cell r="O198" t="str">
            <v>2018年</v>
          </cell>
          <cell r="Q198" t="str">
            <v>纯电动城市客车</v>
          </cell>
          <cell r="R198">
            <v>17.423999999999999</v>
          </cell>
          <cell r="S198">
            <v>0</v>
          </cell>
          <cell r="T198" t="str">
            <v>B1</v>
          </cell>
          <cell r="U198">
            <v>31</v>
          </cell>
          <cell r="V198" t="str">
            <v>纯电动客车</v>
          </cell>
        </row>
        <row r="199">
          <cell r="F199" t="str">
            <v>TEG6801BEV18</v>
          </cell>
          <cell r="G199" t="str">
            <v>中车时代电动汽车股份有限公司TEG6801BEV18</v>
          </cell>
          <cell r="H199">
            <v>119</v>
          </cell>
          <cell r="I199">
            <v>0</v>
          </cell>
          <cell r="J199">
            <v>119</v>
          </cell>
          <cell r="K199">
            <v>14.52</v>
          </cell>
          <cell r="L199">
            <v>0.25</v>
          </cell>
          <cell r="M199">
            <v>3.63</v>
          </cell>
          <cell r="N199">
            <v>431.97</v>
          </cell>
          <cell r="O199" t="str">
            <v>2018年</v>
          </cell>
          <cell r="Q199" t="str">
            <v>纯电动城市客车</v>
          </cell>
          <cell r="R199">
            <v>431.97</v>
          </cell>
          <cell r="S199">
            <v>0</v>
          </cell>
          <cell r="T199" t="str">
            <v>B1</v>
          </cell>
          <cell r="U199">
            <v>31</v>
          </cell>
          <cell r="V199" t="str">
            <v>纯电动客车</v>
          </cell>
        </row>
        <row r="200">
          <cell r="F200" t="str">
            <v>TEG6850BEV06</v>
          </cell>
          <cell r="G200" t="str">
            <v>中车时代电动汽车股份有限公司TEG6850BEV06</v>
          </cell>
          <cell r="H200">
            <v>1</v>
          </cell>
          <cell r="I200">
            <v>0</v>
          </cell>
          <cell r="J200">
            <v>1</v>
          </cell>
          <cell r="K200">
            <v>20</v>
          </cell>
          <cell r="L200">
            <v>0.25</v>
          </cell>
          <cell r="M200">
            <v>5</v>
          </cell>
          <cell r="N200">
            <v>5</v>
          </cell>
          <cell r="O200" t="str">
            <v>2017年</v>
          </cell>
          <cell r="Q200" t="str">
            <v>纯电动城市客车</v>
          </cell>
          <cell r="R200">
            <v>5</v>
          </cell>
          <cell r="S200">
            <v>0</v>
          </cell>
          <cell r="T200" t="str">
            <v>B1</v>
          </cell>
          <cell r="U200">
            <v>31</v>
          </cell>
          <cell r="V200" t="str">
            <v>纯电动客车</v>
          </cell>
        </row>
        <row r="201">
          <cell r="F201" t="str">
            <v>TEG6851BEV09</v>
          </cell>
          <cell r="G201" t="str">
            <v>中车时代电动汽车股份有限公司TEG6851BEV09</v>
          </cell>
          <cell r="H201">
            <v>4</v>
          </cell>
          <cell r="I201">
            <v>0</v>
          </cell>
          <cell r="J201">
            <v>4</v>
          </cell>
          <cell r="K201">
            <v>20</v>
          </cell>
          <cell r="L201">
            <v>0.25</v>
          </cell>
          <cell r="M201">
            <v>5</v>
          </cell>
          <cell r="N201">
            <v>20</v>
          </cell>
          <cell r="O201" t="str">
            <v>2017年</v>
          </cell>
          <cell r="Q201" t="str">
            <v>纯电动客车</v>
          </cell>
          <cell r="R201">
            <v>20</v>
          </cell>
          <cell r="S201">
            <v>0</v>
          </cell>
          <cell r="T201" t="str">
            <v>B1</v>
          </cell>
          <cell r="U201">
            <v>31</v>
          </cell>
          <cell r="V201" t="str">
            <v>纯电动客车</v>
          </cell>
        </row>
        <row r="202">
          <cell r="F202" t="str">
            <v>TEG6851BEV10</v>
          </cell>
          <cell r="G202" t="str">
            <v>中车时代电动汽车股份有限公司TEG6851BEV10</v>
          </cell>
          <cell r="H202">
            <v>2</v>
          </cell>
          <cell r="I202">
            <v>0</v>
          </cell>
          <cell r="J202">
            <v>2</v>
          </cell>
          <cell r="K202">
            <v>14</v>
          </cell>
          <cell r="L202">
            <v>0.25</v>
          </cell>
          <cell r="M202">
            <v>3.5</v>
          </cell>
          <cell r="N202">
            <v>7</v>
          </cell>
          <cell r="O202" t="str">
            <v>2018年</v>
          </cell>
          <cell r="Q202" t="str">
            <v>纯电动城市客车</v>
          </cell>
          <cell r="R202">
            <v>7</v>
          </cell>
          <cell r="S202">
            <v>0</v>
          </cell>
          <cell r="T202" t="str">
            <v>B1</v>
          </cell>
          <cell r="U202">
            <v>31</v>
          </cell>
          <cell r="V202" t="str">
            <v>纯电动客车</v>
          </cell>
        </row>
        <row r="203">
          <cell r="F203" t="str">
            <v>TEG6851BEV13</v>
          </cell>
          <cell r="G203" t="str">
            <v>中车时代电动汽车股份有限公司TEG6851BEV13</v>
          </cell>
          <cell r="H203">
            <v>1</v>
          </cell>
          <cell r="I203">
            <v>0</v>
          </cell>
          <cell r="J203">
            <v>1</v>
          </cell>
          <cell r="K203">
            <v>20</v>
          </cell>
          <cell r="L203">
            <v>0.25</v>
          </cell>
          <cell r="M203">
            <v>5</v>
          </cell>
          <cell r="N203">
            <v>5</v>
          </cell>
          <cell r="O203" t="str">
            <v>2017年</v>
          </cell>
          <cell r="Q203" t="str">
            <v>纯电动城市客车</v>
          </cell>
          <cell r="R203">
            <v>5</v>
          </cell>
          <cell r="S203">
            <v>0</v>
          </cell>
          <cell r="T203" t="str">
            <v>B1</v>
          </cell>
          <cell r="U203">
            <v>31</v>
          </cell>
          <cell r="V203" t="str">
            <v>纯电动客车</v>
          </cell>
        </row>
        <row r="204">
          <cell r="F204" t="str">
            <v>TEG6851BEV25</v>
          </cell>
          <cell r="G204" t="str">
            <v>中车时代电动汽车股份有限公司TEG6851BEV25</v>
          </cell>
          <cell r="H204">
            <v>21</v>
          </cell>
          <cell r="I204">
            <v>0</v>
          </cell>
          <cell r="J204">
            <v>21</v>
          </cell>
          <cell r="K204">
            <v>13.2</v>
          </cell>
          <cell r="L204">
            <v>0.25</v>
          </cell>
          <cell r="M204">
            <v>3.3</v>
          </cell>
          <cell r="N204">
            <v>69.3</v>
          </cell>
          <cell r="O204" t="str">
            <v>2018年</v>
          </cell>
          <cell r="Q204" t="str">
            <v>纯电动城市客车</v>
          </cell>
          <cell r="R204">
            <v>69.3</v>
          </cell>
          <cell r="S204">
            <v>0</v>
          </cell>
          <cell r="T204" t="str">
            <v>B1</v>
          </cell>
          <cell r="U204">
            <v>31</v>
          </cell>
          <cell r="V204" t="str">
            <v>纯电动客车</v>
          </cell>
        </row>
        <row r="205">
          <cell r="F205" t="str">
            <v>TEG6851BEV33</v>
          </cell>
          <cell r="G205" t="str">
            <v>中车时代电动汽车股份有限公司TEG6851BEV33</v>
          </cell>
          <cell r="H205">
            <v>91</v>
          </cell>
          <cell r="I205">
            <v>0</v>
          </cell>
          <cell r="J205">
            <v>91</v>
          </cell>
          <cell r="K205">
            <v>14.52</v>
          </cell>
          <cell r="L205">
            <v>0.25</v>
          </cell>
          <cell r="M205">
            <v>3.63</v>
          </cell>
          <cell r="N205">
            <v>330.33</v>
          </cell>
          <cell r="O205" t="str">
            <v>2018年</v>
          </cell>
          <cell r="Q205" t="str">
            <v>纯电动客车</v>
          </cell>
          <cell r="R205">
            <v>330.33</v>
          </cell>
          <cell r="S205">
            <v>0</v>
          </cell>
          <cell r="T205" t="str">
            <v>B1</v>
          </cell>
          <cell r="U205">
            <v>31</v>
          </cell>
          <cell r="V205" t="str">
            <v>纯电动客车</v>
          </cell>
        </row>
        <row r="206">
          <cell r="F206" t="str">
            <v>TEG6851BEV35</v>
          </cell>
          <cell r="G206" t="str">
            <v>中车时代电动汽车股份有限公司TEG6851BEV35</v>
          </cell>
          <cell r="H206">
            <v>20</v>
          </cell>
          <cell r="I206">
            <v>0</v>
          </cell>
          <cell r="J206">
            <v>20</v>
          </cell>
          <cell r="K206">
            <v>14.52</v>
          </cell>
          <cell r="L206">
            <v>0.25</v>
          </cell>
          <cell r="M206">
            <v>3.63</v>
          </cell>
          <cell r="N206">
            <v>72.599999999999994</v>
          </cell>
          <cell r="O206" t="str">
            <v>2018年</v>
          </cell>
          <cell r="Q206" t="str">
            <v>纯电动城市客车</v>
          </cell>
          <cell r="R206">
            <v>72.599999999999994</v>
          </cell>
          <cell r="S206">
            <v>0</v>
          </cell>
          <cell r="T206" t="str">
            <v>B1</v>
          </cell>
          <cell r="U206">
            <v>31</v>
          </cell>
          <cell r="V206" t="str">
            <v>纯电动客车</v>
          </cell>
        </row>
        <row r="207">
          <cell r="F207" t="str">
            <v>TEG6851EHEV05</v>
          </cell>
          <cell r="G207" t="str">
            <v>中车时代电动汽车股份有限公司TEG6851EHEV05</v>
          </cell>
          <cell r="H207">
            <v>1</v>
          </cell>
          <cell r="I207">
            <v>0</v>
          </cell>
          <cell r="J207">
            <v>1</v>
          </cell>
          <cell r="K207">
            <v>9</v>
          </cell>
          <cell r="L207">
            <v>0.25</v>
          </cell>
          <cell r="M207">
            <v>2.25</v>
          </cell>
          <cell r="N207">
            <v>2.25</v>
          </cell>
          <cell r="O207" t="str">
            <v>2017年</v>
          </cell>
          <cell r="Q207" t="str">
            <v>插电式混合动力客车</v>
          </cell>
          <cell r="R207">
            <v>2.25</v>
          </cell>
          <cell r="S207">
            <v>0</v>
          </cell>
          <cell r="T207" t="str">
            <v>B1</v>
          </cell>
          <cell r="U207">
            <v>31</v>
          </cell>
          <cell r="V207" t="str">
            <v>插电式混合动力客车</v>
          </cell>
        </row>
        <row r="208">
          <cell r="F208" t="str">
            <v>TEG6851EHEVN02</v>
          </cell>
          <cell r="G208" t="str">
            <v>中车时代电动汽车股份有限公司TEG6851EHEVN02</v>
          </cell>
          <cell r="H208">
            <v>1</v>
          </cell>
          <cell r="I208">
            <v>0</v>
          </cell>
          <cell r="J208">
            <v>1</v>
          </cell>
          <cell r="K208">
            <v>9</v>
          </cell>
          <cell r="L208">
            <v>0.25</v>
          </cell>
          <cell r="M208">
            <v>2.25</v>
          </cell>
          <cell r="N208">
            <v>2.25</v>
          </cell>
          <cell r="O208" t="str">
            <v>2017年</v>
          </cell>
          <cell r="Q208" t="str">
            <v>插电式混合动力城市客车</v>
          </cell>
          <cell r="R208">
            <v>2.25</v>
          </cell>
          <cell r="S208">
            <v>0</v>
          </cell>
          <cell r="T208" t="str">
            <v>B1</v>
          </cell>
          <cell r="U208">
            <v>31</v>
          </cell>
          <cell r="V208" t="str">
            <v>插电式混合动力客车</v>
          </cell>
        </row>
        <row r="209">
          <cell r="F209" t="str">
            <v>NEQ7000BEVJ72B</v>
          </cell>
          <cell r="G209" t="str">
            <v>株洲畅行新能源汽车发展有限责任公司NEQ7000BEVJ72B</v>
          </cell>
          <cell r="H209">
            <v>1</v>
          </cell>
          <cell r="I209">
            <v>1</v>
          </cell>
          <cell r="J209">
            <v>0</v>
          </cell>
          <cell r="K209">
            <v>2.5632000000000001</v>
          </cell>
          <cell r="L209">
            <v>0</v>
          </cell>
          <cell r="M209">
            <v>0</v>
          </cell>
          <cell r="N209">
            <v>0</v>
          </cell>
          <cell r="O209" t="str">
            <v>2019年</v>
          </cell>
          <cell r="Q209" t="str">
            <v>纯电动轿车</v>
          </cell>
          <cell r="R209">
            <v>0</v>
          </cell>
          <cell r="S209">
            <v>0</v>
          </cell>
          <cell r="T209" t="str">
            <v>B2</v>
          </cell>
          <cell r="U209">
            <v>32</v>
          </cell>
          <cell r="V209" t="str">
            <v>纯电动乘用车</v>
          </cell>
        </row>
        <row r="210">
          <cell r="F210" t="str">
            <v>SQR7000BEVJ728</v>
          </cell>
          <cell r="G210" t="str">
            <v>株洲畅行新能源汽车发展有限责任公司SQR7000BEVJ728</v>
          </cell>
          <cell r="H210">
            <v>7</v>
          </cell>
          <cell r="I210">
            <v>0</v>
          </cell>
          <cell r="J210">
            <v>7</v>
          </cell>
          <cell r="K210">
            <v>2.6352000000000002</v>
          </cell>
          <cell r="L210">
            <v>0.1</v>
          </cell>
          <cell r="M210">
            <v>0.26351999999999998</v>
          </cell>
          <cell r="N210">
            <v>1.8446400000000001</v>
          </cell>
          <cell r="O210" t="str">
            <v>2019年</v>
          </cell>
          <cell r="Q210" t="str">
            <v>纯电动轿车</v>
          </cell>
          <cell r="R210">
            <v>1.8446400000000001</v>
          </cell>
          <cell r="S210">
            <v>0</v>
          </cell>
          <cell r="T210" t="str">
            <v>B2</v>
          </cell>
          <cell r="U210">
            <v>32</v>
          </cell>
          <cell r="V210" t="str">
            <v>纯电动乘用车</v>
          </cell>
        </row>
        <row r="211">
          <cell r="F211" t="str">
            <v>SQR7001BEVJ72</v>
          </cell>
          <cell r="G211" t="str">
            <v>株洲畅行新能源汽车发展有限责任公司SQR7001BEVJ72</v>
          </cell>
          <cell r="H211">
            <v>2</v>
          </cell>
          <cell r="I211">
            <v>0</v>
          </cell>
          <cell r="J211">
            <v>2</v>
          </cell>
          <cell r="K211">
            <v>2.5920000000000001</v>
          </cell>
          <cell r="L211">
            <v>0.1</v>
          </cell>
          <cell r="M211">
            <v>0.25919999999999999</v>
          </cell>
          <cell r="N211">
            <v>0.51839999999999997</v>
          </cell>
          <cell r="O211" t="str">
            <v>2019年</v>
          </cell>
          <cell r="Q211" t="str">
            <v>纯电动轿车</v>
          </cell>
          <cell r="R211">
            <v>0.51839999999999997</v>
          </cell>
          <cell r="S211">
            <v>0</v>
          </cell>
          <cell r="T211" t="str">
            <v>B2</v>
          </cell>
          <cell r="U211">
            <v>32</v>
          </cell>
          <cell r="V211" t="str">
            <v>纯电动乘用车</v>
          </cell>
        </row>
        <row r="215">
          <cell r="F215" t="str">
            <v>EQ6800CACBEV10</v>
          </cell>
          <cell r="G215" t="str">
            <v>衡阳市弘鑫新能源汽车销售服务有限公司EQ6800CACBEV10</v>
          </cell>
          <cell r="H215">
            <v>8</v>
          </cell>
          <cell r="I215">
            <v>0</v>
          </cell>
          <cell r="J215">
            <v>8</v>
          </cell>
          <cell r="K215">
            <v>14.52</v>
          </cell>
          <cell r="L215">
            <v>0.25</v>
          </cell>
          <cell r="M215">
            <v>3.63</v>
          </cell>
          <cell r="N215">
            <v>29.04</v>
          </cell>
          <cell r="O215" t="str">
            <v>2018年</v>
          </cell>
          <cell r="Q215" t="str">
            <v>纯电动城市客车</v>
          </cell>
          <cell r="R215">
            <v>29.04</v>
          </cell>
          <cell r="S215">
            <v>0</v>
          </cell>
          <cell r="T215" t="str">
            <v>D1</v>
          </cell>
          <cell r="U215">
            <v>36</v>
          </cell>
          <cell r="V215" t="str">
            <v>纯电动客车</v>
          </cell>
        </row>
        <row r="216">
          <cell r="F216" t="str">
            <v>EQ6800CACBEV12</v>
          </cell>
          <cell r="G216" t="str">
            <v>衡阳市弘鑫新能源汽车销售服务有限公司EQ6800CACBEV12</v>
          </cell>
          <cell r="H216">
            <v>19</v>
          </cell>
          <cell r="I216">
            <v>0</v>
          </cell>
          <cell r="J216">
            <v>19</v>
          </cell>
          <cell r="K216">
            <v>14.52</v>
          </cell>
          <cell r="L216">
            <v>0.25</v>
          </cell>
          <cell r="M216">
            <v>3.63</v>
          </cell>
          <cell r="N216">
            <v>68.97</v>
          </cell>
          <cell r="O216" t="str">
            <v>2018年</v>
          </cell>
          <cell r="Q216" t="str">
            <v>纯电动城市客车</v>
          </cell>
          <cell r="R216">
            <v>68.97</v>
          </cell>
          <cell r="S216">
            <v>0</v>
          </cell>
          <cell r="T216" t="str">
            <v>D1</v>
          </cell>
          <cell r="U216">
            <v>36</v>
          </cell>
          <cell r="V216" t="str">
            <v>纯电动客车</v>
          </cell>
        </row>
        <row r="217">
          <cell r="F217" t="str">
            <v>EQ6800CACBEV5</v>
          </cell>
          <cell r="G217" t="str">
            <v>衡阳市弘鑫新能源汽车销售服务有限公司EQ6800CACBEV5</v>
          </cell>
          <cell r="H217">
            <v>10</v>
          </cell>
          <cell r="I217">
            <v>0</v>
          </cell>
          <cell r="J217">
            <v>10</v>
          </cell>
          <cell r="K217">
            <v>12</v>
          </cell>
          <cell r="L217">
            <v>0.25</v>
          </cell>
          <cell r="M217">
            <v>3</v>
          </cell>
          <cell r="N217">
            <v>30</v>
          </cell>
          <cell r="O217" t="str">
            <v>2018年</v>
          </cell>
          <cell r="Q217" t="str">
            <v>纯电动城市客车</v>
          </cell>
          <cell r="R217">
            <v>30</v>
          </cell>
          <cell r="S217">
            <v>0</v>
          </cell>
          <cell r="T217" t="str">
            <v>D1</v>
          </cell>
          <cell r="U217">
            <v>36</v>
          </cell>
          <cell r="V217" t="str">
            <v>纯电动客车</v>
          </cell>
        </row>
        <row r="218">
          <cell r="F218" t="str">
            <v>LCK6600BEV1</v>
          </cell>
          <cell r="G218" t="str">
            <v>衡阳市金华通汽车贸易有限公司LCK6600BEV1</v>
          </cell>
          <cell r="H218">
            <v>1</v>
          </cell>
          <cell r="I218">
            <v>0</v>
          </cell>
          <cell r="J218">
            <v>1</v>
          </cell>
          <cell r="K218">
            <v>25</v>
          </cell>
          <cell r="L218">
            <v>0.25</v>
          </cell>
          <cell r="M218">
            <v>6.25</v>
          </cell>
          <cell r="N218">
            <v>6.25</v>
          </cell>
          <cell r="O218" t="str">
            <v>2016年</v>
          </cell>
          <cell r="Q218" t="str">
            <v>纯电动客车</v>
          </cell>
          <cell r="R218">
            <v>6.25</v>
          </cell>
          <cell r="S218">
            <v>0</v>
          </cell>
          <cell r="T218" t="str">
            <v>D2</v>
          </cell>
          <cell r="U218">
            <v>37</v>
          </cell>
          <cell r="V218" t="str">
            <v>纯电动客车</v>
          </cell>
        </row>
        <row r="219">
          <cell r="F219" t="str">
            <v>LCK6809EVG3A6</v>
          </cell>
          <cell r="G219" t="str">
            <v>衡阳市金华通汽车贸易有限公司LCK6809EVG3A6</v>
          </cell>
          <cell r="H219">
            <v>3</v>
          </cell>
          <cell r="I219">
            <v>0</v>
          </cell>
          <cell r="J219">
            <v>3</v>
          </cell>
          <cell r="K219">
            <v>14.52</v>
          </cell>
          <cell r="L219">
            <v>0.25</v>
          </cell>
          <cell r="M219">
            <v>3.63</v>
          </cell>
          <cell r="N219">
            <v>10.89</v>
          </cell>
          <cell r="O219" t="str">
            <v>2018年</v>
          </cell>
          <cell r="Q219" t="str">
            <v>纯电动城市客车</v>
          </cell>
          <cell r="R219">
            <v>10.89</v>
          </cell>
          <cell r="S219">
            <v>0</v>
          </cell>
          <cell r="T219" t="str">
            <v>D2</v>
          </cell>
          <cell r="U219">
            <v>37</v>
          </cell>
          <cell r="V219" t="str">
            <v>纯电动客车</v>
          </cell>
        </row>
        <row r="220">
          <cell r="F220" t="str">
            <v>LCK6809EVG3A7</v>
          </cell>
          <cell r="G220" t="str">
            <v>衡阳市金华通汽车贸易有限公司LCK6809EVG3A7</v>
          </cell>
          <cell r="H220">
            <v>4</v>
          </cell>
          <cell r="I220">
            <v>0</v>
          </cell>
          <cell r="J220">
            <v>4</v>
          </cell>
          <cell r="K220">
            <v>14.52</v>
          </cell>
          <cell r="L220">
            <v>0.25</v>
          </cell>
          <cell r="M220">
            <v>3.63</v>
          </cell>
          <cell r="N220">
            <v>14.52</v>
          </cell>
          <cell r="O220" t="str">
            <v>2018年</v>
          </cell>
          <cell r="Q220" t="str">
            <v>纯电动城市客车</v>
          </cell>
          <cell r="R220">
            <v>14.52</v>
          </cell>
          <cell r="S220">
            <v>0</v>
          </cell>
          <cell r="T220" t="str">
            <v>D2</v>
          </cell>
          <cell r="U220">
            <v>37</v>
          </cell>
          <cell r="V220" t="str">
            <v>纯电动客车</v>
          </cell>
        </row>
        <row r="221">
          <cell r="F221" t="str">
            <v>LCK6809EVGT</v>
          </cell>
          <cell r="G221" t="str">
            <v>衡阳市金华通汽车贸易有限公司LCK6809EVGT</v>
          </cell>
          <cell r="H221">
            <v>3</v>
          </cell>
          <cell r="I221">
            <v>0</v>
          </cell>
          <cell r="J221">
            <v>3</v>
          </cell>
          <cell r="K221">
            <v>14</v>
          </cell>
          <cell r="L221">
            <v>0.25</v>
          </cell>
          <cell r="M221">
            <v>3.5</v>
          </cell>
          <cell r="N221">
            <v>10.5</v>
          </cell>
          <cell r="O221" t="str">
            <v>2018年</v>
          </cell>
          <cell r="Q221" t="str">
            <v>纯电动城市客车</v>
          </cell>
          <cell r="R221">
            <v>10.5</v>
          </cell>
          <cell r="S221">
            <v>0</v>
          </cell>
          <cell r="T221" t="str">
            <v>D2</v>
          </cell>
          <cell r="U221">
            <v>37</v>
          </cell>
          <cell r="V221" t="str">
            <v>纯电动客车</v>
          </cell>
        </row>
        <row r="222">
          <cell r="F222" t="str">
            <v>BJ7000C5D3-BEV</v>
          </cell>
          <cell r="G222" t="str">
            <v>衡阳市恒昆汽车贸易有限公司BJ7000C5D3-BEV</v>
          </cell>
          <cell r="H222">
            <v>9</v>
          </cell>
          <cell r="I222">
            <v>9</v>
          </cell>
          <cell r="J222">
            <v>0</v>
          </cell>
          <cell r="K222">
            <v>6.05</v>
          </cell>
          <cell r="L222">
            <v>0</v>
          </cell>
          <cell r="M222">
            <v>0</v>
          </cell>
          <cell r="N222">
            <v>0</v>
          </cell>
          <cell r="O222" t="str">
            <v>2018年</v>
          </cell>
          <cell r="Q222" t="str">
            <v>纯电动轿车</v>
          </cell>
          <cell r="R222">
            <v>0</v>
          </cell>
          <cell r="S222">
            <v>0</v>
          </cell>
          <cell r="T222" t="str">
            <v>D3</v>
          </cell>
          <cell r="U222">
            <v>38</v>
          </cell>
          <cell r="V222" t="str">
            <v>纯电动乘用车</v>
          </cell>
        </row>
        <row r="223">
          <cell r="F223" t="str">
            <v>BJ7000U3D7-BEV</v>
          </cell>
          <cell r="G223" t="str">
            <v>衡阳市恒昆汽车贸易有限公司BJ7000U3D7-BEV</v>
          </cell>
          <cell r="H223">
            <v>3</v>
          </cell>
          <cell r="I223">
            <v>3</v>
          </cell>
          <cell r="J223">
            <v>0</v>
          </cell>
          <cell r="K223">
            <v>4.5</v>
          </cell>
          <cell r="L223">
            <v>0</v>
          </cell>
          <cell r="M223">
            <v>0</v>
          </cell>
          <cell r="N223">
            <v>0</v>
          </cell>
          <cell r="O223" t="str">
            <v>2018年</v>
          </cell>
          <cell r="Q223" t="str">
            <v>纯电动乘用车</v>
          </cell>
          <cell r="R223">
            <v>0</v>
          </cell>
          <cell r="S223">
            <v>0</v>
          </cell>
          <cell r="T223" t="str">
            <v>D3</v>
          </cell>
          <cell r="U223">
            <v>38</v>
          </cell>
          <cell r="V223" t="str">
            <v>纯电动乘用车</v>
          </cell>
        </row>
        <row r="224">
          <cell r="F224" t="str">
            <v>BJ7000URD4C-BEV</v>
          </cell>
          <cell r="G224" t="str">
            <v>衡阳市恒昆汽车贸易有限公司BJ7000URD4C-BEV</v>
          </cell>
          <cell r="H224">
            <v>4</v>
          </cell>
          <cell r="I224">
            <v>4</v>
          </cell>
          <cell r="J224">
            <v>0</v>
          </cell>
          <cell r="K224">
            <v>4.5</v>
          </cell>
          <cell r="L224">
            <v>0</v>
          </cell>
          <cell r="M224">
            <v>0</v>
          </cell>
          <cell r="N224">
            <v>0</v>
          </cell>
          <cell r="O224" t="str">
            <v>2018年</v>
          </cell>
          <cell r="Q224" t="str">
            <v>纯电动乘用车</v>
          </cell>
          <cell r="R224">
            <v>0</v>
          </cell>
          <cell r="S224">
            <v>0</v>
          </cell>
          <cell r="T224" t="str">
            <v>D3</v>
          </cell>
          <cell r="U224">
            <v>38</v>
          </cell>
          <cell r="V224" t="str">
            <v>纯电动乘用车</v>
          </cell>
        </row>
        <row r="225">
          <cell r="F225" t="str">
            <v>BJ7001BPH5-BEV</v>
          </cell>
          <cell r="G225" t="str">
            <v>衡阳市恒昆汽车贸易有限公司BJ7001BPH5-BEV</v>
          </cell>
          <cell r="H225">
            <v>2</v>
          </cell>
          <cell r="I225">
            <v>2</v>
          </cell>
          <cell r="J225">
            <v>0</v>
          </cell>
          <cell r="K225">
            <v>3.96</v>
          </cell>
          <cell r="L225">
            <v>0</v>
          </cell>
          <cell r="M225">
            <v>0</v>
          </cell>
          <cell r="N225">
            <v>0</v>
          </cell>
          <cell r="O225" t="str">
            <v>2017年</v>
          </cell>
          <cell r="Q225" t="str">
            <v>纯电动乘用车</v>
          </cell>
          <cell r="R225">
            <v>0</v>
          </cell>
          <cell r="S225">
            <v>0</v>
          </cell>
          <cell r="T225" t="str">
            <v>D3</v>
          </cell>
          <cell r="U225">
            <v>38</v>
          </cell>
          <cell r="V225" t="str">
            <v>纯电动乘用车</v>
          </cell>
        </row>
        <row r="226">
          <cell r="F226" t="str">
            <v>LCK6600BEV1</v>
          </cell>
          <cell r="G226" t="str">
            <v>耒阳市天汇公共交通运输有限责任公司LCK6600BEV1</v>
          </cell>
          <cell r="H226">
            <v>34</v>
          </cell>
          <cell r="I226">
            <v>0</v>
          </cell>
          <cell r="J226">
            <v>34</v>
          </cell>
          <cell r="K226">
            <v>25</v>
          </cell>
          <cell r="L226">
            <v>0.25</v>
          </cell>
          <cell r="M226">
            <v>6.25</v>
          </cell>
          <cell r="N226">
            <v>212.5</v>
          </cell>
          <cell r="O226" t="str">
            <v>2016年</v>
          </cell>
          <cell r="Q226" t="str">
            <v>纯电动客车</v>
          </cell>
          <cell r="R226">
            <v>212.5</v>
          </cell>
          <cell r="S226">
            <v>0</v>
          </cell>
          <cell r="T226" t="str">
            <v>D4</v>
          </cell>
          <cell r="U226">
            <v>39</v>
          </cell>
          <cell r="V226" t="str">
            <v>纯电动客车</v>
          </cell>
        </row>
        <row r="244">
          <cell r="F244" t="str">
            <v>HFF6800G03EV63</v>
          </cell>
          <cell r="G244" t="str">
            <v>益阳东方汽车贸易有限公司HFF6800G03EV63</v>
          </cell>
          <cell r="H244">
            <v>8</v>
          </cell>
          <cell r="I244">
            <v>0</v>
          </cell>
          <cell r="J244">
            <v>8</v>
          </cell>
          <cell r="K244">
            <v>14</v>
          </cell>
          <cell r="L244">
            <v>0.25</v>
          </cell>
          <cell r="M244">
            <v>3.5</v>
          </cell>
          <cell r="N244">
            <v>28</v>
          </cell>
          <cell r="O244" t="str">
            <v>2018年</v>
          </cell>
          <cell r="Q244" t="str">
            <v>纯电动城市客车</v>
          </cell>
          <cell r="R244">
            <v>28</v>
          </cell>
          <cell r="S244">
            <v>0</v>
          </cell>
          <cell r="T244" t="str">
            <v>H1</v>
          </cell>
          <cell r="U244">
            <v>43</v>
          </cell>
          <cell r="V244" t="str">
            <v>纯电动客车</v>
          </cell>
        </row>
        <row r="245">
          <cell r="F245" t="str">
            <v>HFF6800G03EV8</v>
          </cell>
          <cell r="G245" t="str">
            <v>益阳东方汽车贸易有限公司HFF6800G03EV8</v>
          </cell>
          <cell r="H245">
            <v>1</v>
          </cell>
          <cell r="I245">
            <v>0</v>
          </cell>
          <cell r="J245">
            <v>1</v>
          </cell>
          <cell r="K245">
            <v>19.906500000000001</v>
          </cell>
          <cell r="L245">
            <v>0.25</v>
          </cell>
          <cell r="M245">
            <v>4.9766250000000003</v>
          </cell>
          <cell r="N245">
            <v>4.9766250000000003</v>
          </cell>
          <cell r="O245" t="str">
            <v>2017年</v>
          </cell>
          <cell r="Q245" t="str">
            <v>纯电动客车</v>
          </cell>
          <cell r="R245">
            <v>4.9766250000000003</v>
          </cell>
          <cell r="S245">
            <v>0</v>
          </cell>
          <cell r="T245" t="str">
            <v>H1</v>
          </cell>
          <cell r="U245">
            <v>43</v>
          </cell>
          <cell r="V245" t="str">
            <v>纯电动客车</v>
          </cell>
        </row>
        <row r="246">
          <cell r="F246" t="str">
            <v>LCK6809EVG3A6</v>
          </cell>
          <cell r="G246" t="str">
            <v>益阳东方汽车贸易有限公司LCK6809EVG3A6</v>
          </cell>
          <cell r="H246">
            <v>15</v>
          </cell>
          <cell r="I246">
            <v>0</v>
          </cell>
          <cell r="J246">
            <v>15</v>
          </cell>
          <cell r="K246">
            <v>14.52</v>
          </cell>
          <cell r="L246">
            <v>0.25</v>
          </cell>
          <cell r="M246">
            <v>3.63</v>
          </cell>
          <cell r="N246">
            <v>54.45</v>
          </cell>
          <cell r="O246" t="str">
            <v>2018年</v>
          </cell>
          <cell r="Q246" t="str">
            <v>纯电动城市客车</v>
          </cell>
          <cell r="R246">
            <v>54.45</v>
          </cell>
          <cell r="S246">
            <v>0</v>
          </cell>
          <cell r="T246" t="str">
            <v>H1</v>
          </cell>
          <cell r="U246">
            <v>43</v>
          </cell>
          <cell r="V246" t="str">
            <v>纯电动客车</v>
          </cell>
        </row>
        <row r="247">
          <cell r="F247" t="str">
            <v>ZK6805BEVG11</v>
          </cell>
          <cell r="G247" t="str">
            <v>益阳东方汽车贸易有限公司ZK6805BEVG11</v>
          </cell>
          <cell r="H247">
            <v>32</v>
          </cell>
          <cell r="I247">
            <v>0</v>
          </cell>
          <cell r="J247">
            <v>32</v>
          </cell>
          <cell r="K247">
            <v>20</v>
          </cell>
          <cell r="L247">
            <v>0.25</v>
          </cell>
          <cell r="M247">
            <v>5</v>
          </cell>
          <cell r="N247">
            <v>160</v>
          </cell>
          <cell r="O247" t="str">
            <v>2017年</v>
          </cell>
          <cell r="Q247" t="str">
            <v>纯电动客车</v>
          </cell>
          <cell r="R247">
            <v>160</v>
          </cell>
          <cell r="S247">
            <v>0</v>
          </cell>
          <cell r="T247" t="str">
            <v>H1</v>
          </cell>
          <cell r="U247">
            <v>43</v>
          </cell>
          <cell r="V247" t="str">
            <v>纯电动客车</v>
          </cell>
        </row>
        <row r="248">
          <cell r="F248" t="str">
            <v>ZK6815BEVG1</v>
          </cell>
          <cell r="G248" t="str">
            <v>益阳东方汽车贸易有限公司ZK6815BEVG1</v>
          </cell>
          <cell r="H248">
            <v>15</v>
          </cell>
          <cell r="I248">
            <v>0</v>
          </cell>
          <cell r="J248">
            <v>15</v>
          </cell>
          <cell r="K248">
            <v>14.52</v>
          </cell>
          <cell r="L248">
            <v>0.25</v>
          </cell>
          <cell r="M248">
            <v>3.63</v>
          </cell>
          <cell r="N248">
            <v>54.45</v>
          </cell>
          <cell r="O248" t="str">
            <v>2018年</v>
          </cell>
          <cell r="Q248" t="str">
            <v>纯电动城市客车</v>
          </cell>
          <cell r="R248">
            <v>54.45</v>
          </cell>
          <cell r="S248">
            <v>0</v>
          </cell>
          <cell r="T248" t="str">
            <v>H1</v>
          </cell>
          <cell r="U248">
            <v>43</v>
          </cell>
          <cell r="V248" t="str">
            <v>纯电动客车</v>
          </cell>
        </row>
        <row r="249">
          <cell r="F249" t="str">
            <v>SMA7001BEV40</v>
          </cell>
          <cell r="G249" t="str">
            <v>湖南中润顺达新能源汽车贸易有限公司SMA7001BEV40</v>
          </cell>
          <cell r="H249">
            <v>1</v>
          </cell>
          <cell r="I249">
            <v>0</v>
          </cell>
          <cell r="J249">
            <v>1</v>
          </cell>
          <cell r="K249">
            <v>2.64</v>
          </cell>
          <cell r="L249">
            <v>0.1</v>
          </cell>
          <cell r="M249">
            <v>0.26400000000000001</v>
          </cell>
          <cell r="N249">
            <v>0.26400000000000001</v>
          </cell>
          <cell r="O249" t="str">
            <v>2018年</v>
          </cell>
          <cell r="Q249" t="str">
            <v>纯电动乘用车</v>
          </cell>
          <cell r="R249">
            <v>0.26400000000000001</v>
          </cell>
          <cell r="S249">
            <v>0</v>
          </cell>
          <cell r="T249" t="str">
            <v>H2</v>
          </cell>
          <cell r="U249">
            <v>44</v>
          </cell>
          <cell r="V249" t="str">
            <v>纯电动乘用车</v>
          </cell>
        </row>
        <row r="250">
          <cell r="F250" t="str">
            <v>SMA7001BEV41</v>
          </cell>
          <cell r="G250" t="str">
            <v>湖南中润顺达新能源汽车贸易有限公司SMA7001BEV41</v>
          </cell>
          <cell r="H250">
            <v>2</v>
          </cell>
          <cell r="I250">
            <v>1</v>
          </cell>
          <cell r="J250">
            <v>1</v>
          </cell>
          <cell r="K250">
            <v>2.64</v>
          </cell>
          <cell r="L250">
            <v>0.1</v>
          </cell>
          <cell r="M250">
            <v>0.26400000000000001</v>
          </cell>
          <cell r="N250">
            <v>0.26400000000000001</v>
          </cell>
          <cell r="O250" t="str">
            <v>2018年</v>
          </cell>
          <cell r="Q250" t="str">
            <v>纯电动轿车</v>
          </cell>
          <cell r="R250">
            <v>0.26400000000000001</v>
          </cell>
          <cell r="S250">
            <v>0</v>
          </cell>
          <cell r="T250" t="str">
            <v>H2</v>
          </cell>
          <cell r="U250">
            <v>44</v>
          </cell>
          <cell r="V250" t="str">
            <v>纯电动乘用车</v>
          </cell>
        </row>
        <row r="251">
          <cell r="F251" t="str">
            <v>SMA7001BEV48</v>
          </cell>
          <cell r="G251" t="str">
            <v>湖南中润顺达新能源汽车贸易有限公司SMA7001BEV48</v>
          </cell>
          <cell r="H251">
            <v>3</v>
          </cell>
          <cell r="I251">
            <v>1</v>
          </cell>
          <cell r="J251">
            <v>2</v>
          </cell>
          <cell r="K251">
            <v>4.95</v>
          </cell>
          <cell r="L251">
            <v>0.1</v>
          </cell>
          <cell r="M251">
            <v>0.495</v>
          </cell>
          <cell r="N251">
            <v>0.99</v>
          </cell>
          <cell r="O251" t="str">
            <v>2018年</v>
          </cell>
          <cell r="Q251" t="str">
            <v>纯电动轿车</v>
          </cell>
          <cell r="R251">
            <v>0.99</v>
          </cell>
          <cell r="S251">
            <v>0</v>
          </cell>
          <cell r="T251" t="str">
            <v>H2</v>
          </cell>
          <cell r="U251">
            <v>44</v>
          </cell>
          <cell r="V251" t="str">
            <v>纯电动乘用车</v>
          </cell>
        </row>
        <row r="252">
          <cell r="F252" t="str">
            <v>SMA7001BEV49</v>
          </cell>
          <cell r="G252" t="str">
            <v>湖南中润顺达新能源汽车贸易有限公司SMA7001BEV49</v>
          </cell>
          <cell r="H252">
            <v>10</v>
          </cell>
          <cell r="I252">
            <v>0</v>
          </cell>
          <cell r="J252">
            <v>10</v>
          </cell>
          <cell r="K252">
            <v>4.95</v>
          </cell>
          <cell r="L252">
            <v>0.1</v>
          </cell>
          <cell r="M252">
            <v>0.495</v>
          </cell>
          <cell r="N252">
            <v>4.95</v>
          </cell>
          <cell r="O252" t="str">
            <v>2018年</v>
          </cell>
          <cell r="Q252" t="str">
            <v>纯电动轿车</v>
          </cell>
          <cell r="R252">
            <v>4.95</v>
          </cell>
          <cell r="S252">
            <v>0</v>
          </cell>
          <cell r="T252" t="str">
            <v>H2</v>
          </cell>
          <cell r="U252">
            <v>44</v>
          </cell>
          <cell r="V252" t="str">
            <v>纯电动乘用车</v>
          </cell>
        </row>
        <row r="253">
          <cell r="F253" t="str">
            <v>EQ6810CTBEV1</v>
          </cell>
          <cell r="G253" t="str">
            <v>南县兴盛汽车站有限责任公司公交分公司EQ6810CTBEV1</v>
          </cell>
          <cell r="H253">
            <v>4</v>
          </cell>
          <cell r="I253">
            <v>4</v>
          </cell>
          <cell r="J253">
            <v>0</v>
          </cell>
          <cell r="K253">
            <v>14</v>
          </cell>
          <cell r="L253">
            <v>0</v>
          </cell>
          <cell r="M253">
            <v>0</v>
          </cell>
          <cell r="N253">
            <v>0</v>
          </cell>
          <cell r="O253" t="str">
            <v>2018年</v>
          </cell>
          <cell r="Q253" t="str">
            <v>纯电动城市客车</v>
          </cell>
          <cell r="T253" t="str">
            <v>H3</v>
          </cell>
          <cell r="U253">
            <v>45</v>
          </cell>
          <cell r="V253" t="str">
            <v>纯电动客车</v>
          </cell>
        </row>
        <row r="254">
          <cell r="F254" t="str">
            <v>JS6108GHBEV18</v>
          </cell>
          <cell r="G254" t="str">
            <v>湖南瑞科新能源汽车销售有限公司JS6108GHBEV18</v>
          </cell>
          <cell r="H254">
            <v>39</v>
          </cell>
          <cell r="I254">
            <v>0</v>
          </cell>
          <cell r="J254">
            <v>39</v>
          </cell>
          <cell r="K254">
            <v>5.1219999999999999</v>
          </cell>
          <cell r="L254">
            <v>0.25</v>
          </cell>
          <cell r="M254">
            <v>1.2805</v>
          </cell>
          <cell r="N254">
            <v>49.939500000000002</v>
          </cell>
          <cell r="O254" t="str">
            <v>2019年</v>
          </cell>
          <cell r="Q254" t="str">
            <v>纯电动城市客车</v>
          </cell>
          <cell r="R254">
            <v>49.939500000000002</v>
          </cell>
          <cell r="S254">
            <v>0</v>
          </cell>
          <cell r="T254" t="str">
            <v>H4</v>
          </cell>
          <cell r="U254">
            <v>46</v>
          </cell>
          <cell r="V254" t="str">
            <v>纯电动客车</v>
          </cell>
        </row>
        <row r="255">
          <cell r="F255" t="str">
            <v>JS6108GHBEV18</v>
          </cell>
          <cell r="G255" t="str">
            <v>湖南瑞科新能源汽车销售有限公司JS6108GHBEV18</v>
          </cell>
          <cell r="H255">
            <v>18</v>
          </cell>
          <cell r="I255">
            <v>0</v>
          </cell>
          <cell r="J255">
            <v>18</v>
          </cell>
          <cell r="K255">
            <v>21.78</v>
          </cell>
          <cell r="L255">
            <v>0.25</v>
          </cell>
          <cell r="M255">
            <v>5.4450000000000003</v>
          </cell>
          <cell r="N255">
            <v>98.01</v>
          </cell>
          <cell r="O255" t="str">
            <v>2019年</v>
          </cell>
          <cell r="Q255" t="str">
            <v>纯电动城市客车</v>
          </cell>
          <cell r="R255">
            <v>98.01</v>
          </cell>
          <cell r="S255">
            <v>0</v>
          </cell>
          <cell r="T255" t="str">
            <v>H4</v>
          </cell>
          <cell r="U255">
            <v>46</v>
          </cell>
          <cell r="V255" t="str">
            <v>纯电动客车</v>
          </cell>
        </row>
        <row r="256">
          <cell r="F256" t="str">
            <v>JS6108GHBEV22</v>
          </cell>
          <cell r="G256" t="str">
            <v>湖南瑞科新能源汽车销售有限公司JS6108GHBEV22</v>
          </cell>
          <cell r="H256">
            <v>1</v>
          </cell>
          <cell r="I256">
            <v>0</v>
          </cell>
          <cell r="J256">
            <v>1</v>
          </cell>
          <cell r="K256">
            <v>3.073</v>
          </cell>
          <cell r="L256">
            <v>0.25</v>
          </cell>
          <cell r="M256">
            <v>0.76824999999999999</v>
          </cell>
          <cell r="N256">
            <v>0.76824999999999999</v>
          </cell>
          <cell r="O256" t="str">
            <v>2019年</v>
          </cell>
          <cell r="Q256" t="str">
            <v>纯电动城市客车</v>
          </cell>
          <cell r="R256">
            <v>0.76824999999999999</v>
          </cell>
          <cell r="S256">
            <v>0</v>
          </cell>
          <cell r="T256" t="str">
            <v>H4</v>
          </cell>
          <cell r="U256">
            <v>46</v>
          </cell>
          <cell r="V256" t="str">
            <v>纯电动客车</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zoomScaleNormal="100" zoomScaleSheetLayoutView="100" workbookViewId="0">
      <pane ySplit="3" topLeftCell="A4" activePane="bottomLeft" state="frozen"/>
      <selection pane="bottomLeft" activeCell="C23" sqref="C23"/>
    </sheetView>
  </sheetViews>
  <sheetFormatPr defaultColWidth="9" defaultRowHeight="16.5" x14ac:dyDescent="0.15"/>
  <cols>
    <col min="1" max="1" width="5.125" style="134" customWidth="1"/>
    <col min="2" max="2" width="6" style="134" customWidth="1"/>
    <col min="3" max="3" width="12" style="135" customWidth="1"/>
    <col min="4" max="4" width="36.125" style="134" customWidth="1"/>
    <col min="5" max="5" width="29.75" style="134" customWidth="1"/>
    <col min="6" max="6" width="33.125" style="119" customWidth="1"/>
    <col min="7" max="7" width="9" style="136"/>
    <col min="8" max="10" width="9" style="137"/>
    <col min="11" max="16384" width="9" style="134"/>
  </cols>
  <sheetData>
    <row r="1" spans="1:10" ht="20.100000000000001" customHeight="1" x14ac:dyDescent="0.15">
      <c r="A1" s="148" t="s">
        <v>0</v>
      </c>
      <c r="B1" s="148"/>
      <c r="C1" s="148"/>
      <c r="D1" s="148"/>
      <c r="E1" s="148"/>
      <c r="F1" s="148"/>
    </row>
    <row r="2" spans="1:10" ht="33" customHeight="1" x14ac:dyDescent="0.15">
      <c r="A2" s="149" t="s">
        <v>1</v>
      </c>
      <c r="B2" s="150"/>
      <c r="C2" s="150"/>
      <c r="D2" s="150"/>
      <c r="E2" s="150"/>
      <c r="F2" s="151"/>
    </row>
    <row r="3" spans="1:10" ht="30" customHeight="1" x14ac:dyDescent="0.15">
      <c r="A3" s="138" t="s">
        <v>2</v>
      </c>
      <c r="B3" s="152" t="s">
        <v>3</v>
      </c>
      <c r="C3" s="153"/>
      <c r="D3" s="138" t="s">
        <v>4</v>
      </c>
      <c r="E3" s="141" t="s">
        <v>5</v>
      </c>
      <c r="F3" s="142" t="s">
        <v>6</v>
      </c>
    </row>
    <row r="4" spans="1:10" ht="23.1" customHeight="1" x14ac:dyDescent="0.15">
      <c r="A4" s="146" t="s">
        <v>7</v>
      </c>
      <c r="B4" s="146"/>
      <c r="C4" s="146"/>
      <c r="D4" s="146"/>
      <c r="E4" s="146"/>
      <c r="F4" s="147"/>
    </row>
    <row r="5" spans="1:10" s="1" customFormat="1" ht="33.75" x14ac:dyDescent="0.15">
      <c r="A5" s="139">
        <v>1</v>
      </c>
      <c r="B5" s="140" t="s">
        <v>8</v>
      </c>
      <c r="C5" s="140" t="s">
        <v>9</v>
      </c>
      <c r="D5" s="132" t="s">
        <v>10</v>
      </c>
      <c r="E5" s="132" t="s">
        <v>11</v>
      </c>
      <c r="F5" s="127" t="s">
        <v>12</v>
      </c>
      <c r="G5" s="143"/>
      <c r="H5" s="144"/>
      <c r="I5" s="144"/>
      <c r="J5" s="144"/>
    </row>
    <row r="6" spans="1:10" s="1" customFormat="1" ht="33.75" x14ac:dyDescent="0.15">
      <c r="A6" s="139">
        <v>2</v>
      </c>
      <c r="B6" s="140" t="s">
        <v>8</v>
      </c>
      <c r="C6" s="140" t="s">
        <v>9</v>
      </c>
      <c r="D6" s="132" t="s">
        <v>13</v>
      </c>
      <c r="E6" s="132" t="s">
        <v>14</v>
      </c>
      <c r="F6" s="127" t="s">
        <v>12</v>
      </c>
      <c r="G6" s="143"/>
      <c r="H6" s="144"/>
      <c r="I6" s="144"/>
      <c r="J6" s="144"/>
    </row>
    <row r="7" spans="1:10" s="1" customFormat="1" ht="33.75" x14ac:dyDescent="0.15">
      <c r="A7" s="139">
        <v>3</v>
      </c>
      <c r="B7" s="140" t="s">
        <v>8</v>
      </c>
      <c r="C7" s="140" t="s">
        <v>9</v>
      </c>
      <c r="D7" s="132" t="s">
        <v>15</v>
      </c>
      <c r="E7" s="132" t="s">
        <v>14</v>
      </c>
      <c r="F7" s="127" t="s">
        <v>12</v>
      </c>
      <c r="G7" s="143"/>
      <c r="H7" s="144"/>
      <c r="I7" s="144"/>
      <c r="J7" s="144"/>
    </row>
    <row r="8" spans="1:10" s="1" customFormat="1" ht="13.5" x14ac:dyDescent="0.15">
      <c r="A8" s="139">
        <v>4</v>
      </c>
      <c r="B8" s="140" t="s">
        <v>8</v>
      </c>
      <c r="C8" s="140" t="s">
        <v>9</v>
      </c>
      <c r="D8" s="132" t="s">
        <v>16</v>
      </c>
      <c r="E8" s="132" t="s">
        <v>17</v>
      </c>
      <c r="F8" s="127" t="s">
        <v>12</v>
      </c>
      <c r="G8" s="143"/>
      <c r="H8" s="144"/>
      <c r="I8" s="144"/>
      <c r="J8" s="144"/>
    </row>
    <row r="9" spans="1:10" s="1" customFormat="1" ht="13.5" x14ac:dyDescent="0.15">
      <c r="A9" s="139">
        <v>5</v>
      </c>
      <c r="B9" s="140" t="s">
        <v>8</v>
      </c>
      <c r="C9" s="140" t="s">
        <v>9</v>
      </c>
      <c r="D9" s="132" t="s">
        <v>18</v>
      </c>
      <c r="E9" s="132" t="s">
        <v>17</v>
      </c>
      <c r="F9" s="127" t="s">
        <v>12</v>
      </c>
      <c r="G9" s="143"/>
      <c r="H9" s="144"/>
      <c r="I9" s="144"/>
      <c r="J9" s="144"/>
    </row>
    <row r="10" spans="1:10" s="1" customFormat="1" ht="13.5" x14ac:dyDescent="0.15">
      <c r="A10" s="139">
        <v>6</v>
      </c>
      <c r="B10" s="140" t="s">
        <v>8</v>
      </c>
      <c r="C10" s="140" t="s">
        <v>9</v>
      </c>
      <c r="D10" s="132" t="s">
        <v>19</v>
      </c>
      <c r="E10" s="132" t="s">
        <v>17</v>
      </c>
      <c r="F10" s="127" t="s">
        <v>12</v>
      </c>
      <c r="G10" s="143"/>
      <c r="H10" s="144"/>
      <c r="I10" s="144"/>
      <c r="J10" s="144"/>
    </row>
    <row r="11" spans="1:10" s="1" customFormat="1" ht="33.75" x14ac:dyDescent="0.15">
      <c r="A11" s="139">
        <v>7</v>
      </c>
      <c r="B11" s="140" t="s">
        <v>8</v>
      </c>
      <c r="C11" s="140" t="s">
        <v>9</v>
      </c>
      <c r="D11" s="132" t="s">
        <v>20</v>
      </c>
      <c r="E11" s="132" t="s">
        <v>21</v>
      </c>
      <c r="F11" s="127" t="s">
        <v>12</v>
      </c>
      <c r="G11" s="143"/>
      <c r="H11" s="144"/>
      <c r="I11" s="144"/>
      <c r="J11" s="144"/>
    </row>
    <row r="12" spans="1:10" s="1" customFormat="1" ht="22.5" x14ac:dyDescent="0.15">
      <c r="A12" s="139">
        <v>8</v>
      </c>
      <c r="B12" s="140" t="s">
        <v>8</v>
      </c>
      <c r="C12" s="140" t="s">
        <v>9</v>
      </c>
      <c r="D12" s="132" t="s">
        <v>22</v>
      </c>
      <c r="E12" s="132" t="s">
        <v>23</v>
      </c>
      <c r="F12" s="127" t="s">
        <v>12</v>
      </c>
      <c r="G12" s="143"/>
      <c r="H12" s="144"/>
      <c r="I12" s="145"/>
      <c r="J12" s="145"/>
    </row>
    <row r="13" spans="1:10" s="1" customFormat="1" ht="22.5" x14ac:dyDescent="0.15">
      <c r="A13" s="139">
        <v>9</v>
      </c>
      <c r="B13" s="140" t="s">
        <v>8</v>
      </c>
      <c r="C13" s="140" t="s">
        <v>9</v>
      </c>
      <c r="D13" s="132" t="s">
        <v>24</v>
      </c>
      <c r="E13" s="132" t="s">
        <v>25</v>
      </c>
      <c r="F13" s="127" t="s">
        <v>12</v>
      </c>
      <c r="G13" s="143"/>
      <c r="H13" s="144"/>
      <c r="I13" s="144"/>
      <c r="J13" s="144"/>
    </row>
    <row r="14" spans="1:10" s="1" customFormat="1" ht="13.5" x14ac:dyDescent="0.15">
      <c r="A14" s="139">
        <v>10</v>
      </c>
      <c r="B14" s="140" t="s">
        <v>8</v>
      </c>
      <c r="C14" s="140" t="s">
        <v>9</v>
      </c>
      <c r="D14" s="132" t="s">
        <v>26</v>
      </c>
      <c r="E14" s="132" t="s">
        <v>17</v>
      </c>
      <c r="F14" s="127" t="s">
        <v>12</v>
      </c>
      <c r="G14" s="143"/>
      <c r="H14" s="144"/>
      <c r="I14" s="144"/>
      <c r="J14" s="144"/>
    </row>
    <row r="15" spans="1:10" s="1" customFormat="1" ht="13.5" x14ac:dyDescent="0.15">
      <c r="A15" s="139">
        <v>11</v>
      </c>
      <c r="B15" s="140" t="s">
        <v>8</v>
      </c>
      <c r="C15" s="140" t="s">
        <v>9</v>
      </c>
      <c r="D15" s="132" t="s">
        <v>27</v>
      </c>
      <c r="E15" s="132" t="s">
        <v>17</v>
      </c>
      <c r="F15" s="127" t="s">
        <v>12</v>
      </c>
      <c r="G15" s="143"/>
      <c r="H15" s="144"/>
      <c r="I15" s="144"/>
      <c r="J15" s="144"/>
    </row>
    <row r="16" spans="1:10" s="1" customFormat="1" ht="13.5" x14ac:dyDescent="0.15">
      <c r="A16" s="139">
        <v>12</v>
      </c>
      <c r="B16" s="140" t="s">
        <v>8</v>
      </c>
      <c r="C16" s="140" t="s">
        <v>9</v>
      </c>
      <c r="D16" s="132" t="s">
        <v>28</v>
      </c>
      <c r="E16" s="132" t="s">
        <v>17</v>
      </c>
      <c r="F16" s="127" t="s">
        <v>12</v>
      </c>
      <c r="G16" s="143"/>
      <c r="H16" s="144"/>
      <c r="I16" s="144"/>
      <c r="J16" s="144"/>
    </row>
    <row r="17" spans="1:10" s="1" customFormat="1" ht="13.5" x14ac:dyDescent="0.15">
      <c r="A17" s="139">
        <v>13</v>
      </c>
      <c r="B17" s="140" t="s">
        <v>8</v>
      </c>
      <c r="C17" s="140" t="s">
        <v>9</v>
      </c>
      <c r="D17" s="132" t="s">
        <v>29</v>
      </c>
      <c r="E17" s="132" t="s">
        <v>17</v>
      </c>
      <c r="F17" s="127" t="s">
        <v>12</v>
      </c>
      <c r="G17" s="143"/>
      <c r="H17" s="144"/>
      <c r="I17" s="144"/>
      <c r="J17" s="144"/>
    </row>
    <row r="18" spans="1:10" s="1" customFormat="1" ht="13.5" x14ac:dyDescent="0.15">
      <c r="A18" s="139">
        <v>14</v>
      </c>
      <c r="B18" s="140" t="s">
        <v>8</v>
      </c>
      <c r="C18" s="140" t="s">
        <v>9</v>
      </c>
      <c r="D18" s="132" t="s">
        <v>30</v>
      </c>
      <c r="E18" s="132" t="s">
        <v>31</v>
      </c>
      <c r="F18" s="127" t="s">
        <v>12</v>
      </c>
      <c r="G18" s="143"/>
      <c r="H18" s="144"/>
      <c r="I18" s="144"/>
      <c r="J18" s="144"/>
    </row>
    <row r="19" spans="1:10" s="1" customFormat="1" ht="22.5" x14ac:dyDescent="0.15">
      <c r="A19" s="139">
        <v>15</v>
      </c>
      <c r="B19" s="140" t="s">
        <v>8</v>
      </c>
      <c r="C19" s="140" t="s">
        <v>9</v>
      </c>
      <c r="D19" s="132" t="s">
        <v>32</v>
      </c>
      <c r="E19" s="132" t="s">
        <v>33</v>
      </c>
      <c r="F19" s="127" t="s">
        <v>12</v>
      </c>
      <c r="G19" s="143"/>
      <c r="H19" s="144"/>
      <c r="I19" s="144"/>
      <c r="J19" s="144"/>
    </row>
    <row r="20" spans="1:10" s="1" customFormat="1" ht="22.5" x14ac:dyDescent="0.15">
      <c r="A20" s="139">
        <v>16</v>
      </c>
      <c r="B20" s="140" t="s">
        <v>8</v>
      </c>
      <c r="C20" s="140" t="s">
        <v>9</v>
      </c>
      <c r="D20" s="132" t="s">
        <v>34</v>
      </c>
      <c r="E20" s="132" t="s">
        <v>35</v>
      </c>
      <c r="F20" s="127" t="s">
        <v>12</v>
      </c>
      <c r="G20" s="143"/>
      <c r="H20" s="144"/>
      <c r="I20" s="144"/>
      <c r="J20" s="144"/>
    </row>
    <row r="21" spans="1:10" s="1" customFormat="1" ht="13.5" x14ac:dyDescent="0.15">
      <c r="A21" s="139">
        <v>17</v>
      </c>
      <c r="B21" s="140" t="s">
        <v>8</v>
      </c>
      <c r="C21" s="140" t="s">
        <v>9</v>
      </c>
      <c r="D21" s="132" t="s">
        <v>36</v>
      </c>
      <c r="E21" s="132" t="s">
        <v>17</v>
      </c>
      <c r="F21" s="127" t="s">
        <v>12</v>
      </c>
      <c r="G21" s="143"/>
      <c r="H21" s="144"/>
      <c r="I21" s="144"/>
      <c r="J21" s="144"/>
    </row>
    <row r="22" spans="1:10" s="1" customFormat="1" ht="22.5" x14ac:dyDescent="0.15">
      <c r="A22" s="139">
        <v>18</v>
      </c>
      <c r="B22" s="140" t="s">
        <v>8</v>
      </c>
      <c r="C22" s="140" t="s">
        <v>9</v>
      </c>
      <c r="D22" s="132" t="s">
        <v>37</v>
      </c>
      <c r="E22" s="132" t="s">
        <v>38</v>
      </c>
      <c r="F22" s="127" t="s">
        <v>12</v>
      </c>
      <c r="G22" s="143"/>
      <c r="H22" s="144"/>
      <c r="I22" s="144"/>
      <c r="J22" s="144"/>
    </row>
    <row r="23" spans="1:10" s="1" customFormat="1" ht="23.1" customHeight="1" x14ac:dyDescent="0.15">
      <c r="A23" s="139">
        <v>19</v>
      </c>
      <c r="B23" s="140" t="s">
        <v>8</v>
      </c>
      <c r="C23" s="140" t="s">
        <v>9</v>
      </c>
      <c r="D23" s="132" t="s">
        <v>39</v>
      </c>
      <c r="E23" s="132" t="s">
        <v>17</v>
      </c>
      <c r="F23" s="127" t="s">
        <v>12</v>
      </c>
      <c r="G23" s="143"/>
      <c r="H23" s="144"/>
      <c r="I23" s="144"/>
      <c r="J23" s="144"/>
    </row>
    <row r="24" spans="1:10" s="1" customFormat="1" ht="23.1" customHeight="1" x14ac:dyDescent="0.15">
      <c r="A24" s="139">
        <v>20</v>
      </c>
      <c r="B24" s="140" t="s">
        <v>8</v>
      </c>
      <c r="C24" s="140" t="s">
        <v>9</v>
      </c>
      <c r="D24" s="132" t="s">
        <v>40</v>
      </c>
      <c r="E24" s="132" t="s">
        <v>17</v>
      </c>
      <c r="F24" s="127" t="s">
        <v>12</v>
      </c>
      <c r="G24" s="143"/>
      <c r="H24" s="144"/>
      <c r="I24" s="144"/>
      <c r="J24" s="144"/>
    </row>
    <row r="25" spans="1:10" s="1" customFormat="1" ht="23.1" customHeight="1" x14ac:dyDescent="0.15">
      <c r="A25" s="139">
        <v>21</v>
      </c>
      <c r="B25" s="140" t="s">
        <v>8</v>
      </c>
      <c r="C25" s="140" t="s">
        <v>41</v>
      </c>
      <c r="D25" s="132" t="s">
        <v>42</v>
      </c>
      <c r="E25" s="132" t="s">
        <v>43</v>
      </c>
      <c r="F25" s="127" t="s">
        <v>12</v>
      </c>
      <c r="G25" s="143"/>
      <c r="H25" s="144"/>
      <c r="I25" s="144"/>
      <c r="J25" s="144"/>
    </row>
    <row r="26" spans="1:10" s="1" customFormat="1" ht="23.1" customHeight="1" x14ac:dyDescent="0.15">
      <c r="A26" s="139">
        <v>22</v>
      </c>
      <c r="B26" s="140" t="s">
        <v>8</v>
      </c>
      <c r="C26" s="140" t="s">
        <v>9</v>
      </c>
      <c r="D26" s="132" t="s">
        <v>44</v>
      </c>
      <c r="E26" s="132" t="s">
        <v>45</v>
      </c>
      <c r="F26" s="127" t="s">
        <v>12</v>
      </c>
      <c r="G26" s="143"/>
      <c r="H26" s="144"/>
      <c r="I26" s="144"/>
      <c r="J26" s="144"/>
    </row>
    <row r="27" spans="1:10" s="1" customFormat="1" ht="23.1" customHeight="1" x14ac:dyDescent="0.15">
      <c r="A27" s="139">
        <v>23</v>
      </c>
      <c r="B27" s="140" t="s">
        <v>8</v>
      </c>
      <c r="C27" s="140" t="s">
        <v>9</v>
      </c>
      <c r="D27" s="132" t="s">
        <v>46</v>
      </c>
      <c r="E27" s="132" t="s">
        <v>17</v>
      </c>
      <c r="F27" s="127" t="s">
        <v>12</v>
      </c>
      <c r="G27" s="143"/>
      <c r="H27" s="144"/>
      <c r="I27" s="144"/>
      <c r="J27" s="144"/>
    </row>
    <row r="28" spans="1:10" s="1" customFormat="1" ht="23.1" customHeight="1" x14ac:dyDescent="0.15">
      <c r="A28" s="139">
        <v>24</v>
      </c>
      <c r="B28" s="140" t="s">
        <v>8</v>
      </c>
      <c r="C28" s="140" t="s">
        <v>9</v>
      </c>
      <c r="D28" s="132" t="s">
        <v>47</v>
      </c>
      <c r="E28" s="132" t="s">
        <v>38</v>
      </c>
      <c r="F28" s="127" t="s">
        <v>12</v>
      </c>
      <c r="G28" s="143"/>
      <c r="H28" s="144"/>
      <c r="I28" s="144"/>
      <c r="J28" s="144"/>
    </row>
    <row r="29" spans="1:10" s="1" customFormat="1" ht="23.1" customHeight="1" x14ac:dyDescent="0.15">
      <c r="A29" s="139">
        <v>25</v>
      </c>
      <c r="B29" s="140" t="s">
        <v>8</v>
      </c>
      <c r="C29" s="140" t="s">
        <v>9</v>
      </c>
      <c r="D29" s="132" t="s">
        <v>48</v>
      </c>
      <c r="E29" s="132" t="s">
        <v>49</v>
      </c>
      <c r="F29" s="127" t="s">
        <v>12</v>
      </c>
      <c r="G29" s="143"/>
      <c r="H29" s="144"/>
      <c r="I29" s="144"/>
      <c r="J29" s="144"/>
    </row>
    <row r="30" spans="1:10" s="1" customFormat="1" ht="23.1" customHeight="1" x14ac:dyDescent="0.15">
      <c r="A30" s="139">
        <v>26</v>
      </c>
      <c r="B30" s="140" t="s">
        <v>8</v>
      </c>
      <c r="C30" s="140" t="s">
        <v>9</v>
      </c>
      <c r="D30" s="132" t="s">
        <v>50</v>
      </c>
      <c r="E30" s="132" t="s">
        <v>17</v>
      </c>
      <c r="F30" s="127" t="s">
        <v>12</v>
      </c>
      <c r="G30" s="143"/>
      <c r="H30" s="144"/>
      <c r="I30" s="144"/>
      <c r="J30" s="144"/>
    </row>
    <row r="31" spans="1:10" s="1" customFormat="1" ht="33.75" x14ac:dyDescent="0.15">
      <c r="A31" s="139">
        <v>27</v>
      </c>
      <c r="B31" s="140" t="s">
        <v>8</v>
      </c>
      <c r="C31" s="140" t="s">
        <v>9</v>
      </c>
      <c r="D31" s="132" t="s">
        <v>51</v>
      </c>
      <c r="E31" s="132" t="s">
        <v>52</v>
      </c>
      <c r="F31" s="127" t="s">
        <v>12</v>
      </c>
      <c r="G31" s="143"/>
      <c r="H31" s="144"/>
      <c r="I31" s="144"/>
      <c r="J31" s="144"/>
    </row>
    <row r="32" spans="1:10" s="1" customFormat="1" ht="23.1" customHeight="1" x14ac:dyDescent="0.15">
      <c r="A32" s="139">
        <v>28</v>
      </c>
      <c r="B32" s="140" t="s">
        <v>8</v>
      </c>
      <c r="C32" s="140" t="s">
        <v>9</v>
      </c>
      <c r="D32" s="132" t="s">
        <v>53</v>
      </c>
      <c r="E32" s="132" t="s">
        <v>17</v>
      </c>
      <c r="F32" s="127" t="s">
        <v>12</v>
      </c>
      <c r="G32" s="143"/>
      <c r="H32" s="144"/>
      <c r="I32" s="144"/>
      <c r="J32" s="144"/>
    </row>
    <row r="33" spans="1:10" s="1" customFormat="1" ht="33.75" x14ac:dyDescent="0.15">
      <c r="A33" s="139">
        <v>29</v>
      </c>
      <c r="B33" s="140" t="s">
        <v>54</v>
      </c>
      <c r="C33" s="140" t="s">
        <v>9</v>
      </c>
      <c r="D33" s="132" t="s">
        <v>55</v>
      </c>
      <c r="E33" s="132" t="s">
        <v>14</v>
      </c>
      <c r="F33" s="127" t="s">
        <v>12</v>
      </c>
      <c r="G33" s="143"/>
      <c r="H33" s="144"/>
      <c r="I33" s="144"/>
      <c r="J33" s="144"/>
    </row>
    <row r="34" spans="1:10" s="1" customFormat="1" ht="33.75" x14ac:dyDescent="0.15">
      <c r="A34" s="139">
        <v>30</v>
      </c>
      <c r="B34" s="140" t="s">
        <v>54</v>
      </c>
      <c r="C34" s="140" t="s">
        <v>9</v>
      </c>
      <c r="D34" s="132" t="s">
        <v>56</v>
      </c>
      <c r="E34" s="132" t="s">
        <v>57</v>
      </c>
      <c r="F34" s="127" t="s">
        <v>12</v>
      </c>
      <c r="G34" s="143"/>
      <c r="H34" s="144"/>
      <c r="I34" s="144"/>
      <c r="J34" s="144"/>
    </row>
    <row r="35" spans="1:10" s="1" customFormat="1" ht="23.1" customHeight="1" x14ac:dyDescent="0.15">
      <c r="A35" s="139">
        <v>31</v>
      </c>
      <c r="B35" s="140" t="s">
        <v>58</v>
      </c>
      <c r="C35" s="140" t="s">
        <v>9</v>
      </c>
      <c r="D35" s="132" t="s">
        <v>59</v>
      </c>
      <c r="E35" s="132" t="s">
        <v>17</v>
      </c>
      <c r="F35" s="127" t="s">
        <v>12</v>
      </c>
      <c r="G35" s="143"/>
      <c r="H35" s="144"/>
      <c r="I35" s="144"/>
      <c r="J35" s="144"/>
    </row>
    <row r="36" spans="1:10" s="1" customFormat="1" ht="23.1" customHeight="1" x14ac:dyDescent="0.15">
      <c r="A36" s="139">
        <v>32</v>
      </c>
      <c r="B36" s="140" t="s">
        <v>58</v>
      </c>
      <c r="C36" s="140" t="s">
        <v>9</v>
      </c>
      <c r="D36" s="132" t="s">
        <v>60</v>
      </c>
      <c r="E36" s="132" t="s">
        <v>61</v>
      </c>
      <c r="F36" s="127" t="s">
        <v>12</v>
      </c>
      <c r="G36" s="143"/>
      <c r="H36" s="144"/>
      <c r="I36" s="144"/>
      <c r="J36" s="144"/>
    </row>
    <row r="37" spans="1:10" s="1" customFormat="1" ht="23.1" customHeight="1" x14ac:dyDescent="0.15">
      <c r="A37" s="139">
        <v>33</v>
      </c>
      <c r="B37" s="140" t="s">
        <v>58</v>
      </c>
      <c r="C37" s="140" t="s">
        <v>9</v>
      </c>
      <c r="D37" s="132" t="s">
        <v>62</v>
      </c>
      <c r="E37" s="132" t="s">
        <v>63</v>
      </c>
      <c r="F37" s="127" t="s">
        <v>12</v>
      </c>
      <c r="G37" s="143"/>
      <c r="H37" s="144"/>
      <c r="I37" s="144"/>
      <c r="J37" s="144"/>
    </row>
    <row r="38" spans="1:10" s="1" customFormat="1" ht="23.1" customHeight="1" x14ac:dyDescent="0.15">
      <c r="A38" s="139">
        <v>34</v>
      </c>
      <c r="B38" s="140" t="s">
        <v>58</v>
      </c>
      <c r="C38" s="140" t="s">
        <v>9</v>
      </c>
      <c r="D38" s="132" t="s">
        <v>64</v>
      </c>
      <c r="E38" s="132" t="s">
        <v>65</v>
      </c>
      <c r="F38" s="127" t="s">
        <v>12</v>
      </c>
      <c r="G38" s="143"/>
      <c r="H38" s="144"/>
      <c r="I38" s="144"/>
      <c r="J38" s="144"/>
    </row>
    <row r="39" spans="1:10" s="1" customFormat="1" ht="23.1" customHeight="1" x14ac:dyDescent="0.15">
      <c r="A39" s="139">
        <v>35</v>
      </c>
      <c r="B39" s="140" t="s">
        <v>66</v>
      </c>
      <c r="C39" s="140" t="s">
        <v>9</v>
      </c>
      <c r="D39" s="132" t="s">
        <v>67</v>
      </c>
      <c r="E39" s="132" t="s">
        <v>68</v>
      </c>
      <c r="F39" s="127" t="s">
        <v>12</v>
      </c>
      <c r="G39" s="143"/>
      <c r="H39" s="144"/>
      <c r="I39" s="144"/>
      <c r="J39" s="144"/>
    </row>
    <row r="40" spans="1:10" s="1" customFormat="1" ht="23.1" customHeight="1" x14ac:dyDescent="0.15">
      <c r="A40" s="139">
        <v>36</v>
      </c>
      <c r="B40" s="140" t="s">
        <v>66</v>
      </c>
      <c r="C40" s="140" t="s">
        <v>9</v>
      </c>
      <c r="D40" s="132" t="s">
        <v>69</v>
      </c>
      <c r="E40" s="132" t="s">
        <v>70</v>
      </c>
      <c r="F40" s="127" t="s">
        <v>12</v>
      </c>
      <c r="G40" s="143"/>
      <c r="H40" s="144"/>
      <c r="I40" s="144"/>
      <c r="J40" s="144"/>
    </row>
    <row r="41" spans="1:10" s="1" customFormat="1" ht="23.1" customHeight="1" x14ac:dyDescent="0.15">
      <c r="A41" s="139">
        <v>37</v>
      </c>
      <c r="B41" s="140" t="s">
        <v>66</v>
      </c>
      <c r="C41" s="140" t="s">
        <v>71</v>
      </c>
      <c r="D41" s="132" t="s">
        <v>72</v>
      </c>
      <c r="E41" s="132" t="s">
        <v>17</v>
      </c>
      <c r="F41" s="127" t="s">
        <v>12</v>
      </c>
      <c r="G41" s="143"/>
      <c r="H41" s="144"/>
      <c r="I41" s="144"/>
      <c r="J41" s="144"/>
    </row>
    <row r="42" spans="1:10" s="1" customFormat="1" ht="23.1" customHeight="1" x14ac:dyDescent="0.15">
      <c r="A42" s="139">
        <v>38</v>
      </c>
      <c r="B42" s="140" t="s">
        <v>73</v>
      </c>
      <c r="C42" s="140" t="s">
        <v>9</v>
      </c>
      <c r="D42" s="132" t="s">
        <v>74</v>
      </c>
      <c r="E42" s="132" t="s">
        <v>17</v>
      </c>
      <c r="F42" s="127" t="s">
        <v>12</v>
      </c>
      <c r="G42" s="143"/>
      <c r="H42" s="144"/>
      <c r="I42" s="144"/>
      <c r="J42" s="144"/>
    </row>
    <row r="43" spans="1:10" s="1" customFormat="1" ht="23.1" customHeight="1" x14ac:dyDescent="0.15">
      <c r="A43" s="139">
        <v>39</v>
      </c>
      <c r="B43" s="140" t="s">
        <v>73</v>
      </c>
      <c r="C43" s="140" t="s">
        <v>9</v>
      </c>
      <c r="D43" s="132" t="s">
        <v>75</v>
      </c>
      <c r="E43" s="132" t="s">
        <v>17</v>
      </c>
      <c r="F43" s="127" t="s">
        <v>12</v>
      </c>
      <c r="G43" s="143"/>
      <c r="H43" s="144"/>
      <c r="I43" s="144"/>
      <c r="J43" s="144"/>
    </row>
    <row r="44" spans="1:10" s="1" customFormat="1" ht="23.1" customHeight="1" x14ac:dyDescent="0.15">
      <c r="A44" s="139">
        <v>40</v>
      </c>
      <c r="B44" s="140" t="s">
        <v>76</v>
      </c>
      <c r="C44" s="140" t="s">
        <v>9</v>
      </c>
      <c r="D44" s="132" t="s">
        <v>77</v>
      </c>
      <c r="E44" s="132" t="s">
        <v>17</v>
      </c>
      <c r="F44" s="127" t="s">
        <v>12</v>
      </c>
      <c r="G44" s="143"/>
      <c r="H44" s="144"/>
      <c r="I44" s="144"/>
      <c r="J44" s="144"/>
    </row>
    <row r="45" spans="1:10" s="1" customFormat="1" ht="23.1" customHeight="1" x14ac:dyDescent="0.15">
      <c r="A45" s="139">
        <v>41</v>
      </c>
      <c r="B45" s="140" t="s">
        <v>76</v>
      </c>
      <c r="C45" s="140" t="s">
        <v>9</v>
      </c>
      <c r="D45" s="132" t="s">
        <v>78</v>
      </c>
      <c r="E45" s="132" t="s">
        <v>17</v>
      </c>
      <c r="F45" s="127" t="s">
        <v>12</v>
      </c>
      <c r="G45" s="143"/>
      <c r="H45" s="144"/>
      <c r="I45" s="144"/>
      <c r="J45" s="144"/>
    </row>
    <row r="46" spans="1:10" s="1" customFormat="1" ht="23.1" customHeight="1" x14ac:dyDescent="0.15">
      <c r="A46" s="139">
        <v>42</v>
      </c>
      <c r="B46" s="140" t="s">
        <v>79</v>
      </c>
      <c r="C46" s="140" t="s">
        <v>9</v>
      </c>
      <c r="D46" s="132" t="s">
        <v>80</v>
      </c>
      <c r="E46" s="132" t="s">
        <v>17</v>
      </c>
      <c r="F46" s="127" t="s">
        <v>12</v>
      </c>
      <c r="G46" s="143"/>
      <c r="H46" s="144"/>
      <c r="I46" s="144"/>
      <c r="J46" s="144"/>
    </row>
    <row r="47" spans="1:10" s="1" customFormat="1" ht="23.1" customHeight="1" x14ac:dyDescent="0.15">
      <c r="A47" s="139">
        <v>43</v>
      </c>
      <c r="B47" s="140" t="s">
        <v>81</v>
      </c>
      <c r="C47" s="140" t="s">
        <v>9</v>
      </c>
      <c r="D47" s="132" t="s">
        <v>82</v>
      </c>
      <c r="E47" s="132" t="s">
        <v>25</v>
      </c>
      <c r="F47" s="127" t="s">
        <v>12</v>
      </c>
      <c r="G47" s="143"/>
      <c r="H47" s="144"/>
      <c r="I47" s="144"/>
      <c r="J47" s="144"/>
    </row>
    <row r="48" spans="1:10" s="1" customFormat="1" ht="23.1" customHeight="1" x14ac:dyDescent="0.15">
      <c r="A48" s="139">
        <v>44</v>
      </c>
      <c r="B48" s="140" t="s">
        <v>81</v>
      </c>
      <c r="C48" s="140" t="s">
        <v>9</v>
      </c>
      <c r="D48" s="132" t="s">
        <v>83</v>
      </c>
      <c r="E48" s="132" t="s">
        <v>17</v>
      </c>
      <c r="F48" s="127" t="s">
        <v>12</v>
      </c>
      <c r="G48" s="143"/>
      <c r="H48" s="144"/>
      <c r="I48" s="144"/>
      <c r="J48" s="144"/>
    </row>
    <row r="49" spans="1:10" s="1" customFormat="1" ht="18" customHeight="1" x14ac:dyDescent="0.15">
      <c r="A49" s="139">
        <v>45</v>
      </c>
      <c r="B49" s="140" t="s">
        <v>84</v>
      </c>
      <c r="C49" s="140" t="s">
        <v>9</v>
      </c>
      <c r="D49" s="132" t="s">
        <v>85</v>
      </c>
      <c r="E49" s="132" t="s">
        <v>17</v>
      </c>
      <c r="F49" s="127" t="s">
        <v>12</v>
      </c>
      <c r="G49" s="143"/>
      <c r="H49" s="144"/>
      <c r="I49" s="144"/>
      <c r="J49" s="144"/>
    </row>
    <row r="50" spans="1:10" s="1" customFormat="1" ht="30" customHeight="1" x14ac:dyDescent="0.15">
      <c r="A50" s="139">
        <v>46</v>
      </c>
      <c r="B50" s="140" t="s">
        <v>8</v>
      </c>
      <c r="C50" s="140" t="s">
        <v>9</v>
      </c>
      <c r="D50" s="132" t="s">
        <v>86</v>
      </c>
      <c r="E50" s="132" t="s">
        <v>31</v>
      </c>
      <c r="F50" s="127" t="s">
        <v>12</v>
      </c>
      <c r="G50" s="143"/>
      <c r="H50" s="144"/>
      <c r="I50" s="144"/>
      <c r="J50" s="144"/>
    </row>
    <row r="51" spans="1:10" s="1" customFormat="1" ht="30" customHeight="1" x14ac:dyDescent="0.15">
      <c r="A51" s="139">
        <v>47</v>
      </c>
      <c r="B51" s="140" t="s">
        <v>8</v>
      </c>
      <c r="C51" s="140" t="s">
        <v>9</v>
      </c>
      <c r="D51" s="132" t="s">
        <v>87</v>
      </c>
      <c r="E51" s="132" t="s">
        <v>31</v>
      </c>
      <c r="F51" s="127" t="s">
        <v>12</v>
      </c>
      <c r="G51" s="143"/>
      <c r="H51" s="144"/>
      <c r="I51" s="144"/>
      <c r="J51" s="144"/>
    </row>
    <row r="52" spans="1:10" s="1" customFormat="1" ht="30" customHeight="1" x14ac:dyDescent="0.15">
      <c r="A52" s="139">
        <v>48</v>
      </c>
      <c r="B52" s="140" t="s">
        <v>8</v>
      </c>
      <c r="C52" s="140" t="s">
        <v>88</v>
      </c>
      <c r="D52" s="132" t="s">
        <v>89</v>
      </c>
      <c r="E52" s="132" t="s">
        <v>43</v>
      </c>
      <c r="F52" s="127" t="s">
        <v>12</v>
      </c>
      <c r="G52" s="143"/>
      <c r="H52" s="144"/>
      <c r="I52" s="144"/>
      <c r="J52" s="144"/>
    </row>
    <row r="53" spans="1:10" s="1" customFormat="1" ht="30" customHeight="1" x14ac:dyDescent="0.15">
      <c r="A53" s="139">
        <v>49</v>
      </c>
      <c r="B53" s="140" t="s">
        <v>81</v>
      </c>
      <c r="C53" s="140" t="s">
        <v>9</v>
      </c>
      <c r="D53" s="132" t="s">
        <v>90</v>
      </c>
      <c r="E53" s="132" t="s">
        <v>38</v>
      </c>
      <c r="F53" s="127" t="s">
        <v>12</v>
      </c>
      <c r="G53" s="143"/>
      <c r="H53" s="144"/>
      <c r="I53" s="144"/>
      <c r="J53" s="144"/>
    </row>
    <row r="54" spans="1:10" s="1" customFormat="1" ht="30" customHeight="1" x14ac:dyDescent="0.15">
      <c r="A54" s="139">
        <v>50</v>
      </c>
      <c r="B54" s="140" t="s">
        <v>81</v>
      </c>
      <c r="C54" s="140" t="s">
        <v>9</v>
      </c>
      <c r="D54" s="132" t="s">
        <v>91</v>
      </c>
      <c r="E54" s="132" t="s">
        <v>70</v>
      </c>
      <c r="F54" s="127" t="s">
        <v>12</v>
      </c>
      <c r="G54" s="143"/>
      <c r="H54" s="144"/>
      <c r="I54" s="144"/>
      <c r="J54" s="144"/>
    </row>
    <row r="55" spans="1:10" ht="23.1" customHeight="1" x14ac:dyDescent="0.15">
      <c r="A55" s="146" t="s">
        <v>92</v>
      </c>
      <c r="B55" s="146"/>
      <c r="C55" s="146"/>
      <c r="D55" s="146"/>
      <c r="E55" s="146"/>
      <c r="F55" s="147"/>
    </row>
    <row r="56" spans="1:10" s="1" customFormat="1" ht="45" x14ac:dyDescent="0.15">
      <c r="A56" s="139">
        <v>1</v>
      </c>
      <c r="B56" s="140" t="s">
        <v>8</v>
      </c>
      <c r="C56" s="140" t="s">
        <v>9</v>
      </c>
      <c r="D56" s="132" t="s">
        <v>93</v>
      </c>
      <c r="E56" s="132" t="s">
        <v>94</v>
      </c>
      <c r="F56" s="127" t="s">
        <v>95</v>
      </c>
      <c r="G56" s="143"/>
      <c r="H56" s="144"/>
      <c r="I56" s="144"/>
      <c r="J56" s="144"/>
    </row>
    <row r="57" spans="1:10" s="1" customFormat="1" ht="38.25" x14ac:dyDescent="0.15">
      <c r="A57" s="139">
        <v>2</v>
      </c>
      <c r="B57" s="140" t="s">
        <v>8</v>
      </c>
      <c r="C57" s="140" t="s">
        <v>9</v>
      </c>
      <c r="D57" s="132" t="s">
        <v>96</v>
      </c>
      <c r="E57" s="132" t="s">
        <v>45</v>
      </c>
      <c r="F57" s="127" t="s">
        <v>97</v>
      </c>
      <c r="G57" s="143"/>
      <c r="H57" s="144"/>
      <c r="I57" s="144"/>
      <c r="J57" s="144"/>
    </row>
    <row r="58" spans="1:10" s="1" customFormat="1" ht="38.25" x14ac:dyDescent="0.15">
      <c r="A58" s="139">
        <v>3</v>
      </c>
      <c r="B58" s="140" t="s">
        <v>8</v>
      </c>
      <c r="C58" s="140" t="s">
        <v>9</v>
      </c>
      <c r="D58" s="132" t="s">
        <v>98</v>
      </c>
      <c r="E58" s="132" t="s">
        <v>45</v>
      </c>
      <c r="F58" s="127" t="s">
        <v>99</v>
      </c>
      <c r="G58" s="143"/>
      <c r="H58" s="144"/>
      <c r="I58" s="144"/>
      <c r="J58" s="144"/>
    </row>
    <row r="59" spans="1:10" s="1" customFormat="1" ht="38.25" x14ac:dyDescent="0.15">
      <c r="A59" s="139">
        <v>4</v>
      </c>
      <c r="B59" s="140" t="s">
        <v>54</v>
      </c>
      <c r="C59" s="140" t="s">
        <v>9</v>
      </c>
      <c r="D59" s="132" t="s">
        <v>100</v>
      </c>
      <c r="E59" s="132" t="s">
        <v>101</v>
      </c>
      <c r="F59" s="127" t="s">
        <v>102</v>
      </c>
      <c r="G59" s="143"/>
      <c r="H59" s="144"/>
      <c r="I59" s="144"/>
      <c r="J59" s="144"/>
    </row>
    <row r="60" spans="1:10" s="1" customFormat="1" ht="38.25" x14ac:dyDescent="0.15">
      <c r="A60" s="139">
        <v>5</v>
      </c>
      <c r="B60" s="140" t="s">
        <v>66</v>
      </c>
      <c r="C60" s="140" t="s">
        <v>9</v>
      </c>
      <c r="D60" s="132" t="s">
        <v>103</v>
      </c>
      <c r="E60" s="132" t="s">
        <v>17</v>
      </c>
      <c r="F60" s="127" t="s">
        <v>104</v>
      </c>
      <c r="G60" s="143"/>
      <c r="H60" s="144"/>
      <c r="I60" s="144"/>
      <c r="J60" s="144"/>
    </row>
    <row r="61" spans="1:10" s="1" customFormat="1" ht="51.75" x14ac:dyDescent="0.15">
      <c r="A61" s="139">
        <v>6</v>
      </c>
      <c r="B61" s="140" t="s">
        <v>105</v>
      </c>
      <c r="C61" s="140" t="s">
        <v>9</v>
      </c>
      <c r="D61" s="132" t="s">
        <v>106</v>
      </c>
      <c r="E61" s="132" t="s">
        <v>25</v>
      </c>
      <c r="F61" s="127" t="s">
        <v>107</v>
      </c>
      <c r="G61" s="143"/>
      <c r="H61" s="144"/>
      <c r="I61" s="144"/>
      <c r="J61" s="144"/>
    </row>
    <row r="62" spans="1:10" s="1" customFormat="1" ht="36" x14ac:dyDescent="0.15">
      <c r="A62" s="139">
        <v>7</v>
      </c>
      <c r="B62" s="140" t="s">
        <v>105</v>
      </c>
      <c r="C62" s="140" t="s">
        <v>9</v>
      </c>
      <c r="D62" s="132" t="s">
        <v>108</v>
      </c>
      <c r="E62" s="132" t="s">
        <v>31</v>
      </c>
      <c r="F62" s="127" t="s">
        <v>109</v>
      </c>
      <c r="G62" s="143"/>
      <c r="H62" s="144"/>
      <c r="I62" s="144"/>
      <c r="J62" s="144"/>
    </row>
    <row r="63" spans="1:10" s="1" customFormat="1" ht="81" x14ac:dyDescent="0.15">
      <c r="A63" s="139">
        <v>8</v>
      </c>
      <c r="B63" s="140" t="s">
        <v>79</v>
      </c>
      <c r="C63" s="140" t="s">
        <v>9</v>
      </c>
      <c r="D63" s="132" t="s">
        <v>110</v>
      </c>
      <c r="E63" s="132" t="s">
        <v>25</v>
      </c>
      <c r="F63" s="127" t="s">
        <v>111</v>
      </c>
      <c r="G63" s="143"/>
      <c r="H63" s="144"/>
      <c r="I63" s="144"/>
      <c r="J63" s="144"/>
    </row>
    <row r="64" spans="1:10" s="1" customFormat="1" ht="38.1" customHeight="1" x14ac:dyDescent="0.15">
      <c r="A64" s="139">
        <v>9</v>
      </c>
      <c r="B64" s="140" t="s">
        <v>112</v>
      </c>
      <c r="C64" s="140" t="s">
        <v>9</v>
      </c>
      <c r="D64" s="132" t="s">
        <v>113</v>
      </c>
      <c r="E64" s="132" t="s">
        <v>25</v>
      </c>
      <c r="F64" s="127" t="s">
        <v>114</v>
      </c>
      <c r="G64" s="143"/>
      <c r="H64" s="144"/>
      <c r="I64" s="144"/>
      <c r="J64" s="144"/>
    </row>
    <row r="65" spans="1:10" s="1" customFormat="1" ht="30" customHeight="1" x14ac:dyDescent="0.15">
      <c r="A65" s="139">
        <v>10</v>
      </c>
      <c r="B65" s="140" t="s">
        <v>8</v>
      </c>
      <c r="C65" s="140" t="s">
        <v>9</v>
      </c>
      <c r="D65" s="132" t="s">
        <v>115</v>
      </c>
      <c r="E65" s="132" t="s">
        <v>116</v>
      </c>
      <c r="F65" s="127" t="s">
        <v>117</v>
      </c>
      <c r="G65" s="143"/>
      <c r="H65" s="144"/>
      <c r="I65" s="144"/>
      <c r="J65" s="144"/>
    </row>
    <row r="66" spans="1:10" s="1" customFormat="1" ht="30" customHeight="1" x14ac:dyDescent="0.15">
      <c r="A66" s="139">
        <v>11</v>
      </c>
      <c r="B66" s="140" t="s">
        <v>58</v>
      </c>
      <c r="C66" s="140" t="s">
        <v>9</v>
      </c>
      <c r="D66" s="132" t="s">
        <v>118</v>
      </c>
      <c r="E66" s="132" t="s">
        <v>116</v>
      </c>
      <c r="F66" s="127" t="s">
        <v>119</v>
      </c>
      <c r="G66" s="143"/>
      <c r="H66" s="144"/>
      <c r="I66" s="144"/>
      <c r="J66" s="144"/>
    </row>
    <row r="67" spans="1:10" s="1" customFormat="1" ht="27" customHeight="1" x14ac:dyDescent="0.15">
      <c r="A67" s="146" t="s">
        <v>120</v>
      </c>
      <c r="B67" s="146"/>
      <c r="C67" s="146"/>
      <c r="D67" s="146"/>
      <c r="E67" s="146"/>
      <c r="F67" s="147"/>
      <c r="G67" s="143"/>
      <c r="H67" s="144"/>
      <c r="I67" s="144"/>
      <c r="J67" s="144"/>
    </row>
    <row r="68" spans="1:10" s="1" customFormat="1" ht="93.95" customHeight="1" x14ac:dyDescent="0.15">
      <c r="A68" s="139">
        <v>1</v>
      </c>
      <c r="B68" s="140" t="s">
        <v>121</v>
      </c>
      <c r="C68" s="140" t="s">
        <v>9</v>
      </c>
      <c r="D68" s="132" t="s">
        <v>122</v>
      </c>
      <c r="E68" s="132" t="s">
        <v>17</v>
      </c>
      <c r="F68" s="127" t="s">
        <v>123</v>
      </c>
      <c r="G68" s="143"/>
      <c r="H68" s="144"/>
      <c r="I68" s="144"/>
      <c r="J68" s="144"/>
    </row>
    <row r="69" spans="1:10" s="1" customFormat="1" ht="102.95" customHeight="1" x14ac:dyDescent="0.15">
      <c r="A69" s="139">
        <v>2</v>
      </c>
      <c r="B69" s="140" t="s">
        <v>76</v>
      </c>
      <c r="C69" s="140" t="s">
        <v>9</v>
      </c>
      <c r="D69" s="132" t="s">
        <v>124</v>
      </c>
      <c r="E69" s="132" t="s">
        <v>17</v>
      </c>
      <c r="F69" s="127" t="s">
        <v>125</v>
      </c>
      <c r="G69" s="143"/>
      <c r="H69" s="144"/>
      <c r="I69" s="144"/>
      <c r="J69" s="144"/>
    </row>
    <row r="70" spans="1:10" s="1" customFormat="1" ht="165" customHeight="1" x14ac:dyDescent="0.15">
      <c r="A70" s="139">
        <v>3</v>
      </c>
      <c r="B70" s="140" t="s">
        <v>112</v>
      </c>
      <c r="C70" s="140" t="s">
        <v>9</v>
      </c>
      <c r="D70" s="132" t="s">
        <v>126</v>
      </c>
      <c r="E70" s="132" t="s">
        <v>17</v>
      </c>
      <c r="F70" s="127" t="s">
        <v>127</v>
      </c>
      <c r="G70" s="143"/>
      <c r="H70" s="144"/>
      <c r="I70" s="144"/>
      <c r="J70" s="144"/>
    </row>
    <row r="71" spans="1:10" s="1" customFormat="1" ht="141" customHeight="1" x14ac:dyDescent="0.15">
      <c r="A71" s="139">
        <v>4</v>
      </c>
      <c r="B71" s="140" t="s">
        <v>8</v>
      </c>
      <c r="C71" s="140" t="s">
        <v>9</v>
      </c>
      <c r="D71" s="132" t="s">
        <v>128</v>
      </c>
      <c r="E71" s="132" t="s">
        <v>17</v>
      </c>
      <c r="F71" s="127" t="s">
        <v>129</v>
      </c>
      <c r="G71" s="143"/>
      <c r="H71" s="144"/>
      <c r="I71" s="144"/>
      <c r="J71" s="144"/>
    </row>
  </sheetData>
  <mergeCells count="6">
    <mergeCell ref="A67:F67"/>
    <mergeCell ref="A1:F1"/>
    <mergeCell ref="A2:F2"/>
    <mergeCell ref="B3:C3"/>
    <mergeCell ref="A4:F4"/>
    <mergeCell ref="A55:F55"/>
  </mergeCells>
  <phoneticPr fontId="60" type="noConversion"/>
  <printOptions horizontalCentered="1"/>
  <pageMargins left="0.39305555555555599" right="0.39305555555555599" top="0.75138888888888899" bottom="0.75138888888888899" header="0.29861111111111099" footer="0.29861111111111099"/>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Normal="100" zoomScaleSheetLayoutView="100" workbookViewId="0">
      <selection activeCell="C23" sqref="C23"/>
    </sheetView>
  </sheetViews>
  <sheetFormatPr defaultColWidth="9" defaultRowHeight="16.5" x14ac:dyDescent="0.15"/>
  <cols>
    <col min="1" max="1" width="6" style="119" customWidth="1"/>
    <col min="2" max="2" width="6.375" style="119" customWidth="1"/>
    <col min="3" max="3" width="12.5" style="119" customWidth="1"/>
    <col min="4" max="4" width="32.5" style="119" customWidth="1"/>
    <col min="5" max="5" width="11.125" style="119" customWidth="1"/>
    <col min="6" max="6" width="20.375" style="119" customWidth="1"/>
    <col min="7" max="7" width="9" style="120"/>
    <col min="8" max="9" width="9" style="121"/>
    <col min="10" max="16384" width="9" style="119"/>
  </cols>
  <sheetData>
    <row r="1" spans="1:9" ht="21.95" customHeight="1" x14ac:dyDescent="0.15">
      <c r="A1" s="148" t="s">
        <v>130</v>
      </c>
      <c r="B1" s="154"/>
      <c r="C1" s="154"/>
      <c r="D1" s="154"/>
      <c r="E1" s="154"/>
      <c r="F1" s="154"/>
    </row>
    <row r="2" spans="1:9" ht="24" customHeight="1" x14ac:dyDescent="0.15">
      <c r="A2" s="149" t="s">
        <v>131</v>
      </c>
      <c r="B2" s="155"/>
      <c r="C2" s="155"/>
      <c r="D2" s="155"/>
      <c r="E2" s="155"/>
      <c r="F2" s="155"/>
    </row>
    <row r="3" spans="1:9" ht="21" customHeight="1" x14ac:dyDescent="0.15">
      <c r="A3" s="122" t="s">
        <v>132</v>
      </c>
      <c r="B3" s="156" t="s">
        <v>133</v>
      </c>
      <c r="C3" s="157"/>
      <c r="D3" s="122" t="s">
        <v>134</v>
      </c>
      <c r="E3" s="122" t="s">
        <v>135</v>
      </c>
      <c r="F3" s="122" t="s">
        <v>136</v>
      </c>
    </row>
    <row r="4" spans="1:9" ht="26.1" customHeight="1" x14ac:dyDescent="0.15">
      <c r="A4" s="158" t="s">
        <v>137</v>
      </c>
      <c r="B4" s="159"/>
      <c r="C4" s="159"/>
      <c r="D4" s="159"/>
      <c r="E4" s="159"/>
      <c r="F4" s="160"/>
    </row>
    <row r="5" spans="1:9" ht="24" customHeight="1" x14ac:dyDescent="0.15">
      <c r="A5" s="123">
        <v>1</v>
      </c>
      <c r="B5" s="123" t="s">
        <v>138</v>
      </c>
      <c r="C5" s="124" t="s">
        <v>139</v>
      </c>
      <c r="D5" s="125" t="s">
        <v>140</v>
      </c>
      <c r="E5" s="123" t="s">
        <v>141</v>
      </c>
      <c r="F5" s="127" t="s">
        <v>142</v>
      </c>
      <c r="G5" s="128"/>
      <c r="H5" s="129"/>
      <c r="I5" s="133"/>
    </row>
    <row r="6" spans="1:9" ht="24" customHeight="1" x14ac:dyDescent="0.15">
      <c r="A6" s="123">
        <v>2</v>
      </c>
      <c r="B6" s="123" t="s">
        <v>138</v>
      </c>
      <c r="C6" s="124" t="s">
        <v>139</v>
      </c>
      <c r="D6" s="125" t="s">
        <v>143</v>
      </c>
      <c r="E6" s="123" t="s">
        <v>141</v>
      </c>
      <c r="F6" s="127" t="s">
        <v>144</v>
      </c>
      <c r="G6" s="128"/>
      <c r="H6" s="129"/>
      <c r="I6" s="133"/>
    </row>
    <row r="7" spans="1:9" ht="24" customHeight="1" x14ac:dyDescent="0.15">
      <c r="A7" s="123">
        <v>3</v>
      </c>
      <c r="B7" s="123" t="s">
        <v>138</v>
      </c>
      <c r="C7" s="124" t="s">
        <v>139</v>
      </c>
      <c r="D7" s="125" t="s">
        <v>145</v>
      </c>
      <c r="E7" s="123" t="s">
        <v>141</v>
      </c>
      <c r="F7" s="127" t="s">
        <v>144</v>
      </c>
      <c r="G7" s="128"/>
      <c r="H7" s="129"/>
      <c r="I7" s="133"/>
    </row>
    <row r="8" spans="1:9" ht="24" customHeight="1" x14ac:dyDescent="0.15">
      <c r="A8" s="123">
        <v>4</v>
      </c>
      <c r="B8" s="123" t="s">
        <v>138</v>
      </c>
      <c r="C8" s="124" t="s">
        <v>139</v>
      </c>
      <c r="D8" s="125" t="s">
        <v>146</v>
      </c>
      <c r="E8" s="123" t="s">
        <v>141</v>
      </c>
      <c r="F8" s="127" t="s">
        <v>144</v>
      </c>
      <c r="G8" s="128"/>
      <c r="H8" s="129"/>
      <c r="I8" s="133"/>
    </row>
    <row r="9" spans="1:9" ht="24" customHeight="1" x14ac:dyDescent="0.15">
      <c r="A9" s="123">
        <v>5</v>
      </c>
      <c r="B9" s="123" t="s">
        <v>138</v>
      </c>
      <c r="C9" s="124" t="s">
        <v>139</v>
      </c>
      <c r="D9" s="125" t="s">
        <v>147</v>
      </c>
      <c r="E9" s="123" t="s">
        <v>141</v>
      </c>
      <c r="F9" s="127" t="s">
        <v>144</v>
      </c>
      <c r="G9" s="128"/>
      <c r="H9" s="129"/>
      <c r="I9" s="133"/>
    </row>
    <row r="10" spans="1:9" ht="24" customHeight="1" x14ac:dyDescent="0.15">
      <c r="A10" s="123">
        <v>6</v>
      </c>
      <c r="B10" s="123" t="s">
        <v>138</v>
      </c>
      <c r="C10" s="124" t="s">
        <v>139</v>
      </c>
      <c r="D10" s="125" t="s">
        <v>148</v>
      </c>
      <c r="E10" s="123" t="s">
        <v>141</v>
      </c>
      <c r="F10" s="127" t="s">
        <v>144</v>
      </c>
      <c r="G10" s="128"/>
      <c r="H10" s="129"/>
      <c r="I10" s="133"/>
    </row>
    <row r="11" spans="1:9" ht="24" customHeight="1" x14ac:dyDescent="0.15">
      <c r="A11" s="123">
        <v>7</v>
      </c>
      <c r="B11" s="123" t="s">
        <v>138</v>
      </c>
      <c r="C11" s="124" t="s">
        <v>139</v>
      </c>
      <c r="D11" s="125" t="s">
        <v>149</v>
      </c>
      <c r="E11" s="123" t="s">
        <v>141</v>
      </c>
      <c r="F11" s="127" t="s">
        <v>144</v>
      </c>
      <c r="G11" s="128"/>
      <c r="H11" s="129"/>
      <c r="I11" s="133"/>
    </row>
    <row r="12" spans="1:9" ht="24" customHeight="1" x14ac:dyDescent="0.15">
      <c r="A12" s="123">
        <v>8</v>
      </c>
      <c r="B12" s="123" t="s">
        <v>138</v>
      </c>
      <c r="C12" s="124" t="s">
        <v>139</v>
      </c>
      <c r="D12" s="125" t="s">
        <v>150</v>
      </c>
      <c r="E12" s="123" t="s">
        <v>141</v>
      </c>
      <c r="F12" s="127" t="s">
        <v>144</v>
      </c>
      <c r="G12" s="128"/>
      <c r="H12" s="129"/>
      <c r="I12" s="133"/>
    </row>
    <row r="13" spans="1:9" ht="24" customHeight="1" x14ac:dyDescent="0.15">
      <c r="A13" s="123">
        <v>9</v>
      </c>
      <c r="B13" s="123" t="s">
        <v>138</v>
      </c>
      <c r="C13" s="124" t="s">
        <v>139</v>
      </c>
      <c r="D13" s="125" t="s">
        <v>151</v>
      </c>
      <c r="E13" s="123" t="s">
        <v>141</v>
      </c>
      <c r="F13" s="127" t="s">
        <v>144</v>
      </c>
      <c r="G13" s="128"/>
      <c r="H13" s="129"/>
      <c r="I13" s="133"/>
    </row>
    <row r="14" spans="1:9" ht="24" customHeight="1" x14ac:dyDescent="0.15">
      <c r="A14" s="123">
        <v>10</v>
      </c>
      <c r="B14" s="123" t="s">
        <v>138</v>
      </c>
      <c r="C14" s="124" t="s">
        <v>139</v>
      </c>
      <c r="D14" s="125" t="s">
        <v>152</v>
      </c>
      <c r="E14" s="123" t="s">
        <v>141</v>
      </c>
      <c r="F14" s="127" t="s">
        <v>144</v>
      </c>
      <c r="G14" s="128"/>
      <c r="H14" s="129"/>
      <c r="I14" s="133"/>
    </row>
    <row r="15" spans="1:9" ht="24" customHeight="1" x14ac:dyDescent="0.15">
      <c r="A15" s="123">
        <v>11</v>
      </c>
      <c r="B15" s="123" t="s">
        <v>138</v>
      </c>
      <c r="C15" s="124" t="s">
        <v>139</v>
      </c>
      <c r="D15" s="125" t="s">
        <v>153</v>
      </c>
      <c r="E15" s="123" t="s">
        <v>141</v>
      </c>
      <c r="F15" s="127" t="s">
        <v>144</v>
      </c>
      <c r="G15" s="128"/>
      <c r="H15" s="129"/>
      <c r="I15" s="133"/>
    </row>
    <row r="16" spans="1:9" ht="24" customHeight="1" x14ac:dyDescent="0.15">
      <c r="A16" s="123">
        <v>12</v>
      </c>
      <c r="B16" s="123" t="s">
        <v>138</v>
      </c>
      <c r="C16" s="124" t="s">
        <v>139</v>
      </c>
      <c r="D16" s="125" t="s">
        <v>154</v>
      </c>
      <c r="E16" s="123" t="s">
        <v>141</v>
      </c>
      <c r="F16" s="127" t="s">
        <v>144</v>
      </c>
      <c r="G16" s="128"/>
      <c r="H16" s="129"/>
      <c r="I16" s="133"/>
    </row>
    <row r="17" spans="1:9" ht="24" customHeight="1" x14ac:dyDescent="0.15">
      <c r="A17" s="123">
        <v>13</v>
      </c>
      <c r="B17" s="123" t="s">
        <v>138</v>
      </c>
      <c r="C17" s="124" t="s">
        <v>139</v>
      </c>
      <c r="D17" s="125" t="s">
        <v>155</v>
      </c>
      <c r="E17" s="123" t="s">
        <v>141</v>
      </c>
      <c r="F17" s="127" t="s">
        <v>144</v>
      </c>
      <c r="G17" s="128"/>
      <c r="H17" s="129"/>
      <c r="I17" s="133"/>
    </row>
    <row r="18" spans="1:9" ht="24" customHeight="1" x14ac:dyDescent="0.15">
      <c r="A18" s="123">
        <v>14</v>
      </c>
      <c r="B18" s="123" t="s">
        <v>138</v>
      </c>
      <c r="C18" s="124" t="s">
        <v>139</v>
      </c>
      <c r="D18" s="125" t="s">
        <v>156</v>
      </c>
      <c r="E18" s="123" t="s">
        <v>141</v>
      </c>
      <c r="F18" s="127" t="s">
        <v>157</v>
      </c>
      <c r="G18" s="128"/>
      <c r="H18" s="129"/>
      <c r="I18" s="133"/>
    </row>
    <row r="19" spans="1:9" ht="24" customHeight="1" x14ac:dyDescent="0.15">
      <c r="A19" s="123">
        <v>15</v>
      </c>
      <c r="B19" s="123" t="s">
        <v>138</v>
      </c>
      <c r="C19" s="124" t="s">
        <v>139</v>
      </c>
      <c r="D19" s="125" t="s">
        <v>158</v>
      </c>
      <c r="E19" s="123" t="s">
        <v>141</v>
      </c>
      <c r="F19" s="127" t="s">
        <v>144</v>
      </c>
      <c r="G19" s="128"/>
      <c r="H19" s="129"/>
      <c r="I19" s="133"/>
    </row>
    <row r="20" spans="1:9" ht="24" customHeight="1" x14ac:dyDescent="0.15">
      <c r="A20" s="123">
        <v>16</v>
      </c>
      <c r="B20" s="123" t="s">
        <v>138</v>
      </c>
      <c r="C20" s="124" t="s">
        <v>139</v>
      </c>
      <c r="D20" s="125" t="s">
        <v>159</v>
      </c>
      <c r="E20" s="123" t="s">
        <v>141</v>
      </c>
      <c r="F20" s="127" t="s">
        <v>144</v>
      </c>
      <c r="G20" s="128"/>
      <c r="H20" s="129"/>
      <c r="I20" s="133"/>
    </row>
    <row r="21" spans="1:9" ht="24" customHeight="1" x14ac:dyDescent="0.15">
      <c r="A21" s="123">
        <v>17</v>
      </c>
      <c r="B21" s="123" t="s">
        <v>138</v>
      </c>
      <c r="C21" s="124" t="s">
        <v>139</v>
      </c>
      <c r="D21" s="125" t="s">
        <v>160</v>
      </c>
      <c r="E21" s="123" t="s">
        <v>141</v>
      </c>
      <c r="F21" s="127" t="s">
        <v>144</v>
      </c>
      <c r="G21" s="128"/>
      <c r="H21" s="129"/>
      <c r="I21" s="133"/>
    </row>
    <row r="22" spans="1:9" ht="24" customHeight="1" x14ac:dyDescent="0.15">
      <c r="A22" s="123">
        <v>18</v>
      </c>
      <c r="B22" s="123" t="s">
        <v>138</v>
      </c>
      <c r="C22" s="124" t="s">
        <v>139</v>
      </c>
      <c r="D22" s="125" t="s">
        <v>161</v>
      </c>
      <c r="E22" s="123" t="s">
        <v>141</v>
      </c>
      <c r="F22" s="127" t="s">
        <v>157</v>
      </c>
      <c r="G22" s="128"/>
      <c r="H22" s="129"/>
      <c r="I22" s="133"/>
    </row>
    <row r="23" spans="1:9" ht="24" customHeight="1" x14ac:dyDescent="0.15">
      <c r="A23" s="123">
        <v>19</v>
      </c>
      <c r="B23" s="123" t="s">
        <v>138</v>
      </c>
      <c r="C23" s="124" t="s">
        <v>139</v>
      </c>
      <c r="D23" s="125" t="s">
        <v>162</v>
      </c>
      <c r="E23" s="123" t="s">
        <v>141</v>
      </c>
      <c r="F23" s="127" t="s">
        <v>163</v>
      </c>
      <c r="G23" s="128"/>
      <c r="H23" s="129"/>
      <c r="I23" s="133"/>
    </row>
    <row r="24" spans="1:9" ht="24" customHeight="1" x14ac:dyDescent="0.15">
      <c r="A24" s="123">
        <v>20</v>
      </c>
      <c r="B24" s="123" t="s">
        <v>138</v>
      </c>
      <c r="C24" s="124" t="s">
        <v>139</v>
      </c>
      <c r="D24" s="125" t="s">
        <v>164</v>
      </c>
      <c r="E24" s="123" t="s">
        <v>141</v>
      </c>
      <c r="F24" s="127" t="s">
        <v>144</v>
      </c>
      <c r="G24" s="128"/>
      <c r="H24" s="129"/>
      <c r="I24" s="133"/>
    </row>
    <row r="25" spans="1:9" ht="24" customHeight="1" x14ac:dyDescent="0.15">
      <c r="A25" s="123">
        <v>21</v>
      </c>
      <c r="B25" s="123" t="s">
        <v>138</v>
      </c>
      <c r="C25" s="124" t="s">
        <v>139</v>
      </c>
      <c r="D25" s="125" t="s">
        <v>165</v>
      </c>
      <c r="E25" s="123" t="s">
        <v>141</v>
      </c>
      <c r="F25" s="127" t="s">
        <v>144</v>
      </c>
      <c r="G25" s="128"/>
      <c r="H25" s="129"/>
      <c r="I25" s="133"/>
    </row>
    <row r="26" spans="1:9" ht="24" customHeight="1" x14ac:dyDescent="0.15">
      <c r="A26" s="123">
        <v>22</v>
      </c>
      <c r="B26" s="123" t="s">
        <v>138</v>
      </c>
      <c r="C26" s="124" t="s">
        <v>139</v>
      </c>
      <c r="D26" s="125" t="s">
        <v>166</v>
      </c>
      <c r="E26" s="123" t="s">
        <v>141</v>
      </c>
      <c r="F26" s="127" t="s">
        <v>144</v>
      </c>
      <c r="G26" s="128"/>
      <c r="H26" s="129"/>
      <c r="I26" s="133"/>
    </row>
    <row r="27" spans="1:9" ht="24" customHeight="1" x14ac:dyDescent="0.15">
      <c r="A27" s="123">
        <v>23</v>
      </c>
      <c r="B27" s="123" t="s">
        <v>167</v>
      </c>
      <c r="C27" s="124" t="s">
        <v>139</v>
      </c>
      <c r="D27" s="125" t="s">
        <v>168</v>
      </c>
      <c r="E27" s="123" t="s">
        <v>141</v>
      </c>
      <c r="F27" s="127" t="s">
        <v>144</v>
      </c>
      <c r="G27" s="128"/>
      <c r="H27" s="129"/>
      <c r="I27" s="133"/>
    </row>
    <row r="28" spans="1:9" ht="24" customHeight="1" x14ac:dyDescent="0.15">
      <c r="A28" s="123">
        <v>24</v>
      </c>
      <c r="B28" s="123" t="s">
        <v>167</v>
      </c>
      <c r="C28" s="124" t="s">
        <v>139</v>
      </c>
      <c r="D28" s="125" t="s">
        <v>169</v>
      </c>
      <c r="E28" s="123" t="s">
        <v>141</v>
      </c>
      <c r="F28" s="127" t="s">
        <v>144</v>
      </c>
      <c r="G28" s="128"/>
      <c r="H28" s="129"/>
      <c r="I28" s="133"/>
    </row>
    <row r="29" spans="1:9" ht="24" customHeight="1" x14ac:dyDescent="0.15">
      <c r="A29" s="123">
        <v>25</v>
      </c>
      <c r="B29" s="123" t="s">
        <v>170</v>
      </c>
      <c r="C29" s="124" t="s">
        <v>139</v>
      </c>
      <c r="D29" s="125" t="s">
        <v>171</v>
      </c>
      <c r="E29" s="123" t="s">
        <v>141</v>
      </c>
      <c r="F29" s="127" t="s">
        <v>144</v>
      </c>
      <c r="G29" s="128"/>
      <c r="H29" s="129"/>
      <c r="I29" s="133"/>
    </row>
    <row r="30" spans="1:9" ht="24" customHeight="1" x14ac:dyDescent="0.15">
      <c r="A30" s="123">
        <v>26</v>
      </c>
      <c r="B30" s="123" t="s">
        <v>138</v>
      </c>
      <c r="C30" s="124" t="s">
        <v>139</v>
      </c>
      <c r="D30" s="125" t="s">
        <v>172</v>
      </c>
      <c r="E30" s="123" t="s">
        <v>173</v>
      </c>
      <c r="F30" s="127"/>
      <c r="G30" s="128"/>
      <c r="H30" s="129"/>
      <c r="I30" s="133"/>
    </row>
    <row r="31" spans="1:9" ht="24" customHeight="1" x14ac:dyDescent="0.15">
      <c r="A31" s="123">
        <v>27</v>
      </c>
      <c r="B31" s="123" t="s">
        <v>138</v>
      </c>
      <c r="C31" s="124" t="s">
        <v>139</v>
      </c>
      <c r="D31" s="125" t="s">
        <v>174</v>
      </c>
      <c r="E31" s="123" t="s">
        <v>173</v>
      </c>
      <c r="F31" s="127"/>
      <c r="G31" s="128"/>
      <c r="H31" s="129"/>
      <c r="I31" s="133"/>
    </row>
    <row r="32" spans="1:9" ht="24" customHeight="1" x14ac:dyDescent="0.15">
      <c r="A32" s="123">
        <v>28</v>
      </c>
      <c r="B32" s="123" t="s">
        <v>167</v>
      </c>
      <c r="C32" s="124" t="s">
        <v>139</v>
      </c>
      <c r="D32" s="125" t="s">
        <v>175</v>
      </c>
      <c r="E32" s="123" t="s">
        <v>173</v>
      </c>
      <c r="F32" s="127"/>
      <c r="G32" s="128"/>
      <c r="H32" s="129"/>
      <c r="I32" s="133"/>
    </row>
    <row r="33" spans="1:9" ht="24" customHeight="1" x14ac:dyDescent="0.15">
      <c r="A33" s="123">
        <v>29</v>
      </c>
      <c r="B33" s="123" t="s">
        <v>138</v>
      </c>
      <c r="C33" s="124" t="s">
        <v>139</v>
      </c>
      <c r="D33" s="125" t="s">
        <v>172</v>
      </c>
      <c r="E33" s="123" t="s">
        <v>176</v>
      </c>
      <c r="F33" s="127"/>
      <c r="G33" s="128"/>
      <c r="H33" s="129"/>
      <c r="I33" s="129"/>
    </row>
    <row r="34" spans="1:9" ht="24" customHeight="1" x14ac:dyDescent="0.15">
      <c r="A34" s="123">
        <v>30</v>
      </c>
      <c r="B34" s="123" t="s">
        <v>138</v>
      </c>
      <c r="C34" s="124" t="s">
        <v>139</v>
      </c>
      <c r="D34" s="125" t="s">
        <v>174</v>
      </c>
      <c r="E34" s="123" t="s">
        <v>176</v>
      </c>
      <c r="F34" s="127"/>
      <c r="G34" s="128"/>
      <c r="H34" s="129"/>
      <c r="I34" s="133"/>
    </row>
    <row r="35" spans="1:9" ht="30" customHeight="1" x14ac:dyDescent="0.15">
      <c r="A35" s="147" t="s">
        <v>177</v>
      </c>
      <c r="B35" s="147"/>
      <c r="C35" s="147"/>
      <c r="D35" s="147"/>
      <c r="E35" s="147"/>
      <c r="F35" s="130"/>
      <c r="G35" s="131"/>
      <c r="H35" s="131"/>
      <c r="I35" s="131"/>
    </row>
    <row r="36" spans="1:9" ht="54" x14ac:dyDescent="0.15">
      <c r="A36" s="123">
        <v>1</v>
      </c>
      <c r="B36" s="123" t="s">
        <v>138</v>
      </c>
      <c r="C36" s="124" t="s">
        <v>139</v>
      </c>
      <c r="D36" s="126" t="s">
        <v>178</v>
      </c>
      <c r="E36" s="123" t="s">
        <v>141</v>
      </c>
      <c r="F36" s="127" t="s">
        <v>179</v>
      </c>
      <c r="G36" s="128"/>
      <c r="H36" s="129"/>
      <c r="I36" s="133"/>
    </row>
    <row r="37" spans="1:9" ht="30" customHeight="1" x14ac:dyDescent="0.15">
      <c r="A37" s="147" t="s">
        <v>180</v>
      </c>
      <c r="B37" s="147"/>
      <c r="C37" s="147"/>
      <c r="D37" s="147"/>
      <c r="E37" s="147"/>
      <c r="F37" s="130"/>
      <c r="G37" s="131"/>
      <c r="H37" s="131"/>
      <c r="I37" s="131"/>
    </row>
    <row r="38" spans="1:9" ht="38.1" customHeight="1" x14ac:dyDescent="0.15">
      <c r="A38" s="123">
        <v>1</v>
      </c>
      <c r="B38" s="123" t="s">
        <v>138</v>
      </c>
      <c r="C38" s="124" t="s">
        <v>139</v>
      </c>
      <c r="D38" s="126" t="s">
        <v>181</v>
      </c>
      <c r="E38" s="123" t="s">
        <v>141</v>
      </c>
      <c r="F38" s="132" t="s">
        <v>182</v>
      </c>
      <c r="G38" s="128"/>
      <c r="H38" s="129"/>
      <c r="I38" s="129"/>
    </row>
    <row r="39" spans="1:9" ht="38.25" x14ac:dyDescent="0.15">
      <c r="A39" s="123">
        <v>2</v>
      </c>
      <c r="B39" s="123" t="s">
        <v>138</v>
      </c>
      <c r="C39" s="124" t="s">
        <v>139</v>
      </c>
      <c r="D39" s="126" t="s">
        <v>48</v>
      </c>
      <c r="E39" s="123" t="s">
        <v>173</v>
      </c>
      <c r="F39" s="132" t="s">
        <v>183</v>
      </c>
      <c r="G39" s="128"/>
      <c r="H39" s="129"/>
      <c r="I39" s="129"/>
    </row>
  </sheetData>
  <mergeCells count="6">
    <mergeCell ref="A37:E37"/>
    <mergeCell ref="A1:F1"/>
    <mergeCell ref="A2:F2"/>
    <mergeCell ref="B3:C3"/>
    <mergeCell ref="A4:F4"/>
    <mergeCell ref="A35:E35"/>
  </mergeCells>
  <phoneticPr fontId="60" type="noConversion"/>
  <printOptions horizontalCentered="1"/>
  <pageMargins left="0.196527777777778" right="0.196527777777778" top="0.59027777777777801" bottom="0" header="0.29861111111111099" footer="0.29861111111111099"/>
  <pageSetup paperSize="9" fitToHeight="0"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86"/>
  <sheetViews>
    <sheetView view="pageBreakPreview" zoomScaleNormal="100" zoomScaleSheetLayoutView="100" workbookViewId="0">
      <selection activeCell="M8" sqref="M8"/>
    </sheetView>
  </sheetViews>
  <sheetFormatPr defaultColWidth="13.625" defaultRowHeight="21" customHeight="1" x14ac:dyDescent="0.15"/>
  <cols>
    <col min="1" max="1" width="7.25" style="97" customWidth="1"/>
    <col min="2" max="2" width="15.375" style="97" customWidth="1"/>
    <col min="3" max="5" width="13.625" style="97" customWidth="1"/>
    <col min="6" max="6" width="19.5" style="97" customWidth="1"/>
    <col min="7" max="7" width="17.5" style="97" customWidth="1"/>
    <col min="8" max="9" width="13.625" style="97" customWidth="1"/>
    <col min="10" max="10" width="15.125" style="97" customWidth="1"/>
    <col min="11" max="11" width="7" style="97" customWidth="1"/>
    <col min="12" max="16384" width="13.625" style="97"/>
  </cols>
  <sheetData>
    <row r="1" spans="1:11" ht="15" customHeight="1" x14ac:dyDescent="0.15">
      <c r="A1" s="168" t="s">
        <v>184</v>
      </c>
      <c r="B1" s="169"/>
      <c r="C1" s="169"/>
      <c r="D1" s="169"/>
      <c r="E1" s="169"/>
      <c r="F1" s="169"/>
      <c r="G1" s="169"/>
      <c r="H1" s="169"/>
      <c r="I1" s="169"/>
      <c r="J1" s="169"/>
      <c r="K1" s="169"/>
    </row>
    <row r="2" spans="1:11" ht="21" customHeight="1" x14ac:dyDescent="0.15">
      <c r="A2" s="170" t="s">
        <v>185</v>
      </c>
      <c r="B2" s="171"/>
      <c r="C2" s="171"/>
      <c r="D2" s="171"/>
      <c r="E2" s="171"/>
      <c r="F2" s="171"/>
      <c r="G2" s="171"/>
      <c r="H2" s="171"/>
      <c r="I2" s="171"/>
      <c r="J2" s="171"/>
      <c r="K2" s="171"/>
    </row>
    <row r="3" spans="1:11" ht="9" customHeight="1" x14ac:dyDescent="0.15">
      <c r="A3" s="98"/>
      <c r="B3" s="98"/>
      <c r="C3" s="98"/>
      <c r="D3" s="98"/>
      <c r="E3" s="98"/>
      <c r="F3" s="98"/>
      <c r="G3" s="98"/>
      <c r="H3" s="98"/>
      <c r="I3" s="98"/>
      <c r="J3" s="98"/>
      <c r="K3" s="98"/>
    </row>
    <row r="4" spans="1:11" s="96" customFormat="1" ht="21" customHeight="1" x14ac:dyDescent="0.15">
      <c r="A4" s="172" t="s">
        <v>186</v>
      </c>
      <c r="B4" s="173"/>
      <c r="C4" s="173"/>
      <c r="D4" s="173"/>
      <c r="E4" s="173"/>
      <c r="F4" s="173"/>
      <c r="G4" s="173"/>
      <c r="H4" s="174"/>
      <c r="I4" s="174"/>
      <c r="J4" s="174" t="s">
        <v>187</v>
      </c>
      <c r="K4" s="175"/>
    </row>
    <row r="5" spans="1:11" s="96" customFormat="1" ht="17.100000000000001" customHeight="1" x14ac:dyDescent="0.15">
      <c r="A5" s="167" t="s">
        <v>188</v>
      </c>
      <c r="B5" s="167"/>
      <c r="C5" s="164" t="s">
        <v>189</v>
      </c>
      <c r="D5" s="164"/>
      <c r="E5" s="164"/>
      <c r="F5" s="164"/>
      <c r="G5" s="164"/>
      <c r="H5" s="164"/>
      <c r="I5" s="164"/>
      <c r="J5" s="165" t="s">
        <v>190</v>
      </c>
      <c r="K5" s="165" t="s">
        <v>191</v>
      </c>
    </row>
    <row r="6" spans="1:11" s="96" customFormat="1" ht="17.100000000000001" customHeight="1" x14ac:dyDescent="0.15">
      <c r="A6" s="167"/>
      <c r="B6" s="167"/>
      <c r="C6" s="100" t="s">
        <v>192</v>
      </c>
      <c r="D6" s="99" t="s">
        <v>193</v>
      </c>
      <c r="E6" s="99" t="s">
        <v>194</v>
      </c>
      <c r="F6" s="99" t="s">
        <v>195</v>
      </c>
      <c r="G6" s="99" t="s">
        <v>196</v>
      </c>
      <c r="H6" s="99" t="s">
        <v>197</v>
      </c>
      <c r="I6" s="99" t="s">
        <v>198</v>
      </c>
      <c r="J6" s="166"/>
      <c r="K6" s="166"/>
    </row>
    <row r="7" spans="1:11" ht="17.100000000000001" customHeight="1" x14ac:dyDescent="0.15">
      <c r="A7" s="101" t="s">
        <v>8</v>
      </c>
      <c r="B7" s="101" t="s">
        <v>9</v>
      </c>
      <c r="C7" s="102">
        <f t="shared" ref="C7:C17" si="0">SUM(D7:I7)</f>
        <v>23048</v>
      </c>
      <c r="D7" s="102">
        <f>'附件2-1长沙市'!H7-'附件2-1长沙市'!H117</f>
        <v>18017</v>
      </c>
      <c r="E7" s="102">
        <f>'附件2-1长沙市'!I7-'附件2-1长沙市'!I115-'附件2-1长沙市'!I116</f>
        <v>1794</v>
      </c>
      <c r="F7" s="102">
        <f>'附件2-1长沙市'!J7</f>
        <v>392</v>
      </c>
      <c r="G7" s="102">
        <f>'附件2-1长沙市'!K7</f>
        <v>0</v>
      </c>
      <c r="H7" s="102">
        <f>'附件2-1长沙市'!L7</f>
        <v>2639</v>
      </c>
      <c r="I7" s="102">
        <f>'附件2-1长沙市'!M7</f>
        <v>206</v>
      </c>
      <c r="J7" s="110">
        <f>'附件2-1长沙市'!P7-'附件2-1长沙市'!P115-'附件2-1长沙市'!P116-'附件2-1长沙市'!P117</f>
        <v>24521.479044000003</v>
      </c>
      <c r="K7" s="111"/>
    </row>
    <row r="8" spans="1:11" ht="17.100000000000001" customHeight="1" x14ac:dyDescent="0.15">
      <c r="A8" s="99" t="s">
        <v>8</v>
      </c>
      <c r="B8" s="99" t="s">
        <v>41</v>
      </c>
      <c r="C8" s="102">
        <f t="shared" si="0"/>
        <v>264</v>
      </c>
      <c r="D8" s="102">
        <f>'附件2-1长沙市'!H117</f>
        <v>111</v>
      </c>
      <c r="E8" s="102">
        <f>'附件2-1长沙市'!I115+'附件2-1长沙市'!I116</f>
        <v>153</v>
      </c>
      <c r="F8" s="102"/>
      <c r="G8" s="102"/>
      <c r="H8" s="102"/>
      <c r="I8" s="102"/>
      <c r="J8" s="110">
        <f>'附件2-1长沙市'!P115+'附件2-1长沙市'!P116+'附件2-1长沙市'!P117</f>
        <v>1966.2240000000002</v>
      </c>
      <c r="K8" s="111"/>
    </row>
    <row r="9" spans="1:11" ht="17.100000000000001" customHeight="1" x14ac:dyDescent="0.15">
      <c r="A9" s="99" t="s">
        <v>54</v>
      </c>
      <c r="B9" s="99" t="s">
        <v>9</v>
      </c>
      <c r="C9" s="102">
        <f t="shared" si="0"/>
        <v>4687</v>
      </c>
      <c r="D9" s="102">
        <f>'附件2-2株洲市'!H7</f>
        <v>9</v>
      </c>
      <c r="E9" s="102">
        <f>'附件2-2株洲市'!I7</f>
        <v>4017</v>
      </c>
      <c r="F9" s="102">
        <f>'附件2-2株洲市'!J7</f>
        <v>0</v>
      </c>
      <c r="G9" s="102">
        <f>'附件2-2株洲市'!K7</f>
        <v>661</v>
      </c>
      <c r="H9" s="102">
        <f>'附件2-2株洲市'!L7</f>
        <v>0</v>
      </c>
      <c r="I9" s="102">
        <f>'附件2-2株洲市'!M7</f>
        <v>0</v>
      </c>
      <c r="J9" s="110">
        <f>'附件2-2株洲市'!P7</f>
        <v>14909.307840000018</v>
      </c>
      <c r="K9" s="111"/>
    </row>
    <row r="10" spans="1:11" ht="17.100000000000001" customHeight="1" x14ac:dyDescent="0.15">
      <c r="A10" s="99" t="s">
        <v>58</v>
      </c>
      <c r="B10" s="99" t="s">
        <v>9</v>
      </c>
      <c r="C10" s="102">
        <f t="shared" si="0"/>
        <v>301</v>
      </c>
      <c r="D10" s="102">
        <f>'附件2-3湘潭市'!H7</f>
        <v>301</v>
      </c>
      <c r="E10" s="102">
        <f>'附件2-3湘潭市'!I7</f>
        <v>0</v>
      </c>
      <c r="F10" s="102">
        <f>'附件2-3湘潭市'!J7</f>
        <v>0</v>
      </c>
      <c r="G10" s="102">
        <f>'附件2-3湘潭市'!K7</f>
        <v>0</v>
      </c>
      <c r="H10" s="102">
        <f>'附件2-3湘潭市'!L7</f>
        <v>0</v>
      </c>
      <c r="I10" s="102">
        <f>'附件2-3湘潭市'!M7</f>
        <v>0</v>
      </c>
      <c r="J10" s="110">
        <f>'附件2-3湘潭市'!P7</f>
        <v>301</v>
      </c>
      <c r="K10" s="111"/>
    </row>
    <row r="11" spans="1:11" ht="17.100000000000001" customHeight="1" x14ac:dyDescent="0.15">
      <c r="A11" s="99" t="s">
        <v>66</v>
      </c>
      <c r="B11" s="99" t="s">
        <v>9</v>
      </c>
      <c r="C11" s="102">
        <f t="shared" si="0"/>
        <v>48</v>
      </c>
      <c r="D11" s="102">
        <f>'附件2-4衡阳市'!H7-'附件2-4衡阳市'!H15</f>
        <v>0</v>
      </c>
      <c r="E11" s="102">
        <f>'附件2-4衡阳市'!I7-'附件2-4衡阳市'!I15</f>
        <v>48</v>
      </c>
      <c r="F11" s="102">
        <f>'附件2-4衡阳市'!J7-'附件2-4衡阳市'!J15</f>
        <v>0</v>
      </c>
      <c r="G11" s="102">
        <f>'附件2-4衡阳市'!K7-'附件2-4衡阳市'!K15</f>
        <v>0</v>
      </c>
      <c r="H11" s="102">
        <f>'附件2-4衡阳市'!L7-'附件2-4衡阳市'!L15</f>
        <v>0</v>
      </c>
      <c r="I11" s="102">
        <f>'附件2-4衡阳市'!M7-'附件2-4衡阳市'!M15</f>
        <v>0</v>
      </c>
      <c r="J11" s="110">
        <f>'附件2-4衡阳市'!R7-'附件2-4衡阳市'!R15</f>
        <v>170.16999999999996</v>
      </c>
      <c r="K11" s="111"/>
    </row>
    <row r="12" spans="1:11" ht="17.100000000000001" customHeight="1" x14ac:dyDescent="0.15">
      <c r="A12" s="10" t="s">
        <v>66</v>
      </c>
      <c r="B12" s="99" t="s">
        <v>71</v>
      </c>
      <c r="C12" s="102">
        <f t="shared" si="0"/>
        <v>34</v>
      </c>
      <c r="D12" s="102">
        <f>'附件2-4衡阳市'!H15</f>
        <v>0</v>
      </c>
      <c r="E12" s="102">
        <f>'附件2-4衡阳市'!I15</f>
        <v>34</v>
      </c>
      <c r="F12" s="102">
        <f>'附件2-4衡阳市'!J15</f>
        <v>0</v>
      </c>
      <c r="G12" s="102">
        <f>'附件2-4衡阳市'!K15</f>
        <v>0</v>
      </c>
      <c r="H12" s="102">
        <f>'附件2-4衡阳市'!L15</f>
        <v>0</v>
      </c>
      <c r="I12" s="102">
        <f>'附件2-4衡阳市'!M15</f>
        <v>0</v>
      </c>
      <c r="J12" s="110">
        <f>'附件2-4衡阳市'!R15</f>
        <v>212.5</v>
      </c>
      <c r="K12" s="111"/>
    </row>
    <row r="13" spans="1:11" ht="17.100000000000001" customHeight="1" x14ac:dyDescent="0.15">
      <c r="A13" s="99" t="s">
        <v>73</v>
      </c>
      <c r="B13" s="99" t="s">
        <v>9</v>
      </c>
      <c r="C13" s="102">
        <f t="shared" si="0"/>
        <v>85</v>
      </c>
      <c r="D13" s="102">
        <f>'附件2-5益阳市'!H7-'附件2-5益阳市'!H17-'附件2-5益阳市'!H18-'附件2-5益阳市'!H19</f>
        <v>14</v>
      </c>
      <c r="E13" s="102">
        <f>'附件2-5益阳市'!I7-'附件2-5益阳市'!I17-'附件2-5益阳市'!I18-'附件2-5益阳市'!I19</f>
        <v>71</v>
      </c>
      <c r="F13" s="102">
        <f>'附件2-5益阳市'!J7-'附件2-5益阳市'!J17-'附件2-5益阳市'!J18-'附件2-5益阳市'!J19</f>
        <v>0</v>
      </c>
      <c r="G13" s="102">
        <f>'附件2-5益阳市'!K7-'附件2-5益阳市'!K17-'附件2-5益阳市'!K18-'附件2-5益阳市'!K19</f>
        <v>0</v>
      </c>
      <c r="H13" s="102">
        <f>'附件2-5益阳市'!L7-'附件2-5益阳市'!L17-'附件2-5益阳市'!L18-'附件2-5益阳市'!L19</f>
        <v>0</v>
      </c>
      <c r="I13" s="102">
        <f>'附件2-5益阳市'!M7-'附件2-5益阳市'!M17-'附件2-5益阳市'!M18-'附件2-5益阳市'!M19</f>
        <v>0</v>
      </c>
      <c r="J13" s="110">
        <f>'附件2-5益阳市'!P7-'附件2-5益阳市'!P17-'附件2-5益阳市'!P18-'附件2-5益阳市'!P19</f>
        <v>308.34462500000001</v>
      </c>
      <c r="K13" s="111"/>
    </row>
    <row r="14" spans="1:11" ht="17.100000000000001" customHeight="1" x14ac:dyDescent="0.15">
      <c r="A14" s="99" t="s">
        <v>73</v>
      </c>
      <c r="B14" s="99" t="s">
        <v>199</v>
      </c>
      <c r="C14" s="102">
        <f t="shared" si="0"/>
        <v>58</v>
      </c>
      <c r="D14" s="102">
        <f>'附件2-5益阳市'!H17+'附件2-5益阳市'!H18+'附件2-5益阳市'!H19</f>
        <v>0</v>
      </c>
      <c r="E14" s="102">
        <f>'附件2-5益阳市'!I17+'附件2-5益阳市'!I18+'附件2-5益阳市'!I19</f>
        <v>58</v>
      </c>
      <c r="F14" s="102">
        <f>'附件2-5益阳市'!J17+'附件2-5益阳市'!J18+'附件2-5益阳市'!J19</f>
        <v>0</v>
      </c>
      <c r="G14" s="102">
        <f>'附件2-5益阳市'!K17+'附件2-5益阳市'!K18+'附件2-5益阳市'!K19</f>
        <v>0</v>
      </c>
      <c r="H14" s="102">
        <f>'附件2-5益阳市'!L17+'附件2-5益阳市'!L18+'附件2-5益阳市'!L19</f>
        <v>0</v>
      </c>
      <c r="I14" s="102">
        <f>'附件2-5益阳市'!M17+'附件2-5益阳市'!M18+'附件2-5益阳市'!M19</f>
        <v>0</v>
      </c>
      <c r="J14" s="110">
        <f>'附件2-5益阳市'!P17+'附件2-5益阳市'!P18+'附件2-5益阳市'!P19</f>
        <v>148.71775</v>
      </c>
      <c r="K14" s="111"/>
    </row>
    <row r="15" spans="1:11" ht="17.100000000000001" customHeight="1" x14ac:dyDescent="0.15">
      <c r="A15" s="99" t="s">
        <v>76</v>
      </c>
      <c r="B15" s="99" t="s">
        <v>9</v>
      </c>
      <c r="C15" s="102">
        <f t="shared" si="0"/>
        <v>30</v>
      </c>
      <c r="D15" s="102">
        <f>'附件2-6常德市'!H7</f>
        <v>30</v>
      </c>
      <c r="E15" s="102">
        <f>'附件2-6常德市'!I7</f>
        <v>0</v>
      </c>
      <c r="F15" s="102">
        <f>'附件2-6常德市'!J7</f>
        <v>0</v>
      </c>
      <c r="G15" s="102">
        <f>'附件2-6常德市'!K7</f>
        <v>0</v>
      </c>
      <c r="H15" s="102">
        <f>'附件2-6常德市'!L7</f>
        <v>0</v>
      </c>
      <c r="I15" s="102">
        <f>'附件2-6常德市'!M7</f>
        <v>0</v>
      </c>
      <c r="J15" s="110">
        <f>'附件2-6常德市'!P7</f>
        <v>12.00704</v>
      </c>
      <c r="K15" s="111"/>
    </row>
    <row r="16" spans="1:11" ht="17.100000000000001" customHeight="1" x14ac:dyDescent="0.15">
      <c r="A16" s="99" t="s">
        <v>81</v>
      </c>
      <c r="B16" s="99" t="s">
        <v>9</v>
      </c>
      <c r="C16" s="102">
        <f t="shared" si="0"/>
        <v>262</v>
      </c>
      <c r="D16" s="102">
        <f>'附件2-7郴州市'!H7</f>
        <v>0</v>
      </c>
      <c r="E16" s="102">
        <f>'附件2-7郴州市'!I7</f>
        <v>262</v>
      </c>
      <c r="F16" s="102">
        <f>'附件2-7郴州市'!J7</f>
        <v>0</v>
      </c>
      <c r="G16" s="102">
        <f>'附件2-7郴州市'!K7</f>
        <v>0</v>
      </c>
      <c r="H16" s="102">
        <f>'附件2-7郴州市'!L7</f>
        <v>0</v>
      </c>
      <c r="I16" s="102">
        <f>'附件2-7郴州市'!M7</f>
        <v>0</v>
      </c>
      <c r="J16" s="110">
        <f>'附件2-7郴州市'!P7</f>
        <v>1316.318</v>
      </c>
      <c r="K16" s="111"/>
    </row>
    <row r="17" spans="1:21" ht="17.100000000000001" customHeight="1" x14ac:dyDescent="0.15">
      <c r="A17" s="103" t="s">
        <v>192</v>
      </c>
      <c r="B17" s="103"/>
      <c r="C17" s="104">
        <f t="shared" si="0"/>
        <v>28817</v>
      </c>
      <c r="D17" s="104">
        <f t="shared" ref="D17:J17" si="1">SUM(D7:D16)</f>
        <v>18482</v>
      </c>
      <c r="E17" s="104">
        <f t="shared" si="1"/>
        <v>6437</v>
      </c>
      <c r="F17" s="104">
        <f t="shared" si="1"/>
        <v>392</v>
      </c>
      <c r="G17" s="104">
        <f t="shared" si="1"/>
        <v>661</v>
      </c>
      <c r="H17" s="104">
        <f t="shared" si="1"/>
        <v>2639</v>
      </c>
      <c r="I17" s="104">
        <f t="shared" si="1"/>
        <v>206</v>
      </c>
      <c r="J17" s="112">
        <f t="shared" si="1"/>
        <v>43866.068299000013</v>
      </c>
      <c r="K17" s="113"/>
      <c r="L17" s="114"/>
    </row>
    <row r="18" spans="1:21" ht="14.1" customHeight="1" x14ac:dyDescent="0.15">
      <c r="A18" s="105"/>
      <c r="B18" s="105"/>
      <c r="C18" s="106"/>
      <c r="D18" s="106"/>
      <c r="E18" s="106"/>
      <c r="F18" s="106"/>
      <c r="G18" s="106"/>
      <c r="H18" s="106"/>
      <c r="I18" s="106"/>
      <c r="J18" s="115"/>
      <c r="K18" s="105"/>
    </row>
    <row r="19" spans="1:21" ht="21" customHeight="1" x14ac:dyDescent="0.15">
      <c r="A19" s="161" t="s">
        <v>200</v>
      </c>
      <c r="B19" s="162"/>
      <c r="C19" s="108">
        <v>8048</v>
      </c>
      <c r="D19" s="162"/>
      <c r="E19" s="162"/>
      <c r="G19" s="162"/>
      <c r="H19" s="162"/>
      <c r="J19" s="116">
        <v>30207.389995000001</v>
      </c>
      <c r="K19" s="117"/>
      <c r="L19" s="109"/>
      <c r="N19" s="109"/>
      <c r="O19" s="109"/>
      <c r="P19" s="109"/>
      <c r="Q19" s="163"/>
      <c r="R19" s="163"/>
      <c r="S19" s="163"/>
      <c r="T19" s="109"/>
      <c r="U19" s="109"/>
    </row>
    <row r="20" spans="1:21" ht="15" customHeight="1" x14ac:dyDescent="0.15">
      <c r="A20" s="161" t="s">
        <v>201</v>
      </c>
      <c r="B20" s="162" t="s">
        <v>201</v>
      </c>
      <c r="C20" s="109">
        <v>10041</v>
      </c>
      <c r="D20" s="109"/>
      <c r="E20" s="109"/>
      <c r="F20" s="109"/>
      <c r="J20" s="116">
        <v>12258.678303999999</v>
      </c>
      <c r="K20" s="117"/>
      <c r="L20" s="109"/>
      <c r="M20" s="109"/>
      <c r="N20" s="109"/>
      <c r="O20" s="109"/>
      <c r="P20" s="109"/>
      <c r="Q20" s="109"/>
      <c r="R20" s="109"/>
      <c r="S20" s="109"/>
      <c r="T20" s="109"/>
      <c r="U20" s="109"/>
    </row>
    <row r="21" spans="1:21" ht="21" customHeight="1" x14ac:dyDescent="0.15">
      <c r="A21" s="161" t="s">
        <v>202</v>
      </c>
      <c r="B21" s="162"/>
      <c r="C21" s="97">
        <v>10728</v>
      </c>
      <c r="D21" s="162"/>
      <c r="E21" s="162"/>
      <c r="F21" s="107"/>
      <c r="G21" s="162"/>
      <c r="H21" s="162"/>
      <c r="J21" s="116">
        <v>1400</v>
      </c>
      <c r="K21" s="117"/>
      <c r="L21" s="109"/>
      <c r="M21" s="109"/>
      <c r="N21" s="109"/>
      <c r="O21" s="109"/>
      <c r="P21" s="109"/>
      <c r="Q21" s="163"/>
      <c r="R21" s="163"/>
      <c r="S21" s="163"/>
      <c r="T21" s="109"/>
      <c r="U21" s="109"/>
    </row>
    <row r="22" spans="1:21" ht="21" customHeight="1" x14ac:dyDescent="0.15">
      <c r="A22" s="105"/>
      <c r="B22" s="105"/>
      <c r="C22" s="106">
        <f>C17-C19-C20-C21</f>
        <v>0</v>
      </c>
      <c r="D22" s="106"/>
      <c r="E22" s="106"/>
      <c r="F22" s="106"/>
      <c r="G22" s="106"/>
      <c r="H22" s="106"/>
      <c r="I22" s="106"/>
      <c r="J22" s="118">
        <f>J17-J19-J20-J21</f>
        <v>1.2732925824820995E-11</v>
      </c>
      <c r="K22" s="105"/>
    </row>
    <row r="23" spans="1:21" ht="21" customHeight="1" x14ac:dyDescent="0.15">
      <c r="A23" s="105"/>
      <c r="B23" s="105"/>
      <c r="C23" s="106"/>
      <c r="D23" s="106"/>
      <c r="E23" s="106"/>
      <c r="F23" s="106"/>
      <c r="G23" s="106"/>
      <c r="H23" s="106"/>
      <c r="I23" s="106"/>
      <c r="J23" s="118"/>
      <c r="K23" s="105"/>
    </row>
    <row r="24" spans="1:21" ht="21" customHeight="1" x14ac:dyDescent="0.15">
      <c r="A24" s="105"/>
      <c r="B24" s="105"/>
      <c r="C24" s="106"/>
      <c r="D24" s="106"/>
      <c r="E24" s="106"/>
      <c r="F24" s="106"/>
      <c r="G24" s="106"/>
      <c r="H24" s="106"/>
      <c r="I24" s="106"/>
      <c r="J24" s="118"/>
      <c r="K24" s="105"/>
    </row>
    <row r="25" spans="1:21" ht="21" customHeight="1" x14ac:dyDescent="0.15">
      <c r="A25" s="105"/>
      <c r="B25" s="105"/>
      <c r="C25" s="106"/>
      <c r="D25" s="106"/>
      <c r="E25" s="106"/>
      <c r="F25" s="106"/>
      <c r="G25" s="106"/>
      <c r="H25" s="106"/>
      <c r="I25" s="106"/>
      <c r="J25" s="118"/>
      <c r="K25" s="105"/>
    </row>
    <row r="26" spans="1:21" ht="21" customHeight="1" x14ac:dyDescent="0.15">
      <c r="A26" s="105"/>
      <c r="B26" s="105"/>
      <c r="C26" s="106"/>
      <c r="D26" s="106"/>
      <c r="E26" s="106"/>
      <c r="F26" s="106"/>
      <c r="G26" s="106"/>
      <c r="H26" s="106"/>
      <c r="I26" s="106"/>
      <c r="J26" s="118"/>
      <c r="K26" s="105"/>
    </row>
    <row r="86" spans="4:4" ht="21" customHeight="1" x14ac:dyDescent="0.15">
      <c r="D86" s="97">
        <v>2314</v>
      </c>
    </row>
  </sheetData>
  <mergeCells count="18">
    <mergeCell ref="A1:K1"/>
    <mergeCell ref="A2:K2"/>
    <mergeCell ref="A4:G4"/>
    <mergeCell ref="H4:I4"/>
    <mergeCell ref="J4:K4"/>
    <mergeCell ref="C5:I5"/>
    <mergeCell ref="A19:B19"/>
    <mergeCell ref="D19:E19"/>
    <mergeCell ref="G19:H19"/>
    <mergeCell ref="Q19:S19"/>
    <mergeCell ref="J5:J6"/>
    <mergeCell ref="K5:K6"/>
    <mergeCell ref="A5:B6"/>
    <mergeCell ref="A20:B20"/>
    <mergeCell ref="A21:B21"/>
    <mergeCell ref="D21:E21"/>
    <mergeCell ref="G21:H21"/>
    <mergeCell ref="Q21:S21"/>
  </mergeCells>
  <phoneticPr fontId="60" type="noConversion"/>
  <printOptions horizontalCentered="1"/>
  <pageMargins left="0.196527777777778" right="0.196527777777778" top="0.59027777777777801" bottom="0.59027777777777801" header="0.31458333333333299" footer="0.31458333333333299"/>
  <pageSetup paperSize="9"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9"/>
  <sheetViews>
    <sheetView view="pageBreakPreview" topLeftCell="C1" zoomScale="80" zoomScaleNormal="64" zoomScaleSheetLayoutView="80" workbookViewId="0">
      <pane ySplit="6" topLeftCell="A7" activePane="bottomLeft" state="frozen"/>
      <selection pane="bottomLeft" activeCell="U106" sqref="U106"/>
    </sheetView>
  </sheetViews>
  <sheetFormatPr defaultColWidth="13.625" defaultRowHeight="25.15" customHeight="1" x14ac:dyDescent="0.15"/>
  <cols>
    <col min="1" max="1" width="4.25" style="39" customWidth="1"/>
    <col min="2" max="2" width="6.875" style="39" customWidth="1"/>
    <col min="3" max="3" width="14.75" style="39" customWidth="1"/>
    <col min="4" max="4" width="41.125" style="39" customWidth="1"/>
    <col min="5" max="5" width="14" style="39" customWidth="1"/>
    <col min="6" max="6" width="21.625" style="39" customWidth="1"/>
    <col min="7" max="8" width="6.5" style="39" customWidth="1"/>
    <col min="9" max="9" width="6.125" style="39" customWidth="1"/>
    <col min="10" max="10" width="7.875" style="39" customWidth="1"/>
    <col min="11" max="13" width="6.125" style="39" customWidth="1"/>
    <col min="14" max="14" width="8.75" style="76" customWidth="1"/>
    <col min="15" max="15" width="9.25" style="76" customWidth="1"/>
    <col min="16" max="16" width="11.625" style="76" customWidth="1"/>
    <col min="17" max="17" width="6.125" style="76" customWidth="1"/>
    <col min="18" max="18" width="13.75" style="76" customWidth="1"/>
    <col min="19" max="19" width="16.375" style="39" customWidth="1"/>
    <col min="20" max="20" width="25" style="39" customWidth="1"/>
    <col min="21" max="16384" width="13.625" style="39"/>
  </cols>
  <sheetData>
    <row r="1" spans="1:20" ht="18.95" customHeight="1" x14ac:dyDescent="0.15">
      <c r="A1" s="195" t="s">
        <v>203</v>
      </c>
      <c r="B1" s="196"/>
      <c r="C1" s="196"/>
      <c r="D1" s="196"/>
      <c r="E1" s="49"/>
    </row>
    <row r="2" spans="1:20" ht="18.95" customHeight="1" x14ac:dyDescent="0.15">
      <c r="A2" s="197" t="s">
        <v>204</v>
      </c>
      <c r="B2" s="197"/>
      <c r="C2" s="197"/>
      <c r="D2" s="197"/>
      <c r="E2" s="197"/>
      <c r="F2" s="197"/>
      <c r="G2" s="197"/>
      <c r="H2" s="197"/>
      <c r="I2" s="197"/>
      <c r="J2" s="197"/>
      <c r="K2" s="197"/>
      <c r="L2" s="197"/>
      <c r="M2" s="197"/>
      <c r="N2" s="198"/>
      <c r="O2" s="198"/>
      <c r="P2" s="198"/>
      <c r="Q2" s="198"/>
      <c r="R2" s="198"/>
      <c r="S2" s="197"/>
    </row>
    <row r="3" spans="1:20" ht="11.1" customHeight="1" x14ac:dyDescent="0.15">
      <c r="A3" s="43"/>
      <c r="B3" s="43"/>
      <c r="C3" s="43"/>
      <c r="D3" s="43"/>
      <c r="E3" s="43"/>
      <c r="F3" s="43"/>
      <c r="G3" s="43"/>
      <c r="H3" s="43"/>
      <c r="I3" s="43"/>
      <c r="J3" s="43"/>
      <c r="K3" s="43"/>
      <c r="L3" s="43"/>
      <c r="M3" s="43"/>
      <c r="N3" s="85"/>
      <c r="O3" s="85"/>
      <c r="P3" s="85"/>
      <c r="Q3" s="85"/>
      <c r="R3" s="85"/>
      <c r="S3" s="43"/>
    </row>
    <row r="4" spans="1:20" ht="21" customHeight="1" x14ac:dyDescent="0.15">
      <c r="A4" s="199" t="s">
        <v>205</v>
      </c>
      <c r="B4" s="200"/>
      <c r="C4" s="200"/>
      <c r="D4" s="200"/>
      <c r="E4" s="200"/>
      <c r="F4" s="200"/>
      <c r="G4" s="201"/>
      <c r="H4" s="50"/>
      <c r="I4" s="202"/>
      <c r="J4" s="202"/>
      <c r="K4" s="202"/>
      <c r="L4" s="202"/>
      <c r="M4" s="202"/>
      <c r="N4" s="86"/>
      <c r="O4" s="86"/>
      <c r="P4" s="203" t="s">
        <v>206</v>
      </c>
      <c r="Q4" s="204"/>
      <c r="R4" s="204"/>
      <c r="S4" s="205"/>
    </row>
    <row r="5" spans="1:20" ht="23.1" customHeight="1" x14ac:dyDescent="0.15">
      <c r="A5" s="178" t="s">
        <v>207</v>
      </c>
      <c r="B5" s="178" t="s">
        <v>208</v>
      </c>
      <c r="C5" s="178"/>
      <c r="D5" s="178" t="s">
        <v>209</v>
      </c>
      <c r="E5" s="176" t="s">
        <v>210</v>
      </c>
      <c r="F5" s="178" t="s">
        <v>211</v>
      </c>
      <c r="G5" s="178" t="s">
        <v>212</v>
      </c>
      <c r="H5" s="178"/>
      <c r="I5" s="178"/>
      <c r="J5" s="178"/>
      <c r="K5" s="178"/>
      <c r="L5" s="178"/>
      <c r="M5" s="178"/>
      <c r="N5" s="206" t="s">
        <v>213</v>
      </c>
      <c r="O5" s="206"/>
      <c r="P5" s="206"/>
      <c r="Q5" s="206"/>
      <c r="R5" s="206"/>
      <c r="S5" s="178" t="s">
        <v>214</v>
      </c>
    </row>
    <row r="6" spans="1:20" ht="39.950000000000003" customHeight="1" x14ac:dyDescent="0.15">
      <c r="A6" s="179"/>
      <c r="B6" s="179"/>
      <c r="C6" s="179"/>
      <c r="D6" s="179"/>
      <c r="E6" s="177"/>
      <c r="F6" s="179"/>
      <c r="G6" s="44" t="s">
        <v>215</v>
      </c>
      <c r="H6" s="44" t="s">
        <v>216</v>
      </c>
      <c r="I6" s="44" t="s">
        <v>217</v>
      </c>
      <c r="J6" s="44" t="s">
        <v>218</v>
      </c>
      <c r="K6" s="44" t="s">
        <v>219</v>
      </c>
      <c r="L6" s="44" t="s">
        <v>220</v>
      </c>
      <c r="M6" s="44" t="s">
        <v>221</v>
      </c>
      <c r="N6" s="87" t="s">
        <v>222</v>
      </c>
      <c r="O6" s="87" t="s">
        <v>223</v>
      </c>
      <c r="P6" s="87" t="s">
        <v>224</v>
      </c>
      <c r="Q6" s="87" t="s">
        <v>225</v>
      </c>
      <c r="R6" s="87" t="s">
        <v>226</v>
      </c>
      <c r="S6" s="179"/>
    </row>
    <row r="7" spans="1:20" s="40" customFormat="1" ht="12.75" x14ac:dyDescent="0.15">
      <c r="A7" s="45"/>
      <c r="B7" s="64" t="s">
        <v>227</v>
      </c>
      <c r="C7" s="64" t="s">
        <v>228</v>
      </c>
      <c r="D7" s="64"/>
      <c r="E7" s="64"/>
      <c r="F7" s="45"/>
      <c r="G7" s="64">
        <f>SUM(G8:G211)</f>
        <v>23312</v>
      </c>
      <c r="H7" s="64">
        <f>SUM(H8:H211)</f>
        <v>18128</v>
      </c>
      <c r="I7" s="64">
        <f>SUM(I8:I211)</f>
        <v>1947</v>
      </c>
      <c r="J7" s="64">
        <f>SUM(J8:J211)</f>
        <v>392</v>
      </c>
      <c r="K7" s="64"/>
      <c r="L7" s="64">
        <f>SUM(L8:L211)</f>
        <v>2639</v>
      </c>
      <c r="M7" s="64">
        <f>SUM(M8:M211)</f>
        <v>206</v>
      </c>
      <c r="N7" s="65"/>
      <c r="O7" s="65"/>
      <c r="P7" s="65">
        <f>SUM(P8:P211)</f>
        <v>26487.703044000002</v>
      </c>
      <c r="Q7" s="65"/>
      <c r="R7" s="65">
        <f>SUM(R8:R211)</f>
        <v>26487.703044000002</v>
      </c>
      <c r="S7" s="60"/>
    </row>
    <row r="8" spans="1:20" s="74" customFormat="1" ht="12.75" x14ac:dyDescent="0.15">
      <c r="A8" s="181">
        <v>1</v>
      </c>
      <c r="B8" s="188" t="s">
        <v>8</v>
      </c>
      <c r="C8" s="188" t="s">
        <v>9</v>
      </c>
      <c r="D8" s="188" t="s">
        <v>28</v>
      </c>
      <c r="E8" s="80" t="s">
        <v>229</v>
      </c>
      <c r="F8" s="79" t="s">
        <v>230</v>
      </c>
      <c r="G8" s="79">
        <v>5</v>
      </c>
      <c r="H8" s="81">
        <v>5</v>
      </c>
      <c r="I8" s="84"/>
      <c r="J8" s="84"/>
      <c r="K8" s="84"/>
      <c r="L8" s="84"/>
      <c r="M8" s="84"/>
      <c r="N8" s="88">
        <v>1.32</v>
      </c>
      <c r="O8" s="88">
        <v>0.13200000000000001</v>
      </c>
      <c r="P8" s="88">
        <v>0.66</v>
      </c>
      <c r="Q8" s="90"/>
      <c r="R8" s="88">
        <v>0.66</v>
      </c>
      <c r="S8" s="91"/>
    </row>
    <row r="9" spans="1:20" ht="12.75" x14ac:dyDescent="0.15">
      <c r="A9" s="193"/>
      <c r="B9" s="186"/>
      <c r="C9" s="186"/>
      <c r="D9" s="186"/>
      <c r="E9" s="13" t="s">
        <v>229</v>
      </c>
      <c r="F9" s="44" t="s">
        <v>231</v>
      </c>
      <c r="G9" s="44">
        <v>3</v>
      </c>
      <c r="H9" s="73">
        <f>G9</f>
        <v>3</v>
      </c>
      <c r="I9" s="44"/>
      <c r="J9" s="44"/>
      <c r="K9" s="44"/>
      <c r="L9" s="44"/>
      <c r="M9" s="44"/>
      <c r="N9" s="71">
        <v>4.4000000000000004</v>
      </c>
      <c r="O9" s="71">
        <v>0.44</v>
      </c>
      <c r="P9" s="71">
        <v>1.32</v>
      </c>
      <c r="Q9" s="71"/>
      <c r="R9" s="71">
        <f t="shared" ref="R9:R18" si="0">P9-Q9</f>
        <v>1.32</v>
      </c>
      <c r="S9" s="62"/>
      <c r="T9" s="39" t="str">
        <f>VLOOKUP(F9,[1]审核汇总表!$F$2:$V$148,17,0)</f>
        <v>纯电动乘用车</v>
      </c>
    </row>
    <row r="10" spans="1:20" ht="12.75" x14ac:dyDescent="0.15">
      <c r="A10" s="193"/>
      <c r="B10" s="186"/>
      <c r="C10" s="186"/>
      <c r="D10" s="186"/>
      <c r="E10" s="13" t="s">
        <v>229</v>
      </c>
      <c r="F10" s="44" t="s">
        <v>232</v>
      </c>
      <c r="G10" s="44">
        <v>19</v>
      </c>
      <c r="H10" s="73"/>
      <c r="I10" s="44"/>
      <c r="J10" s="44">
        <f>G10</f>
        <v>19</v>
      </c>
      <c r="K10" s="44"/>
      <c r="L10" s="44"/>
      <c r="M10" s="44"/>
      <c r="N10" s="71">
        <v>1.32</v>
      </c>
      <c r="O10" s="71">
        <v>0.13200000000000001</v>
      </c>
      <c r="P10" s="71">
        <v>2.508</v>
      </c>
      <c r="Q10" s="71"/>
      <c r="R10" s="71">
        <f t="shared" si="0"/>
        <v>2.508</v>
      </c>
      <c r="S10" s="62"/>
      <c r="T10" s="39" t="str">
        <f>VLOOKUP(F10,[1]审核汇总表!$F$2:$V$148,17,0)</f>
        <v>插电式混合动力乘用车</v>
      </c>
    </row>
    <row r="11" spans="1:20" ht="12.75" x14ac:dyDescent="0.15">
      <c r="A11" s="178"/>
      <c r="B11" s="176"/>
      <c r="C11" s="176"/>
      <c r="D11" s="176"/>
      <c r="E11" s="13" t="s">
        <v>229</v>
      </c>
      <c r="F11" s="44" t="s">
        <v>232</v>
      </c>
      <c r="G11" s="44">
        <v>34</v>
      </c>
      <c r="H11" s="73"/>
      <c r="I11" s="44"/>
      <c r="J11" s="44">
        <f>G11</f>
        <v>34</v>
      </c>
      <c r="K11" s="44"/>
      <c r="L11" s="44"/>
      <c r="M11" s="44"/>
      <c r="N11" s="71">
        <v>2.2000000000000002</v>
      </c>
      <c r="O11" s="71">
        <v>0.22</v>
      </c>
      <c r="P11" s="71">
        <v>7.48</v>
      </c>
      <c r="Q11" s="71"/>
      <c r="R11" s="71">
        <f t="shared" si="0"/>
        <v>7.48</v>
      </c>
      <c r="S11" s="62"/>
      <c r="T11" s="39" t="str">
        <f>VLOOKUP(F11,[1]审核汇总表!$F$2:$V$148,17,0)</f>
        <v>插电式混合动力乘用车</v>
      </c>
    </row>
    <row r="12" spans="1:20" ht="12.75" x14ac:dyDescent="0.15">
      <c r="A12" s="44">
        <v>2</v>
      </c>
      <c r="B12" s="13" t="s">
        <v>8</v>
      </c>
      <c r="C12" s="13" t="s">
        <v>9</v>
      </c>
      <c r="D12" s="13" t="s">
        <v>29</v>
      </c>
      <c r="E12" s="13" t="s">
        <v>229</v>
      </c>
      <c r="F12" s="44" t="s">
        <v>233</v>
      </c>
      <c r="G12" s="44">
        <v>24</v>
      </c>
      <c r="H12" s="73"/>
      <c r="I12" s="44">
        <f t="shared" ref="I12:I17" si="1">G12</f>
        <v>24</v>
      </c>
      <c r="J12" s="44"/>
      <c r="K12" s="44"/>
      <c r="L12" s="44"/>
      <c r="M12" s="44"/>
      <c r="N12" s="71">
        <v>14.52</v>
      </c>
      <c r="O12" s="71">
        <v>3.63</v>
      </c>
      <c r="P12" s="71">
        <v>87.12</v>
      </c>
      <c r="Q12" s="71"/>
      <c r="R12" s="71">
        <f t="shared" si="0"/>
        <v>87.12</v>
      </c>
      <c r="S12" s="62"/>
      <c r="T12" s="39" t="str">
        <f>VLOOKUP(F12,[1]审核汇总表!$F$2:$V$148,17,0)</f>
        <v>纯电动客车</v>
      </c>
    </row>
    <row r="13" spans="1:20" ht="12.75" x14ac:dyDescent="0.15">
      <c r="A13" s="44">
        <v>3</v>
      </c>
      <c r="B13" s="13" t="s">
        <v>8</v>
      </c>
      <c r="C13" s="13" t="s">
        <v>9</v>
      </c>
      <c r="D13" s="13" t="s">
        <v>46</v>
      </c>
      <c r="E13" s="13" t="s">
        <v>229</v>
      </c>
      <c r="F13" s="44" t="s">
        <v>234</v>
      </c>
      <c r="G13" s="44">
        <v>58</v>
      </c>
      <c r="H13" s="73"/>
      <c r="I13" s="44">
        <f t="shared" si="1"/>
        <v>58</v>
      </c>
      <c r="J13" s="44"/>
      <c r="K13" s="44"/>
      <c r="L13" s="44"/>
      <c r="M13" s="44"/>
      <c r="N13" s="71">
        <v>19.906500000000001</v>
      </c>
      <c r="O13" s="71">
        <v>4.9766250000000003</v>
      </c>
      <c r="P13" s="71">
        <v>288.64425</v>
      </c>
      <c r="Q13" s="71"/>
      <c r="R13" s="71">
        <f t="shared" si="0"/>
        <v>288.64425</v>
      </c>
      <c r="S13" s="62"/>
      <c r="T13" s="39" t="str">
        <f>VLOOKUP(F13,[1]审核汇总表!$F$2:$V$148,17,0)</f>
        <v>纯电动客车</v>
      </c>
    </row>
    <row r="14" spans="1:20" ht="12.75" x14ac:dyDescent="0.15">
      <c r="A14" s="192">
        <v>4</v>
      </c>
      <c r="B14" s="185" t="s">
        <v>8</v>
      </c>
      <c r="C14" s="185" t="s">
        <v>9</v>
      </c>
      <c r="D14" s="185" t="s">
        <v>235</v>
      </c>
      <c r="E14" s="13" t="s">
        <v>229</v>
      </c>
      <c r="F14" s="44" t="s">
        <v>236</v>
      </c>
      <c r="G14" s="44">
        <v>1</v>
      </c>
      <c r="H14" s="73"/>
      <c r="I14" s="44">
        <f t="shared" si="1"/>
        <v>1</v>
      </c>
      <c r="J14" s="44"/>
      <c r="K14" s="44"/>
      <c r="L14" s="44"/>
      <c r="M14" s="44"/>
      <c r="N14" s="71">
        <v>21</v>
      </c>
      <c r="O14" s="71">
        <v>5.25</v>
      </c>
      <c r="P14" s="71">
        <v>5.25</v>
      </c>
      <c r="Q14" s="71"/>
      <c r="R14" s="71">
        <f t="shared" si="0"/>
        <v>5.25</v>
      </c>
      <c r="S14" s="62"/>
      <c r="T14" s="39" t="str">
        <f>VLOOKUP(F14,[1]审核汇总表!$F$2:$V$148,17,0)</f>
        <v>纯电动客车</v>
      </c>
    </row>
    <row r="15" spans="1:20" ht="12.75" x14ac:dyDescent="0.15">
      <c r="A15" s="193"/>
      <c r="B15" s="186" t="s">
        <v>8</v>
      </c>
      <c r="C15" s="186" t="s">
        <v>9</v>
      </c>
      <c r="D15" s="186"/>
      <c r="E15" s="13" t="s">
        <v>229</v>
      </c>
      <c r="F15" s="44" t="s">
        <v>237</v>
      </c>
      <c r="G15" s="44">
        <v>1</v>
      </c>
      <c r="H15" s="73"/>
      <c r="I15" s="44">
        <f t="shared" si="1"/>
        <v>1</v>
      </c>
      <c r="J15" s="44"/>
      <c r="K15" s="44"/>
      <c r="L15" s="44"/>
      <c r="M15" s="44"/>
      <c r="N15" s="71">
        <v>19.8</v>
      </c>
      <c r="O15" s="71">
        <v>4.95</v>
      </c>
      <c r="P15" s="71">
        <v>4.95</v>
      </c>
      <c r="Q15" s="71"/>
      <c r="R15" s="71">
        <f t="shared" si="0"/>
        <v>4.95</v>
      </c>
      <c r="S15" s="62"/>
      <c r="T15" s="39" t="str">
        <f>VLOOKUP(F15,[1]审核汇总表!$F$2:$V$148,17,0)</f>
        <v>纯电动客车</v>
      </c>
    </row>
    <row r="16" spans="1:20" ht="12.75" x14ac:dyDescent="0.15">
      <c r="A16" s="193"/>
      <c r="B16" s="186" t="s">
        <v>8</v>
      </c>
      <c r="C16" s="186" t="s">
        <v>9</v>
      </c>
      <c r="D16" s="186"/>
      <c r="E16" s="13" t="s">
        <v>229</v>
      </c>
      <c r="F16" s="44" t="s">
        <v>238</v>
      </c>
      <c r="G16" s="44">
        <v>19</v>
      </c>
      <c r="H16" s="73"/>
      <c r="I16" s="44">
        <f t="shared" si="1"/>
        <v>19</v>
      </c>
      <c r="J16" s="44"/>
      <c r="K16" s="44"/>
      <c r="L16" s="44"/>
      <c r="M16" s="44"/>
      <c r="N16" s="71">
        <v>14.52</v>
      </c>
      <c r="O16" s="71">
        <v>3.63</v>
      </c>
      <c r="P16" s="71">
        <v>68.97</v>
      </c>
      <c r="Q16" s="71"/>
      <c r="R16" s="71">
        <f t="shared" si="0"/>
        <v>68.97</v>
      </c>
      <c r="S16" s="62"/>
      <c r="T16" s="39" t="str">
        <f>VLOOKUP(F16,[1]审核汇总表!$F$2:$V$148,17,0)</f>
        <v>纯电动客车</v>
      </c>
    </row>
    <row r="17" spans="1:20" ht="12.75" x14ac:dyDescent="0.15">
      <c r="A17" s="178"/>
      <c r="B17" s="176" t="s">
        <v>8</v>
      </c>
      <c r="C17" s="176" t="s">
        <v>9</v>
      </c>
      <c r="D17" s="176"/>
      <c r="E17" s="13" t="s">
        <v>229</v>
      </c>
      <c r="F17" s="44" t="s">
        <v>239</v>
      </c>
      <c r="G17" s="44">
        <v>1</v>
      </c>
      <c r="H17" s="73"/>
      <c r="I17" s="44">
        <f t="shared" si="1"/>
        <v>1</v>
      </c>
      <c r="J17" s="44"/>
      <c r="K17" s="44"/>
      <c r="L17" s="44"/>
      <c r="M17" s="44"/>
      <c r="N17" s="71">
        <v>13.2</v>
      </c>
      <c r="O17" s="71">
        <v>3.3</v>
      </c>
      <c r="P17" s="71">
        <v>3.3</v>
      </c>
      <c r="Q17" s="71"/>
      <c r="R17" s="71">
        <f t="shared" si="0"/>
        <v>3.3</v>
      </c>
      <c r="S17" s="62"/>
      <c r="T17" s="39" t="str">
        <f>VLOOKUP(F17,[1]审核汇总表!$F$2:$V$148,17,0)</f>
        <v>纯电动客车</v>
      </c>
    </row>
    <row r="18" spans="1:20" s="75" customFormat="1" ht="12.75" x14ac:dyDescent="0.15">
      <c r="A18" s="180">
        <v>5</v>
      </c>
      <c r="B18" s="187" t="s">
        <v>8</v>
      </c>
      <c r="C18" s="187" t="s">
        <v>9</v>
      </c>
      <c r="D18" s="187" t="s">
        <v>13</v>
      </c>
      <c r="E18" s="80" t="s">
        <v>229</v>
      </c>
      <c r="F18" s="79" t="s">
        <v>240</v>
      </c>
      <c r="G18" s="79">
        <v>1</v>
      </c>
      <c r="H18" s="81">
        <f>G18</f>
        <v>1</v>
      </c>
      <c r="I18" s="79"/>
      <c r="J18" s="79"/>
      <c r="K18" s="79"/>
      <c r="L18" s="79"/>
      <c r="M18" s="79"/>
      <c r="N18" s="88">
        <v>3.08</v>
      </c>
      <c r="O18" s="88">
        <v>0.308</v>
      </c>
      <c r="P18" s="88">
        <v>0.308</v>
      </c>
      <c r="Q18" s="88"/>
      <c r="R18" s="88">
        <f t="shared" si="0"/>
        <v>0.308</v>
      </c>
      <c r="S18" s="92"/>
      <c r="T18" s="93" t="str">
        <f>VLOOKUP(F18,[1]审核汇总表!$F$2:$V$148,17,0)</f>
        <v>纯电动乘用车</v>
      </c>
    </row>
    <row r="19" spans="1:20" s="75" customFormat="1" ht="12.75" x14ac:dyDescent="0.15">
      <c r="A19" s="181"/>
      <c r="B19" s="188"/>
      <c r="C19" s="188"/>
      <c r="D19" s="188"/>
      <c r="E19" s="80" t="s">
        <v>229</v>
      </c>
      <c r="F19" s="79" t="s">
        <v>241</v>
      </c>
      <c r="G19" s="79">
        <v>1</v>
      </c>
      <c r="H19" s="81"/>
      <c r="I19" s="79"/>
      <c r="J19" s="79">
        <f>G19</f>
        <v>1</v>
      </c>
      <c r="K19" s="79"/>
      <c r="L19" s="79"/>
      <c r="M19" s="79"/>
      <c r="N19" s="88">
        <v>1.68</v>
      </c>
      <c r="O19" s="88">
        <v>0.16800000000000001</v>
      </c>
      <c r="P19" s="88">
        <v>0.16800000000000001</v>
      </c>
      <c r="Q19" s="88"/>
      <c r="R19" s="88">
        <f t="shared" ref="R19:R51" si="2">P19-Q19</f>
        <v>0.16800000000000001</v>
      </c>
      <c r="S19" s="92"/>
      <c r="T19" s="93" t="str">
        <f>VLOOKUP(F19,[1]审核汇总表!$F$2:$V$148,17,0)</f>
        <v>插电式混合动力乘用车</v>
      </c>
    </row>
    <row r="20" spans="1:20" s="75" customFormat="1" ht="12.75" x14ac:dyDescent="0.15">
      <c r="A20" s="181"/>
      <c r="B20" s="188"/>
      <c r="C20" s="188"/>
      <c r="D20" s="188"/>
      <c r="E20" s="80" t="s">
        <v>229</v>
      </c>
      <c r="F20" s="79" t="s">
        <v>241</v>
      </c>
      <c r="G20" s="79">
        <v>3</v>
      </c>
      <c r="H20" s="81"/>
      <c r="I20" s="79"/>
      <c r="J20" s="79">
        <f>G20</f>
        <v>3</v>
      </c>
      <c r="K20" s="79"/>
      <c r="L20" s="79"/>
      <c r="M20" s="79"/>
      <c r="N20" s="88">
        <v>2.4</v>
      </c>
      <c r="O20" s="88">
        <v>0.24</v>
      </c>
      <c r="P20" s="88">
        <v>0.72</v>
      </c>
      <c r="Q20" s="88"/>
      <c r="R20" s="88">
        <f t="shared" si="2"/>
        <v>0.72</v>
      </c>
      <c r="S20" s="92"/>
      <c r="T20" s="93" t="str">
        <f>VLOOKUP(F20,[1]审核汇总表!$F$2:$V$148,17,0)</f>
        <v>插电式混合动力乘用车</v>
      </c>
    </row>
    <row r="21" spans="1:20" s="75" customFormat="1" ht="12.75" x14ac:dyDescent="0.15">
      <c r="A21" s="181"/>
      <c r="B21" s="188"/>
      <c r="C21" s="188"/>
      <c r="D21" s="188"/>
      <c r="E21" s="80" t="s">
        <v>229</v>
      </c>
      <c r="F21" s="79" t="s">
        <v>242</v>
      </c>
      <c r="G21" s="79">
        <v>3</v>
      </c>
      <c r="H21" s="82"/>
      <c r="I21" s="79"/>
      <c r="J21" s="81">
        <f>G21</f>
        <v>3</v>
      </c>
      <c r="K21" s="79"/>
      <c r="L21" s="79"/>
      <c r="M21" s="79"/>
      <c r="N21" s="88">
        <v>2.2000000000000002</v>
      </c>
      <c r="O21" s="88">
        <v>0.22</v>
      </c>
      <c r="P21" s="88">
        <v>0.66</v>
      </c>
      <c r="Q21" s="88"/>
      <c r="R21" s="88">
        <f t="shared" si="2"/>
        <v>0.66</v>
      </c>
      <c r="S21" s="92"/>
      <c r="T21" s="93" t="str">
        <f>VLOOKUP(F21,[1]审核汇总表!$F$2:$V$148,17,0)</f>
        <v>插电式混合动力乘用车</v>
      </c>
    </row>
    <row r="22" spans="1:20" s="75" customFormat="1" ht="12.75" x14ac:dyDescent="0.15">
      <c r="A22" s="181"/>
      <c r="B22" s="188"/>
      <c r="C22" s="188"/>
      <c r="D22" s="188"/>
      <c r="E22" s="80" t="s">
        <v>229</v>
      </c>
      <c r="F22" s="79" t="s">
        <v>243</v>
      </c>
      <c r="G22" s="79">
        <v>134</v>
      </c>
      <c r="H22" s="82"/>
      <c r="I22" s="79"/>
      <c r="J22" s="81">
        <f>G22</f>
        <v>134</v>
      </c>
      <c r="K22" s="79"/>
      <c r="L22" s="79"/>
      <c r="M22" s="79"/>
      <c r="N22" s="88">
        <v>1.32</v>
      </c>
      <c r="O22" s="88">
        <v>0</v>
      </c>
      <c r="P22" s="88">
        <v>29.48</v>
      </c>
      <c r="Q22" s="88"/>
      <c r="R22" s="88">
        <f t="shared" si="2"/>
        <v>29.48</v>
      </c>
      <c r="S22" s="92"/>
      <c r="T22" s="93" t="str">
        <f>VLOOKUP(F22,[1]审核汇总表!$F$2:$V$148,17,0)</f>
        <v>插电式混合动力乘用车</v>
      </c>
    </row>
    <row r="23" spans="1:20" s="75" customFormat="1" ht="12.75" x14ac:dyDescent="0.15">
      <c r="A23" s="181"/>
      <c r="B23" s="188"/>
      <c r="C23" s="188"/>
      <c r="D23" s="188"/>
      <c r="E23" s="80" t="s">
        <v>229</v>
      </c>
      <c r="F23" s="79" t="s">
        <v>244</v>
      </c>
      <c r="G23" s="79">
        <v>70</v>
      </c>
      <c r="H23" s="82"/>
      <c r="I23" s="79"/>
      <c r="J23" s="81">
        <f>G23</f>
        <v>70</v>
      </c>
      <c r="K23" s="79"/>
      <c r="L23" s="79"/>
      <c r="M23" s="79"/>
      <c r="N23" s="88">
        <v>2.2000000000000002</v>
      </c>
      <c r="O23" s="88">
        <v>0.22</v>
      </c>
      <c r="P23" s="88">
        <v>15.4</v>
      </c>
      <c r="Q23" s="88"/>
      <c r="R23" s="88">
        <f t="shared" si="2"/>
        <v>15.4</v>
      </c>
      <c r="S23" s="92"/>
      <c r="T23" s="93" t="str">
        <f>VLOOKUP(F23,[1]审核汇总表!$F$2:$V$148,17,0)</f>
        <v>插电式混合动力乘用车</v>
      </c>
    </row>
    <row r="24" spans="1:20" s="75" customFormat="1" ht="12.75" x14ac:dyDescent="0.15">
      <c r="A24" s="181"/>
      <c r="B24" s="188"/>
      <c r="C24" s="188"/>
      <c r="D24" s="188"/>
      <c r="E24" s="80" t="s">
        <v>229</v>
      </c>
      <c r="F24" s="79" t="s">
        <v>245</v>
      </c>
      <c r="G24" s="79">
        <v>139</v>
      </c>
      <c r="H24" s="81">
        <f t="shared" ref="H24:H29" si="3">G24</f>
        <v>139</v>
      </c>
      <c r="I24" s="79"/>
      <c r="J24" s="79"/>
      <c r="K24" s="79"/>
      <c r="L24" s="79"/>
      <c r="M24" s="79"/>
      <c r="N24" s="88">
        <v>5.04</v>
      </c>
      <c r="O24" s="88">
        <v>0</v>
      </c>
      <c r="P24" s="88">
        <v>70.055999999999997</v>
      </c>
      <c r="Q24" s="88"/>
      <c r="R24" s="88">
        <f t="shared" si="2"/>
        <v>70.055999999999997</v>
      </c>
      <c r="S24" s="92"/>
      <c r="T24" s="93" t="str">
        <f>VLOOKUP(F24,[1]审核汇总表!$F$2:$V$148,17,0)</f>
        <v>纯电动乘用车</v>
      </c>
    </row>
    <row r="25" spans="1:20" s="75" customFormat="1" ht="12.75" x14ac:dyDescent="0.15">
      <c r="A25" s="181"/>
      <c r="B25" s="188"/>
      <c r="C25" s="188"/>
      <c r="D25" s="188"/>
      <c r="E25" s="80" t="s">
        <v>229</v>
      </c>
      <c r="F25" s="79" t="s">
        <v>246</v>
      </c>
      <c r="G25" s="79">
        <v>6</v>
      </c>
      <c r="H25" s="81">
        <f t="shared" si="3"/>
        <v>6</v>
      </c>
      <c r="I25" s="79"/>
      <c r="J25" s="79"/>
      <c r="K25" s="79"/>
      <c r="L25" s="79"/>
      <c r="M25" s="79"/>
      <c r="N25" s="88">
        <v>4.4000000000000004</v>
      </c>
      <c r="O25" s="88">
        <v>0.44</v>
      </c>
      <c r="P25" s="88">
        <v>2.64</v>
      </c>
      <c r="Q25" s="88"/>
      <c r="R25" s="88">
        <f t="shared" si="2"/>
        <v>2.64</v>
      </c>
      <c r="S25" s="92"/>
      <c r="T25" s="93" t="str">
        <f>VLOOKUP(F25,[1]审核汇总表!$F$2:$V$148,17,0)</f>
        <v>纯电动乘用车</v>
      </c>
    </row>
    <row r="26" spans="1:20" s="75" customFormat="1" ht="12.75" x14ac:dyDescent="0.15">
      <c r="A26" s="181"/>
      <c r="B26" s="188"/>
      <c r="C26" s="188"/>
      <c r="D26" s="188"/>
      <c r="E26" s="80" t="s">
        <v>229</v>
      </c>
      <c r="F26" s="79" t="s">
        <v>247</v>
      </c>
      <c r="G26" s="79">
        <v>459</v>
      </c>
      <c r="H26" s="79">
        <f t="shared" si="3"/>
        <v>459</v>
      </c>
      <c r="I26" s="79"/>
      <c r="J26" s="82"/>
      <c r="K26" s="79"/>
      <c r="L26" s="79"/>
      <c r="M26" s="79"/>
      <c r="N26" s="88">
        <v>6.05</v>
      </c>
      <c r="O26" s="88">
        <v>0.60499999999999998</v>
      </c>
      <c r="P26" s="88">
        <v>277.69499999999903</v>
      </c>
      <c r="Q26" s="88"/>
      <c r="R26" s="88">
        <f t="shared" si="2"/>
        <v>277.69499999999903</v>
      </c>
      <c r="S26" s="92"/>
      <c r="T26" s="93" t="str">
        <f>VLOOKUP(F26,[1]审核汇总表!$F$2:$V$148,17,0)</f>
        <v>纯电动乘用车</v>
      </c>
    </row>
    <row r="27" spans="1:20" s="75" customFormat="1" ht="12.75" x14ac:dyDescent="0.15">
      <c r="A27" s="181"/>
      <c r="B27" s="188"/>
      <c r="C27" s="188"/>
      <c r="D27" s="188"/>
      <c r="E27" s="80" t="s">
        <v>229</v>
      </c>
      <c r="F27" s="79" t="s">
        <v>248</v>
      </c>
      <c r="G27" s="79">
        <v>277</v>
      </c>
      <c r="H27" s="79">
        <f t="shared" si="3"/>
        <v>277</v>
      </c>
      <c r="I27" s="79"/>
      <c r="J27" s="82"/>
      <c r="K27" s="79"/>
      <c r="L27" s="79"/>
      <c r="M27" s="79"/>
      <c r="N27" s="88">
        <v>6.1440000000000001</v>
      </c>
      <c r="O27" s="88">
        <v>0.61439999999999995</v>
      </c>
      <c r="P27" s="88">
        <v>170.18879999999999</v>
      </c>
      <c r="Q27" s="88"/>
      <c r="R27" s="88">
        <f t="shared" si="2"/>
        <v>170.18879999999999</v>
      </c>
      <c r="S27" s="92"/>
      <c r="T27" s="93" t="str">
        <f>VLOOKUP(F27,[1]审核汇总表!$F$2:$V$148,17,0)</f>
        <v>纯电动乘用车</v>
      </c>
    </row>
    <row r="28" spans="1:20" s="75" customFormat="1" ht="12.75" x14ac:dyDescent="0.15">
      <c r="A28" s="181"/>
      <c r="B28" s="188"/>
      <c r="C28" s="188"/>
      <c r="D28" s="188"/>
      <c r="E28" s="80" t="s">
        <v>229</v>
      </c>
      <c r="F28" s="79" t="s">
        <v>249</v>
      </c>
      <c r="G28" s="79">
        <v>4</v>
      </c>
      <c r="H28" s="79">
        <f t="shared" si="3"/>
        <v>4</v>
      </c>
      <c r="I28" s="79"/>
      <c r="J28" s="82"/>
      <c r="K28" s="79"/>
      <c r="L28" s="79"/>
      <c r="M28" s="79"/>
      <c r="N28" s="88">
        <v>6.05</v>
      </c>
      <c r="O28" s="88">
        <v>0.60499999999999998</v>
      </c>
      <c r="P28" s="88">
        <v>2.42</v>
      </c>
      <c r="Q28" s="88"/>
      <c r="R28" s="88">
        <f t="shared" si="2"/>
        <v>2.42</v>
      </c>
      <c r="S28" s="92"/>
      <c r="T28" s="93" t="str">
        <f>VLOOKUP(F28,[1]审核汇总表!$F$2:$V$148,17,0)</f>
        <v>纯电动乘用车</v>
      </c>
    </row>
    <row r="29" spans="1:20" s="75" customFormat="1" ht="12.75" x14ac:dyDescent="0.15">
      <c r="A29" s="181"/>
      <c r="B29" s="188"/>
      <c r="C29" s="188"/>
      <c r="D29" s="188"/>
      <c r="E29" s="80" t="s">
        <v>229</v>
      </c>
      <c r="F29" s="79" t="s">
        <v>250</v>
      </c>
      <c r="G29" s="79">
        <v>2</v>
      </c>
      <c r="H29" s="79">
        <f t="shared" si="3"/>
        <v>2</v>
      </c>
      <c r="I29" s="79"/>
      <c r="J29" s="82"/>
      <c r="K29" s="79"/>
      <c r="L29" s="79"/>
      <c r="M29" s="79"/>
      <c r="N29" s="88">
        <v>6.6</v>
      </c>
      <c r="O29" s="88">
        <v>0.66</v>
      </c>
      <c r="P29" s="88">
        <v>1.32</v>
      </c>
      <c r="Q29" s="88"/>
      <c r="R29" s="88">
        <f t="shared" si="2"/>
        <v>1.32</v>
      </c>
      <c r="S29" s="92"/>
      <c r="T29" s="93" t="str">
        <f>VLOOKUP(F29,[1]审核汇总表!$F$2:$V$148,17,0)</f>
        <v>纯电动乘用车</v>
      </c>
    </row>
    <row r="30" spans="1:20" s="75" customFormat="1" ht="12.75" x14ac:dyDescent="0.15">
      <c r="A30" s="181"/>
      <c r="B30" s="188"/>
      <c r="C30" s="188"/>
      <c r="D30" s="188"/>
      <c r="E30" s="80" t="s">
        <v>229</v>
      </c>
      <c r="F30" s="79" t="s">
        <v>251</v>
      </c>
      <c r="G30" s="79">
        <v>69</v>
      </c>
      <c r="H30" s="81"/>
      <c r="I30" s="79"/>
      <c r="J30" s="79">
        <v>69</v>
      </c>
      <c r="K30" s="79"/>
      <c r="L30" s="79"/>
      <c r="M30" s="79"/>
      <c r="N30" s="88">
        <v>1.68</v>
      </c>
      <c r="O30" s="88">
        <v>0.16800000000000001</v>
      </c>
      <c r="P30" s="88">
        <v>11.592000000000001</v>
      </c>
      <c r="Q30" s="88"/>
      <c r="R30" s="88">
        <f t="shared" si="2"/>
        <v>11.592000000000001</v>
      </c>
      <c r="S30" s="92"/>
      <c r="T30" s="93" t="str">
        <f>VLOOKUP(F30,[1]审核汇总表!$F$2:$V$148,17,0)</f>
        <v>插电式混合动力乘用车</v>
      </c>
    </row>
    <row r="31" spans="1:20" s="75" customFormat="1" ht="12.75" x14ac:dyDescent="0.15">
      <c r="A31" s="181"/>
      <c r="B31" s="188"/>
      <c r="C31" s="188"/>
      <c r="D31" s="188"/>
      <c r="E31" s="80" t="s">
        <v>229</v>
      </c>
      <c r="F31" s="79" t="s">
        <v>251</v>
      </c>
      <c r="G31" s="79">
        <v>28</v>
      </c>
      <c r="H31" s="81"/>
      <c r="I31" s="79"/>
      <c r="J31" s="79">
        <v>28</v>
      </c>
      <c r="K31" s="79"/>
      <c r="L31" s="79"/>
      <c r="M31" s="79"/>
      <c r="N31" s="88">
        <v>2.2000000000000002</v>
      </c>
      <c r="O31" s="88">
        <v>0.22</v>
      </c>
      <c r="P31" s="88">
        <v>6.16</v>
      </c>
      <c r="Q31" s="88"/>
      <c r="R31" s="88">
        <f t="shared" si="2"/>
        <v>6.16</v>
      </c>
      <c r="S31" s="92"/>
      <c r="T31" s="93" t="str">
        <f>VLOOKUP(F31,[1]审核汇总表!$F$2:$V$148,17,0)</f>
        <v>插电式混合动力乘用车</v>
      </c>
    </row>
    <row r="32" spans="1:20" s="75" customFormat="1" ht="12.75" x14ac:dyDescent="0.15">
      <c r="A32" s="181"/>
      <c r="B32" s="188"/>
      <c r="C32" s="188"/>
      <c r="D32" s="188"/>
      <c r="E32" s="80" t="s">
        <v>229</v>
      </c>
      <c r="F32" s="79" t="s">
        <v>251</v>
      </c>
      <c r="G32" s="79">
        <v>1</v>
      </c>
      <c r="H32" s="81"/>
      <c r="I32" s="79"/>
      <c r="J32" s="79">
        <v>1</v>
      </c>
      <c r="K32" s="79"/>
      <c r="L32" s="79"/>
      <c r="M32" s="79"/>
      <c r="N32" s="88">
        <v>2.4</v>
      </c>
      <c r="O32" s="88">
        <v>0.24</v>
      </c>
      <c r="P32" s="88">
        <v>0.24</v>
      </c>
      <c r="Q32" s="88"/>
      <c r="R32" s="88">
        <f t="shared" si="2"/>
        <v>0.24</v>
      </c>
      <c r="S32" s="92"/>
      <c r="T32" s="93" t="str">
        <f>VLOOKUP(F32,[1]审核汇总表!$F$2:$V$148,17,0)</f>
        <v>插电式混合动力乘用车</v>
      </c>
    </row>
    <row r="33" spans="1:20" s="75" customFormat="1" ht="12.75" x14ac:dyDescent="0.15">
      <c r="A33" s="181"/>
      <c r="B33" s="188"/>
      <c r="C33" s="188"/>
      <c r="D33" s="188"/>
      <c r="E33" s="80" t="s">
        <v>229</v>
      </c>
      <c r="F33" s="79" t="s">
        <v>252</v>
      </c>
      <c r="G33" s="79">
        <v>2</v>
      </c>
      <c r="H33" s="81"/>
      <c r="I33" s="79"/>
      <c r="J33" s="79">
        <v>2</v>
      </c>
      <c r="K33" s="79"/>
      <c r="L33" s="79"/>
      <c r="M33" s="79"/>
      <c r="N33" s="88">
        <v>2.4</v>
      </c>
      <c r="O33" s="88">
        <v>0.24</v>
      </c>
      <c r="P33" s="88">
        <v>0.48</v>
      </c>
      <c r="Q33" s="88"/>
      <c r="R33" s="88">
        <f t="shared" si="2"/>
        <v>0.48</v>
      </c>
      <c r="S33" s="92"/>
      <c r="T33" s="93" t="str">
        <f>VLOOKUP(F33,[1]审核汇总表!$F$2:$V$148,17,0)</f>
        <v>插电式混合动力乘用车</v>
      </c>
    </row>
    <row r="34" spans="1:20" s="75" customFormat="1" ht="12.75" x14ac:dyDescent="0.15">
      <c r="A34" s="181"/>
      <c r="B34" s="188"/>
      <c r="C34" s="188"/>
      <c r="D34" s="188"/>
      <c r="E34" s="80" t="s">
        <v>229</v>
      </c>
      <c r="F34" s="79" t="s">
        <v>253</v>
      </c>
      <c r="G34" s="79">
        <v>1</v>
      </c>
      <c r="H34" s="81"/>
      <c r="I34" s="79"/>
      <c r="J34" s="79">
        <v>1</v>
      </c>
      <c r="K34" s="79"/>
      <c r="L34" s="79"/>
      <c r="M34" s="79"/>
      <c r="N34" s="88">
        <v>2.4</v>
      </c>
      <c r="O34" s="88">
        <v>0.24</v>
      </c>
      <c r="P34" s="88">
        <v>0.24</v>
      </c>
      <c r="Q34" s="88"/>
      <c r="R34" s="88">
        <f t="shared" si="2"/>
        <v>0.24</v>
      </c>
      <c r="S34" s="92"/>
      <c r="T34" s="93" t="str">
        <f>VLOOKUP(F34,[1]审核汇总表!$F$2:$V$148,17,0)</f>
        <v>插电式混合动力乘用车</v>
      </c>
    </row>
    <row r="35" spans="1:20" s="75" customFormat="1" ht="12.75" x14ac:dyDescent="0.15">
      <c r="A35" s="181"/>
      <c r="B35" s="188"/>
      <c r="C35" s="188"/>
      <c r="D35" s="188"/>
      <c r="E35" s="80" t="s">
        <v>229</v>
      </c>
      <c r="F35" s="79" t="s">
        <v>254</v>
      </c>
      <c r="G35" s="79">
        <v>1</v>
      </c>
      <c r="H35" s="81"/>
      <c r="I35" s="79"/>
      <c r="J35" s="79">
        <v>1</v>
      </c>
      <c r="K35" s="79"/>
      <c r="L35" s="79"/>
      <c r="M35" s="79"/>
      <c r="N35" s="88">
        <v>2.2000000000000002</v>
      </c>
      <c r="O35" s="88">
        <v>0.22</v>
      </c>
      <c r="P35" s="88">
        <v>0.22</v>
      </c>
      <c r="Q35" s="88"/>
      <c r="R35" s="88">
        <f t="shared" si="2"/>
        <v>0.22</v>
      </c>
      <c r="S35" s="92"/>
      <c r="T35" s="93" t="str">
        <f>VLOOKUP(F35,[1]审核汇总表!$F$2:$V$148,17,0)</f>
        <v>插电式混合动力乘用车</v>
      </c>
    </row>
    <row r="36" spans="1:20" ht="12.75" x14ac:dyDescent="0.15">
      <c r="A36" s="44">
        <v>6</v>
      </c>
      <c r="B36" s="13" t="s">
        <v>8</v>
      </c>
      <c r="C36" s="13" t="s">
        <v>9</v>
      </c>
      <c r="D36" s="13" t="s">
        <v>255</v>
      </c>
      <c r="E36" s="13" t="s">
        <v>229</v>
      </c>
      <c r="F36" s="44" t="s">
        <v>256</v>
      </c>
      <c r="G36" s="44">
        <v>20</v>
      </c>
      <c r="H36" s="73"/>
      <c r="I36" s="44">
        <f>G36</f>
        <v>20</v>
      </c>
      <c r="J36" s="44"/>
      <c r="K36" s="44"/>
      <c r="L36" s="44"/>
      <c r="M36" s="44"/>
      <c r="N36" s="71">
        <v>19.899999999999999</v>
      </c>
      <c r="O36" s="71">
        <v>4.9749999999999996</v>
      </c>
      <c r="P36" s="71">
        <v>99.5</v>
      </c>
      <c r="Q36" s="71"/>
      <c r="R36" s="71">
        <f t="shared" si="2"/>
        <v>99.5</v>
      </c>
      <c r="S36" s="62"/>
      <c r="T36" s="39" t="str">
        <f>VLOOKUP(F36,[1]审核汇总表!$F$2:$V$148,17,0)</f>
        <v>纯电动客车</v>
      </c>
    </row>
    <row r="37" spans="1:20" ht="12.75" x14ac:dyDescent="0.15">
      <c r="A37" s="192">
        <v>7</v>
      </c>
      <c r="B37" s="185" t="s">
        <v>8</v>
      </c>
      <c r="C37" s="185" t="s">
        <v>9</v>
      </c>
      <c r="D37" s="185" t="s">
        <v>37</v>
      </c>
      <c r="E37" s="13" t="s">
        <v>229</v>
      </c>
      <c r="F37" s="44" t="s">
        <v>257</v>
      </c>
      <c r="G37" s="44">
        <v>2</v>
      </c>
      <c r="H37" s="73">
        <f t="shared" ref="H37:H44" si="4">G37</f>
        <v>2</v>
      </c>
      <c r="I37" s="44"/>
      <c r="J37" s="44"/>
      <c r="K37" s="44"/>
      <c r="L37" s="44"/>
      <c r="M37" s="44"/>
      <c r="N37" s="71">
        <v>2.7360000000000002</v>
      </c>
      <c r="O37" s="71">
        <v>0.27360000000000001</v>
      </c>
      <c r="P37" s="71">
        <v>0.54720000000000002</v>
      </c>
      <c r="Q37" s="71"/>
      <c r="R37" s="71">
        <f t="shared" si="2"/>
        <v>0.54720000000000002</v>
      </c>
      <c r="S37" s="62"/>
      <c r="T37" s="39" t="str">
        <f>VLOOKUP(F37,[1]审核汇总表!$F$2:$V$148,17,0)</f>
        <v>纯电动乘用车</v>
      </c>
    </row>
    <row r="38" spans="1:20" ht="12.75" x14ac:dyDescent="0.15">
      <c r="A38" s="193"/>
      <c r="B38" s="186" t="s">
        <v>8</v>
      </c>
      <c r="C38" s="186" t="s">
        <v>9</v>
      </c>
      <c r="D38" s="186"/>
      <c r="E38" s="13" t="s">
        <v>229</v>
      </c>
      <c r="F38" s="44" t="s">
        <v>258</v>
      </c>
      <c r="G38" s="44">
        <v>5</v>
      </c>
      <c r="H38" s="73">
        <f t="shared" si="4"/>
        <v>5</v>
      </c>
      <c r="I38" s="44"/>
      <c r="J38" s="44"/>
      <c r="K38" s="44"/>
      <c r="L38" s="44"/>
      <c r="M38" s="44"/>
      <c r="N38" s="71">
        <v>3.3</v>
      </c>
      <c r="O38" s="71">
        <v>0.33</v>
      </c>
      <c r="P38" s="71">
        <v>1.65</v>
      </c>
      <c r="Q38" s="71"/>
      <c r="R38" s="71">
        <f t="shared" si="2"/>
        <v>1.65</v>
      </c>
      <c r="S38" s="62"/>
      <c r="T38" s="39" t="str">
        <f>VLOOKUP(F38,[1]审核汇总表!$F$2:$V$148,17,0)</f>
        <v>纯电动乘用车</v>
      </c>
    </row>
    <row r="39" spans="1:20" ht="12.75" x14ac:dyDescent="0.15">
      <c r="A39" s="193"/>
      <c r="B39" s="186" t="s">
        <v>8</v>
      </c>
      <c r="C39" s="186" t="s">
        <v>9</v>
      </c>
      <c r="D39" s="186"/>
      <c r="E39" s="13" t="s">
        <v>229</v>
      </c>
      <c r="F39" s="44" t="s">
        <v>259</v>
      </c>
      <c r="G39" s="44">
        <v>2</v>
      </c>
      <c r="H39" s="73">
        <f t="shared" si="4"/>
        <v>2</v>
      </c>
      <c r="I39" s="44"/>
      <c r="J39" s="44"/>
      <c r="K39" s="44"/>
      <c r="L39" s="44"/>
      <c r="M39" s="44"/>
      <c r="N39" s="71">
        <v>5.5</v>
      </c>
      <c r="O39" s="71">
        <v>0.55000000000000004</v>
      </c>
      <c r="P39" s="71">
        <v>1.1000000000000001</v>
      </c>
      <c r="Q39" s="71"/>
      <c r="R39" s="71">
        <f t="shared" si="2"/>
        <v>1.1000000000000001</v>
      </c>
      <c r="S39" s="62"/>
      <c r="T39" s="39" t="str">
        <f>VLOOKUP(F39,[1]审核汇总表!$F$2:$V$148,17,0)</f>
        <v>纯电动乘用车</v>
      </c>
    </row>
    <row r="40" spans="1:20" ht="12.75" x14ac:dyDescent="0.15">
      <c r="A40" s="193"/>
      <c r="B40" s="186" t="s">
        <v>8</v>
      </c>
      <c r="C40" s="186" t="s">
        <v>9</v>
      </c>
      <c r="D40" s="186"/>
      <c r="E40" s="13" t="s">
        <v>229</v>
      </c>
      <c r="F40" s="44" t="s">
        <v>260</v>
      </c>
      <c r="G40" s="44">
        <v>1</v>
      </c>
      <c r="H40" s="73">
        <f t="shared" si="4"/>
        <v>1</v>
      </c>
      <c r="I40" s="44"/>
      <c r="J40" s="44"/>
      <c r="K40" s="44"/>
      <c r="L40" s="44"/>
      <c r="M40" s="44"/>
      <c r="N40" s="71">
        <v>4.5</v>
      </c>
      <c r="O40" s="71">
        <v>0.45</v>
      </c>
      <c r="P40" s="71">
        <v>0.45</v>
      </c>
      <c r="Q40" s="71"/>
      <c r="R40" s="71">
        <f t="shared" si="2"/>
        <v>0.45</v>
      </c>
      <c r="S40" s="62"/>
      <c r="T40" s="39" t="str">
        <f>VLOOKUP(F40,[1]审核汇总表!$F$2:$V$148,17,0)</f>
        <v>纯电动乘用车</v>
      </c>
    </row>
    <row r="41" spans="1:20" ht="12.75" x14ac:dyDescent="0.15">
      <c r="A41" s="193"/>
      <c r="B41" s="186" t="s">
        <v>8</v>
      </c>
      <c r="C41" s="186" t="s">
        <v>9</v>
      </c>
      <c r="D41" s="186"/>
      <c r="E41" s="13" t="s">
        <v>229</v>
      </c>
      <c r="F41" s="44" t="s">
        <v>261</v>
      </c>
      <c r="G41" s="44">
        <v>1</v>
      </c>
      <c r="H41" s="73">
        <f t="shared" si="4"/>
        <v>1</v>
      </c>
      <c r="I41" s="44"/>
      <c r="J41" s="44"/>
      <c r="K41" s="44"/>
      <c r="L41" s="44"/>
      <c r="M41" s="44"/>
      <c r="N41" s="71">
        <v>3.63</v>
      </c>
      <c r="O41" s="71">
        <v>0.36299999999999999</v>
      </c>
      <c r="P41" s="71">
        <v>0.36299999999999999</v>
      </c>
      <c r="Q41" s="71"/>
      <c r="R41" s="71">
        <f t="shared" si="2"/>
        <v>0.36299999999999999</v>
      </c>
      <c r="S41" s="62"/>
      <c r="T41" s="39" t="str">
        <f>VLOOKUP(F41,[1]审核汇总表!$F$2:$V$148,17,0)</f>
        <v>纯电动乘用车</v>
      </c>
    </row>
    <row r="42" spans="1:20" ht="12.75" x14ac:dyDescent="0.15">
      <c r="A42" s="193"/>
      <c r="B42" s="186" t="s">
        <v>8</v>
      </c>
      <c r="C42" s="186" t="s">
        <v>9</v>
      </c>
      <c r="D42" s="186"/>
      <c r="E42" s="13" t="s">
        <v>229</v>
      </c>
      <c r="F42" s="44" t="s">
        <v>262</v>
      </c>
      <c r="G42" s="44">
        <v>96</v>
      </c>
      <c r="H42" s="73">
        <f t="shared" si="4"/>
        <v>96</v>
      </c>
      <c r="I42" s="44"/>
      <c r="J42" s="44"/>
      <c r="K42" s="44"/>
      <c r="L42" s="44"/>
      <c r="M42" s="44"/>
      <c r="N42" s="71">
        <v>3.6</v>
      </c>
      <c r="O42" s="71">
        <v>0.36</v>
      </c>
      <c r="P42" s="71">
        <v>34.56</v>
      </c>
      <c r="Q42" s="71"/>
      <c r="R42" s="71">
        <f t="shared" si="2"/>
        <v>34.56</v>
      </c>
      <c r="S42" s="62"/>
      <c r="T42" s="39" t="str">
        <f>VLOOKUP(F42,[1]审核汇总表!$F$2:$V$148,17,0)</f>
        <v>纯电动乘用车</v>
      </c>
    </row>
    <row r="43" spans="1:20" ht="12.75" x14ac:dyDescent="0.15">
      <c r="A43" s="193"/>
      <c r="B43" s="186" t="s">
        <v>8</v>
      </c>
      <c r="C43" s="186" t="s">
        <v>9</v>
      </c>
      <c r="D43" s="186"/>
      <c r="E43" s="13" t="s">
        <v>229</v>
      </c>
      <c r="F43" s="44" t="s">
        <v>263</v>
      </c>
      <c r="G43" s="44">
        <v>1</v>
      </c>
      <c r="H43" s="73">
        <f t="shared" si="4"/>
        <v>1</v>
      </c>
      <c r="I43" s="44"/>
      <c r="J43" s="44"/>
      <c r="K43" s="44"/>
      <c r="L43" s="44"/>
      <c r="M43" s="44"/>
      <c r="N43" s="71">
        <v>4.5599999999999996</v>
      </c>
      <c r="O43" s="71">
        <v>0.45600000000000002</v>
      </c>
      <c r="P43" s="71">
        <v>0.45600000000000002</v>
      </c>
      <c r="Q43" s="71"/>
      <c r="R43" s="71">
        <f t="shared" si="2"/>
        <v>0.45600000000000002</v>
      </c>
      <c r="S43" s="62"/>
      <c r="T43" s="39" t="str">
        <f>VLOOKUP(F43,[1]审核汇总表!$F$2:$V$148,17,0)</f>
        <v>纯电动乘用车</v>
      </c>
    </row>
    <row r="44" spans="1:20" ht="12.75" x14ac:dyDescent="0.15">
      <c r="A44" s="178"/>
      <c r="B44" s="176" t="s">
        <v>8</v>
      </c>
      <c r="C44" s="176" t="s">
        <v>9</v>
      </c>
      <c r="D44" s="176"/>
      <c r="E44" s="13" t="s">
        <v>229</v>
      </c>
      <c r="F44" s="44" t="s">
        <v>264</v>
      </c>
      <c r="G44" s="44">
        <v>5</v>
      </c>
      <c r="H44" s="73">
        <f t="shared" si="4"/>
        <v>5</v>
      </c>
      <c r="I44" s="44"/>
      <c r="J44" s="44"/>
      <c r="K44" s="44"/>
      <c r="L44" s="44"/>
      <c r="M44" s="44"/>
      <c r="N44" s="71">
        <v>2.6352000000000002</v>
      </c>
      <c r="O44" s="71">
        <v>0.26351999999999998</v>
      </c>
      <c r="P44" s="71">
        <v>1.3176000000000001</v>
      </c>
      <c r="Q44" s="71"/>
      <c r="R44" s="71">
        <f t="shared" si="2"/>
        <v>1.3176000000000001</v>
      </c>
      <c r="S44" s="62"/>
      <c r="T44" s="39" t="str">
        <f>VLOOKUP(F44,[1]审核汇总表!$F$2:$V$148,17,0)</f>
        <v>纯电动乘用车</v>
      </c>
    </row>
    <row r="45" spans="1:20" ht="12.75" x14ac:dyDescent="0.15">
      <c r="A45" s="44">
        <v>8</v>
      </c>
      <c r="B45" s="13" t="s">
        <v>8</v>
      </c>
      <c r="C45" s="13" t="s">
        <v>9</v>
      </c>
      <c r="D45" s="13" t="s">
        <v>265</v>
      </c>
      <c r="E45" s="13" t="s">
        <v>229</v>
      </c>
      <c r="F45" s="44" t="s">
        <v>266</v>
      </c>
      <c r="G45" s="44">
        <v>2</v>
      </c>
      <c r="H45" s="73"/>
      <c r="I45" s="44">
        <f>G45</f>
        <v>2</v>
      </c>
      <c r="J45" s="44"/>
      <c r="K45" s="44"/>
      <c r="L45" s="44"/>
      <c r="M45" s="44"/>
      <c r="N45" s="71">
        <v>14.52</v>
      </c>
      <c r="O45" s="71">
        <v>3.63</v>
      </c>
      <c r="P45" s="71">
        <v>7.26</v>
      </c>
      <c r="Q45" s="71"/>
      <c r="R45" s="71">
        <f t="shared" si="2"/>
        <v>7.26</v>
      </c>
      <c r="S45" s="62"/>
      <c r="T45" s="39" t="str">
        <f>VLOOKUP(F45,[1]审核汇总表!$F$2:$V$148,17,0)</f>
        <v>纯电动客车</v>
      </c>
    </row>
    <row r="46" spans="1:20" s="75" customFormat="1" ht="12.75" x14ac:dyDescent="0.15">
      <c r="A46" s="180">
        <v>9</v>
      </c>
      <c r="B46" s="187" t="s">
        <v>8</v>
      </c>
      <c r="C46" s="187" t="s">
        <v>9</v>
      </c>
      <c r="D46" s="187" t="s">
        <v>267</v>
      </c>
      <c r="E46" s="80" t="s">
        <v>229</v>
      </c>
      <c r="F46" s="79" t="s">
        <v>268</v>
      </c>
      <c r="G46" s="79">
        <v>295</v>
      </c>
      <c r="H46" s="81"/>
      <c r="I46" s="79">
        <f>G46</f>
        <v>295</v>
      </c>
      <c r="J46" s="79"/>
      <c r="K46" s="79"/>
      <c r="L46" s="79"/>
      <c r="M46" s="79"/>
      <c r="N46" s="88">
        <v>50</v>
      </c>
      <c r="O46" s="88">
        <v>15</v>
      </c>
      <c r="P46" s="88">
        <v>4425</v>
      </c>
      <c r="Q46" s="88"/>
      <c r="R46" s="88">
        <f t="shared" si="2"/>
        <v>4425</v>
      </c>
      <c r="S46" s="92"/>
      <c r="T46" s="93" t="str">
        <f>VLOOKUP(F46,[1]审核汇总表!$F$2:$V$148,17,0)</f>
        <v>纯电动客车</v>
      </c>
    </row>
    <row r="47" spans="1:20" s="75" customFormat="1" ht="12.75" x14ac:dyDescent="0.15">
      <c r="A47" s="182"/>
      <c r="B47" s="189"/>
      <c r="C47" s="189"/>
      <c r="D47" s="189"/>
      <c r="E47" s="80" t="s">
        <v>229</v>
      </c>
      <c r="F47" s="79" t="s">
        <v>268</v>
      </c>
      <c r="G47" s="79">
        <v>9</v>
      </c>
      <c r="H47" s="81"/>
      <c r="I47" s="79">
        <v>9</v>
      </c>
      <c r="J47" s="79"/>
      <c r="K47" s="79"/>
      <c r="L47" s="79"/>
      <c r="M47" s="79"/>
      <c r="N47" s="88">
        <v>50</v>
      </c>
      <c r="O47" s="88">
        <v>12.5</v>
      </c>
      <c r="P47" s="88">
        <f>G47*O47</f>
        <v>112.5</v>
      </c>
      <c r="Q47" s="88"/>
      <c r="R47" s="88">
        <f t="shared" si="2"/>
        <v>112.5</v>
      </c>
      <c r="S47" s="92"/>
      <c r="T47" s="93" t="str">
        <f>VLOOKUP(F47,[1]审核汇总表!$F$2:$V$148,17,0)</f>
        <v>纯电动客车</v>
      </c>
    </row>
    <row r="48" spans="1:20" ht="12.75" x14ac:dyDescent="0.15">
      <c r="A48" s="44">
        <v>10</v>
      </c>
      <c r="B48" s="13" t="s">
        <v>8</v>
      </c>
      <c r="C48" s="13" t="s">
        <v>9</v>
      </c>
      <c r="D48" s="13" t="s">
        <v>44</v>
      </c>
      <c r="E48" s="13" t="s">
        <v>229</v>
      </c>
      <c r="F48" s="44" t="s">
        <v>269</v>
      </c>
      <c r="G48" s="44">
        <v>247</v>
      </c>
      <c r="H48" s="73">
        <f>G48</f>
        <v>247</v>
      </c>
      <c r="I48" s="44"/>
      <c r="J48" s="44"/>
      <c r="K48" s="44"/>
      <c r="L48" s="44"/>
      <c r="M48" s="44"/>
      <c r="N48" s="71">
        <v>4.84</v>
      </c>
      <c r="O48" s="71">
        <v>0.48399999999999999</v>
      </c>
      <c r="P48" s="71">
        <v>119.548</v>
      </c>
      <c r="Q48" s="71"/>
      <c r="R48" s="71">
        <f t="shared" si="2"/>
        <v>119.548</v>
      </c>
      <c r="S48" s="62"/>
      <c r="T48" s="39" t="str">
        <f>VLOOKUP(F48,[1]审核汇总表!$F$2:$V$148,17,0)</f>
        <v>纯电动乘用车</v>
      </c>
    </row>
    <row r="49" spans="1:20" s="75" customFormat="1" ht="12.75" x14ac:dyDescent="0.15">
      <c r="A49" s="194">
        <v>11</v>
      </c>
      <c r="B49" s="190" t="s">
        <v>8</v>
      </c>
      <c r="C49" s="190" t="s">
        <v>9</v>
      </c>
      <c r="D49" s="190" t="s">
        <v>27</v>
      </c>
      <c r="E49" s="78" t="s">
        <v>229</v>
      </c>
      <c r="F49" s="79" t="s">
        <v>270</v>
      </c>
      <c r="G49" s="79">
        <v>76</v>
      </c>
      <c r="H49" s="81"/>
      <c r="I49" s="79">
        <v>76</v>
      </c>
      <c r="J49" s="79"/>
      <c r="K49" s="79"/>
      <c r="L49" s="79"/>
      <c r="M49" s="79"/>
      <c r="N49" s="88">
        <v>21.78</v>
      </c>
      <c r="O49" s="88">
        <v>5.4450000000000003</v>
      </c>
      <c r="P49" s="88">
        <v>413.82</v>
      </c>
      <c r="Q49" s="88"/>
      <c r="R49" s="89">
        <f t="shared" si="2"/>
        <v>413.82</v>
      </c>
      <c r="S49" s="92"/>
      <c r="T49" s="93" t="str">
        <f>VLOOKUP(F49,[1]审核汇总表!$F$2:$V$148,17,0)</f>
        <v>纯电动客车</v>
      </c>
    </row>
    <row r="50" spans="1:20" s="75" customFormat="1" ht="12.75" x14ac:dyDescent="0.15">
      <c r="A50" s="194"/>
      <c r="B50" s="190"/>
      <c r="C50" s="190"/>
      <c r="D50" s="190"/>
      <c r="E50" s="78" t="s">
        <v>229</v>
      </c>
      <c r="F50" s="79" t="s">
        <v>271</v>
      </c>
      <c r="G50" s="79">
        <v>48</v>
      </c>
      <c r="H50" s="81"/>
      <c r="I50" s="79">
        <v>48</v>
      </c>
      <c r="J50" s="79"/>
      <c r="K50" s="79"/>
      <c r="L50" s="79"/>
      <c r="M50" s="79"/>
      <c r="N50" s="88">
        <v>21</v>
      </c>
      <c r="O50" s="88">
        <v>5.25</v>
      </c>
      <c r="P50" s="88">
        <v>252</v>
      </c>
      <c r="Q50" s="88"/>
      <c r="R50" s="89">
        <f t="shared" si="2"/>
        <v>252</v>
      </c>
      <c r="S50" s="92"/>
      <c r="T50" s="93" t="str">
        <f>VLOOKUP(F50,[1]审核汇总表!$F$2:$V$148,17,0)</f>
        <v>纯电动客车</v>
      </c>
    </row>
    <row r="51" spans="1:20" s="75" customFormat="1" ht="12.75" x14ac:dyDescent="0.15">
      <c r="A51" s="194"/>
      <c r="B51" s="190"/>
      <c r="C51" s="190"/>
      <c r="D51" s="190"/>
      <c r="E51" s="78" t="s">
        <v>229</v>
      </c>
      <c r="F51" s="79" t="s">
        <v>272</v>
      </c>
      <c r="G51" s="79">
        <v>9</v>
      </c>
      <c r="H51" s="81"/>
      <c r="I51" s="79">
        <v>9</v>
      </c>
      <c r="J51" s="79"/>
      <c r="K51" s="79"/>
      <c r="L51" s="79"/>
      <c r="M51" s="79"/>
      <c r="N51" s="88">
        <v>14.52</v>
      </c>
      <c r="O51" s="88">
        <v>3.63</v>
      </c>
      <c r="P51" s="88">
        <v>32.67</v>
      </c>
      <c r="Q51" s="88"/>
      <c r="R51" s="89">
        <f t="shared" si="2"/>
        <v>32.67</v>
      </c>
      <c r="S51" s="92"/>
      <c r="T51" s="93" t="str">
        <f>VLOOKUP(F51,[1]审核汇总表!$F$2:$V$148,17,0)</f>
        <v>纯电动客车</v>
      </c>
    </row>
    <row r="52" spans="1:20" s="75" customFormat="1" ht="12.75" x14ac:dyDescent="0.15">
      <c r="A52" s="194"/>
      <c r="B52" s="190"/>
      <c r="C52" s="190"/>
      <c r="D52" s="190"/>
      <c r="E52" s="78" t="s">
        <v>229</v>
      </c>
      <c r="F52" s="77" t="s">
        <v>273</v>
      </c>
      <c r="G52" s="77">
        <v>28</v>
      </c>
      <c r="H52" s="83"/>
      <c r="I52" s="77">
        <v>28</v>
      </c>
      <c r="J52" s="77"/>
      <c r="K52" s="77"/>
      <c r="L52" s="77"/>
      <c r="M52" s="77"/>
      <c r="N52" s="89">
        <v>13.2</v>
      </c>
      <c r="O52" s="89">
        <v>3.3</v>
      </c>
      <c r="P52" s="89">
        <v>92.399999999999906</v>
      </c>
      <c r="Q52" s="89"/>
      <c r="R52" s="89">
        <f t="shared" ref="R52:R66" si="5">P52-Q52</f>
        <v>92.399999999999906</v>
      </c>
      <c r="S52" s="94"/>
      <c r="T52" s="93" t="str">
        <f>VLOOKUP(F52,[1]审核汇总表!$F$2:$V$148,17,0)</f>
        <v>纯电动客车</v>
      </c>
    </row>
    <row r="53" spans="1:20" ht="12.75" x14ac:dyDescent="0.15">
      <c r="A53" s="192">
        <v>12</v>
      </c>
      <c r="B53" s="185" t="s">
        <v>8</v>
      </c>
      <c r="C53" s="185" t="s">
        <v>9</v>
      </c>
      <c r="D53" s="185" t="s">
        <v>32</v>
      </c>
      <c r="E53" s="13" t="s">
        <v>229</v>
      </c>
      <c r="F53" s="44" t="s">
        <v>257</v>
      </c>
      <c r="G53" s="44">
        <v>2</v>
      </c>
      <c r="H53" s="73">
        <f t="shared" ref="H53:H59" si="6">G53</f>
        <v>2</v>
      </c>
      <c r="I53" s="44"/>
      <c r="J53" s="44"/>
      <c r="K53" s="44"/>
      <c r="L53" s="44"/>
      <c r="M53" s="44"/>
      <c r="N53" s="71">
        <v>2.7360000000000002</v>
      </c>
      <c r="O53" s="71">
        <v>0.27360000000000001</v>
      </c>
      <c r="P53" s="71">
        <v>0.54720000000000002</v>
      </c>
      <c r="Q53" s="71"/>
      <c r="R53" s="71">
        <f t="shared" si="5"/>
        <v>0.54720000000000002</v>
      </c>
      <c r="S53" s="62"/>
      <c r="T53" s="39" t="str">
        <f>VLOOKUP(F53,[1]审核汇总表!$F$2:$V$148,17,0)</f>
        <v>纯电动乘用车</v>
      </c>
    </row>
    <row r="54" spans="1:20" ht="12.75" x14ac:dyDescent="0.15">
      <c r="A54" s="193"/>
      <c r="B54" s="186" t="s">
        <v>8</v>
      </c>
      <c r="C54" s="186" t="s">
        <v>9</v>
      </c>
      <c r="D54" s="186"/>
      <c r="E54" s="13" t="s">
        <v>229</v>
      </c>
      <c r="F54" s="44" t="s">
        <v>257</v>
      </c>
      <c r="G54" s="44">
        <v>4</v>
      </c>
      <c r="H54" s="73">
        <f t="shared" si="6"/>
        <v>4</v>
      </c>
      <c r="I54" s="44"/>
      <c r="J54" s="44"/>
      <c r="K54" s="44"/>
      <c r="L54" s="44"/>
      <c r="M54" s="44"/>
      <c r="N54" s="71">
        <v>4.5599999999999996</v>
      </c>
      <c r="O54" s="71">
        <v>0.45600000000000002</v>
      </c>
      <c r="P54" s="71">
        <v>1.8240000000000001</v>
      </c>
      <c r="Q54" s="71"/>
      <c r="R54" s="71">
        <f t="shared" si="5"/>
        <v>1.8240000000000001</v>
      </c>
      <c r="S54" s="62"/>
      <c r="T54" s="39" t="str">
        <f>VLOOKUP(F54,[1]审核汇总表!$F$2:$V$148,17,0)</f>
        <v>纯电动乘用车</v>
      </c>
    </row>
    <row r="55" spans="1:20" ht="12.75" x14ac:dyDescent="0.15">
      <c r="A55" s="193"/>
      <c r="B55" s="186" t="s">
        <v>8</v>
      </c>
      <c r="C55" s="186" t="s">
        <v>9</v>
      </c>
      <c r="D55" s="186"/>
      <c r="E55" s="13" t="s">
        <v>229</v>
      </c>
      <c r="F55" s="44" t="s">
        <v>258</v>
      </c>
      <c r="G55" s="44">
        <v>2</v>
      </c>
      <c r="H55" s="73">
        <f t="shared" si="6"/>
        <v>2</v>
      </c>
      <c r="I55" s="44"/>
      <c r="J55" s="44"/>
      <c r="K55" s="44"/>
      <c r="L55" s="44"/>
      <c r="M55" s="44"/>
      <c r="N55" s="71">
        <v>3.3</v>
      </c>
      <c r="O55" s="71">
        <v>0.33</v>
      </c>
      <c r="P55" s="71">
        <v>0.66</v>
      </c>
      <c r="Q55" s="71"/>
      <c r="R55" s="71">
        <f t="shared" si="5"/>
        <v>0.66</v>
      </c>
      <c r="S55" s="62"/>
      <c r="T55" s="39" t="str">
        <f>VLOOKUP(F55,[1]审核汇总表!$F$2:$V$148,17,0)</f>
        <v>纯电动乘用车</v>
      </c>
    </row>
    <row r="56" spans="1:20" ht="12.75" x14ac:dyDescent="0.15">
      <c r="A56" s="193"/>
      <c r="B56" s="186" t="s">
        <v>8</v>
      </c>
      <c r="C56" s="186" t="s">
        <v>9</v>
      </c>
      <c r="D56" s="186"/>
      <c r="E56" s="13" t="s">
        <v>229</v>
      </c>
      <c r="F56" s="44" t="s">
        <v>274</v>
      </c>
      <c r="G56" s="44">
        <v>4</v>
      </c>
      <c r="H56" s="73">
        <f t="shared" si="6"/>
        <v>4</v>
      </c>
      <c r="I56" s="44"/>
      <c r="J56" s="44"/>
      <c r="K56" s="44"/>
      <c r="L56" s="44"/>
      <c r="M56" s="44"/>
      <c r="N56" s="71">
        <v>3.3</v>
      </c>
      <c r="O56" s="71">
        <v>0.33</v>
      </c>
      <c r="P56" s="71">
        <v>1.32</v>
      </c>
      <c r="Q56" s="71"/>
      <c r="R56" s="71">
        <f t="shared" si="5"/>
        <v>1.32</v>
      </c>
      <c r="S56" s="62"/>
      <c r="T56" s="39" t="str">
        <f>VLOOKUP(F56,[1]审核汇总表!$F$2:$V$148,17,0)</f>
        <v>纯电动乘用车</v>
      </c>
    </row>
    <row r="57" spans="1:20" ht="12.75" x14ac:dyDescent="0.15">
      <c r="A57" s="193"/>
      <c r="B57" s="186" t="s">
        <v>8</v>
      </c>
      <c r="C57" s="186" t="s">
        <v>9</v>
      </c>
      <c r="D57" s="186"/>
      <c r="E57" s="13" t="s">
        <v>229</v>
      </c>
      <c r="F57" s="44" t="s">
        <v>261</v>
      </c>
      <c r="G57" s="44">
        <v>3</v>
      </c>
      <c r="H57" s="73">
        <f t="shared" si="6"/>
        <v>3</v>
      </c>
      <c r="I57" s="44"/>
      <c r="J57" s="44"/>
      <c r="K57" s="44"/>
      <c r="L57" s="44"/>
      <c r="M57" s="44"/>
      <c r="N57" s="71">
        <v>3.63</v>
      </c>
      <c r="O57" s="71">
        <v>0.36299999999999999</v>
      </c>
      <c r="P57" s="71">
        <v>1.089</v>
      </c>
      <c r="Q57" s="71"/>
      <c r="R57" s="71">
        <f t="shared" si="5"/>
        <v>1.089</v>
      </c>
      <c r="S57" s="62"/>
      <c r="T57" s="39" t="str">
        <f>VLOOKUP(F57,[1]审核汇总表!$F$2:$V$148,17,0)</f>
        <v>纯电动乘用车</v>
      </c>
    </row>
    <row r="58" spans="1:20" ht="12.75" x14ac:dyDescent="0.15">
      <c r="A58" s="193"/>
      <c r="B58" s="186" t="s">
        <v>8</v>
      </c>
      <c r="C58" s="186" t="s">
        <v>9</v>
      </c>
      <c r="D58" s="186"/>
      <c r="E58" s="13" t="s">
        <v>229</v>
      </c>
      <c r="F58" s="44" t="s">
        <v>264</v>
      </c>
      <c r="G58" s="44">
        <v>22</v>
      </c>
      <c r="H58" s="73">
        <f t="shared" si="6"/>
        <v>22</v>
      </c>
      <c r="I58" s="44"/>
      <c r="J58" s="44"/>
      <c r="K58" s="44"/>
      <c r="L58" s="44"/>
      <c r="M58" s="44"/>
      <c r="N58" s="71">
        <v>2.6352000000000002</v>
      </c>
      <c r="O58" s="71">
        <v>0.26351999999999998</v>
      </c>
      <c r="P58" s="71">
        <v>5.7974399999999999</v>
      </c>
      <c r="Q58" s="71"/>
      <c r="R58" s="71">
        <f t="shared" si="5"/>
        <v>5.7974399999999999</v>
      </c>
      <c r="S58" s="62"/>
      <c r="T58" s="39" t="str">
        <f>VLOOKUP(F58,[1]审核汇总表!$F$2:$V$148,17,0)</f>
        <v>纯电动乘用车</v>
      </c>
    </row>
    <row r="59" spans="1:20" ht="12.75" x14ac:dyDescent="0.15">
      <c r="A59" s="178"/>
      <c r="B59" s="176" t="s">
        <v>8</v>
      </c>
      <c r="C59" s="176" t="s">
        <v>9</v>
      </c>
      <c r="D59" s="176"/>
      <c r="E59" s="13" t="s">
        <v>229</v>
      </c>
      <c r="F59" s="44" t="s">
        <v>264</v>
      </c>
      <c r="G59" s="44">
        <v>1</v>
      </c>
      <c r="H59" s="73">
        <f t="shared" si="6"/>
        <v>1</v>
      </c>
      <c r="I59" s="44"/>
      <c r="J59" s="44"/>
      <c r="K59" s="44"/>
      <c r="L59" s="44"/>
      <c r="M59" s="44"/>
      <c r="N59" s="71">
        <v>4.3920000000000003</v>
      </c>
      <c r="O59" s="71">
        <v>0.43919999999999998</v>
      </c>
      <c r="P59" s="71">
        <v>0.43919999999999998</v>
      </c>
      <c r="Q59" s="71"/>
      <c r="R59" s="71">
        <f t="shared" si="5"/>
        <v>0.43919999999999998</v>
      </c>
      <c r="S59" s="62"/>
      <c r="T59" s="39" t="str">
        <f>VLOOKUP(F59,[1]审核汇总表!$F$2:$V$148,17,0)</f>
        <v>纯电动乘用车</v>
      </c>
    </row>
    <row r="60" spans="1:20" ht="12.75" x14ac:dyDescent="0.15">
      <c r="A60" s="192">
        <v>13</v>
      </c>
      <c r="B60" s="185" t="s">
        <v>8</v>
      </c>
      <c r="C60" s="185" t="s">
        <v>9</v>
      </c>
      <c r="D60" s="185" t="s">
        <v>18</v>
      </c>
      <c r="E60" s="13" t="s">
        <v>229</v>
      </c>
      <c r="F60" s="44" t="s">
        <v>275</v>
      </c>
      <c r="G60" s="44">
        <v>5</v>
      </c>
      <c r="H60" s="73"/>
      <c r="I60" s="44"/>
      <c r="J60" s="44">
        <f>G60</f>
        <v>5</v>
      </c>
      <c r="K60" s="44"/>
      <c r="L60" s="44"/>
      <c r="M60" s="44"/>
      <c r="N60" s="71">
        <v>2.2000000000000002</v>
      </c>
      <c r="O60" s="71">
        <v>0.22</v>
      </c>
      <c r="P60" s="71">
        <v>1.1000000000000001</v>
      </c>
      <c r="Q60" s="71"/>
      <c r="R60" s="71">
        <f t="shared" si="5"/>
        <v>1.1000000000000001</v>
      </c>
      <c r="S60" s="62"/>
      <c r="T60" s="39" t="str">
        <f>VLOOKUP(F60,[1]审核汇总表!$F$2:$V$148,17,0)</f>
        <v>插电式混合动力乘用车</v>
      </c>
    </row>
    <row r="61" spans="1:20" ht="12.75" x14ac:dyDescent="0.15">
      <c r="A61" s="193"/>
      <c r="B61" s="186" t="s">
        <v>8</v>
      </c>
      <c r="C61" s="186" t="s">
        <v>9</v>
      </c>
      <c r="D61" s="186"/>
      <c r="E61" s="13" t="s">
        <v>229</v>
      </c>
      <c r="F61" s="44" t="s">
        <v>276</v>
      </c>
      <c r="G61" s="44">
        <v>11</v>
      </c>
      <c r="H61" s="73">
        <f t="shared" ref="H61:H74" si="7">G61</f>
        <v>11</v>
      </c>
      <c r="I61" s="44"/>
      <c r="J61" s="44"/>
      <c r="K61" s="44"/>
      <c r="L61" s="44"/>
      <c r="M61" s="44"/>
      <c r="N61" s="71">
        <v>6.05</v>
      </c>
      <c r="O61" s="71">
        <v>0.60499999999999998</v>
      </c>
      <c r="P61" s="71">
        <v>6.6550000000000002</v>
      </c>
      <c r="Q61" s="71"/>
      <c r="R61" s="71">
        <f t="shared" si="5"/>
        <v>6.6550000000000002</v>
      </c>
      <c r="S61" s="62"/>
      <c r="T61" s="39" t="str">
        <f>VLOOKUP(F61,[1]审核汇总表!$F$2:$V$148,17,0)</f>
        <v>纯电动乘用车</v>
      </c>
    </row>
    <row r="62" spans="1:20" ht="12.75" x14ac:dyDescent="0.15">
      <c r="A62" s="193"/>
      <c r="B62" s="186" t="s">
        <v>8</v>
      </c>
      <c r="C62" s="186" t="s">
        <v>9</v>
      </c>
      <c r="D62" s="186"/>
      <c r="E62" s="13" t="s">
        <v>229</v>
      </c>
      <c r="F62" s="44" t="s">
        <v>277</v>
      </c>
      <c r="G62" s="44">
        <v>1</v>
      </c>
      <c r="H62" s="73"/>
      <c r="I62" s="44"/>
      <c r="J62" s="44">
        <f>G62</f>
        <v>1</v>
      </c>
      <c r="K62" s="44"/>
      <c r="L62" s="44"/>
      <c r="M62" s="44"/>
      <c r="N62" s="71">
        <v>2.2000000000000002</v>
      </c>
      <c r="O62" s="71">
        <v>0.22</v>
      </c>
      <c r="P62" s="71">
        <v>0.22</v>
      </c>
      <c r="Q62" s="71"/>
      <c r="R62" s="71">
        <f t="shared" si="5"/>
        <v>0.22</v>
      </c>
      <c r="S62" s="62"/>
      <c r="T62" s="39" t="str">
        <f>VLOOKUP(F62,[1]审核汇总表!$F$2:$V$148,17,0)</f>
        <v>插电式混合动力乘用车</v>
      </c>
    </row>
    <row r="63" spans="1:20" ht="12.75" x14ac:dyDescent="0.15">
      <c r="A63" s="193"/>
      <c r="B63" s="186" t="s">
        <v>8</v>
      </c>
      <c r="C63" s="186" t="s">
        <v>9</v>
      </c>
      <c r="D63" s="186"/>
      <c r="E63" s="13" t="s">
        <v>229</v>
      </c>
      <c r="F63" s="44" t="s">
        <v>278</v>
      </c>
      <c r="G63" s="44">
        <v>3</v>
      </c>
      <c r="H63" s="73">
        <f t="shared" si="7"/>
        <v>3</v>
      </c>
      <c r="I63" s="44"/>
      <c r="J63" s="44"/>
      <c r="K63" s="44"/>
      <c r="L63" s="44"/>
      <c r="M63" s="44"/>
      <c r="N63" s="71">
        <v>3.4</v>
      </c>
      <c r="O63" s="71">
        <v>0.34</v>
      </c>
      <c r="P63" s="71">
        <v>1.0187999999999999</v>
      </c>
      <c r="Q63" s="71"/>
      <c r="R63" s="71">
        <f t="shared" si="5"/>
        <v>1.0187999999999999</v>
      </c>
      <c r="S63" s="62"/>
      <c r="T63" s="39" t="str">
        <f>VLOOKUP(F63,[1]审核汇总表!$F$2:$V$148,17,0)</f>
        <v>纯电动乘用车</v>
      </c>
    </row>
    <row r="64" spans="1:20" ht="12.75" x14ac:dyDescent="0.15">
      <c r="A64" s="193"/>
      <c r="B64" s="186" t="s">
        <v>8</v>
      </c>
      <c r="C64" s="186" t="s">
        <v>9</v>
      </c>
      <c r="D64" s="186"/>
      <c r="E64" s="13" t="s">
        <v>229</v>
      </c>
      <c r="F64" s="44" t="s">
        <v>279</v>
      </c>
      <c r="G64" s="44">
        <v>3</v>
      </c>
      <c r="H64" s="73">
        <f t="shared" si="7"/>
        <v>3</v>
      </c>
      <c r="I64" s="44"/>
      <c r="J64" s="44"/>
      <c r="K64" s="44"/>
      <c r="L64" s="44"/>
      <c r="M64" s="44"/>
      <c r="N64" s="71">
        <v>4.2</v>
      </c>
      <c r="O64" s="71">
        <v>0.42</v>
      </c>
      <c r="P64" s="71">
        <v>1.26</v>
      </c>
      <c r="Q64" s="71"/>
      <c r="R64" s="71">
        <f t="shared" si="5"/>
        <v>1.26</v>
      </c>
      <c r="S64" s="62"/>
      <c r="T64" s="39" t="str">
        <f>VLOOKUP(F64,[1]审核汇总表!$F$2:$V$148,17,0)</f>
        <v>纯电动乘用车</v>
      </c>
    </row>
    <row r="65" spans="1:20" ht="12.75" x14ac:dyDescent="0.15">
      <c r="A65" s="178"/>
      <c r="B65" s="176" t="s">
        <v>8</v>
      </c>
      <c r="C65" s="176" t="s">
        <v>9</v>
      </c>
      <c r="D65" s="176"/>
      <c r="E65" s="13" t="s">
        <v>229</v>
      </c>
      <c r="F65" s="44" t="s">
        <v>280</v>
      </c>
      <c r="G65" s="44">
        <v>6</v>
      </c>
      <c r="H65" s="73">
        <f t="shared" si="7"/>
        <v>6</v>
      </c>
      <c r="I65" s="44"/>
      <c r="J65" s="44"/>
      <c r="K65" s="44"/>
      <c r="L65" s="44"/>
      <c r="M65" s="44"/>
      <c r="N65" s="71">
        <v>2.64</v>
      </c>
      <c r="O65" s="71">
        <v>0.26400000000000001</v>
      </c>
      <c r="P65" s="71">
        <v>1.5840000000000001</v>
      </c>
      <c r="Q65" s="71"/>
      <c r="R65" s="71">
        <f t="shared" si="5"/>
        <v>1.5840000000000001</v>
      </c>
      <c r="S65" s="62"/>
      <c r="T65" s="39" t="str">
        <f>VLOOKUP(F65,[1]审核汇总表!$F$2:$V$148,17,0)</f>
        <v>纯电动乘用车</v>
      </c>
    </row>
    <row r="66" spans="1:20" s="75" customFormat="1" ht="12.75" x14ac:dyDescent="0.15">
      <c r="A66" s="180">
        <v>14</v>
      </c>
      <c r="B66" s="187" t="s">
        <v>8</v>
      </c>
      <c r="C66" s="187" t="s">
        <v>9</v>
      </c>
      <c r="D66" s="187" t="s">
        <v>50</v>
      </c>
      <c r="E66" s="80" t="s">
        <v>229</v>
      </c>
      <c r="F66" s="79" t="s">
        <v>281</v>
      </c>
      <c r="G66" s="79">
        <v>130</v>
      </c>
      <c r="H66" s="81">
        <f t="shared" si="7"/>
        <v>130</v>
      </c>
      <c r="I66" s="79"/>
      <c r="J66" s="79"/>
      <c r="K66" s="79"/>
      <c r="L66" s="79"/>
      <c r="M66" s="79"/>
      <c r="N66" s="88">
        <v>4.4000000000000004</v>
      </c>
      <c r="O66" s="88">
        <v>0.44</v>
      </c>
      <c r="P66" s="88">
        <v>57.199999999999903</v>
      </c>
      <c r="Q66" s="88"/>
      <c r="R66" s="88">
        <f t="shared" si="5"/>
        <v>57.199999999999903</v>
      </c>
      <c r="S66" s="92"/>
      <c r="T66" s="93" t="str">
        <f>VLOOKUP(F66,[1]审核汇总表!$F$2:$V$148,17,0)</f>
        <v>纯电动乘用车</v>
      </c>
    </row>
    <row r="67" spans="1:20" s="75" customFormat="1" ht="12.75" x14ac:dyDescent="0.15">
      <c r="A67" s="181"/>
      <c r="B67" s="188"/>
      <c r="C67" s="188"/>
      <c r="D67" s="188"/>
      <c r="E67" s="80" t="s">
        <v>229</v>
      </c>
      <c r="F67" s="79" t="s">
        <v>282</v>
      </c>
      <c r="G67" s="79">
        <v>3</v>
      </c>
      <c r="H67" s="81">
        <f t="shared" si="7"/>
        <v>3</v>
      </c>
      <c r="I67" s="79"/>
      <c r="J67" s="79"/>
      <c r="K67" s="79"/>
      <c r="L67" s="79"/>
      <c r="M67" s="79"/>
      <c r="N67" s="88">
        <v>3.3879999999999999</v>
      </c>
      <c r="O67" s="88">
        <v>0.33879999999999999</v>
      </c>
      <c r="P67" s="88">
        <v>1.0164</v>
      </c>
      <c r="Q67" s="88"/>
      <c r="R67" s="88">
        <f t="shared" ref="R67:R82" si="8">P67-Q67</f>
        <v>1.0164</v>
      </c>
      <c r="S67" s="92"/>
      <c r="T67" s="93" t="str">
        <f>VLOOKUP(F67,[1]审核汇总表!$F$2:$V$148,17,0)</f>
        <v>纯电动乘用车</v>
      </c>
    </row>
    <row r="68" spans="1:20" s="75" customFormat="1" ht="12.75" x14ac:dyDescent="0.15">
      <c r="A68" s="181"/>
      <c r="B68" s="188"/>
      <c r="C68" s="188"/>
      <c r="D68" s="188"/>
      <c r="E68" s="80" t="s">
        <v>229</v>
      </c>
      <c r="F68" s="79" t="s">
        <v>282</v>
      </c>
      <c r="G68" s="79">
        <v>71</v>
      </c>
      <c r="H68" s="81">
        <f t="shared" si="7"/>
        <v>71</v>
      </c>
      <c r="I68" s="79"/>
      <c r="J68" s="79"/>
      <c r="K68" s="79"/>
      <c r="L68" s="79"/>
      <c r="M68" s="79"/>
      <c r="N68" s="88">
        <v>3.63</v>
      </c>
      <c r="O68" s="88">
        <v>0.36299999999999999</v>
      </c>
      <c r="P68" s="88">
        <v>25.773</v>
      </c>
      <c r="Q68" s="88"/>
      <c r="R68" s="88">
        <f t="shared" si="8"/>
        <v>25.773</v>
      </c>
      <c r="S68" s="92"/>
      <c r="T68" s="93" t="str">
        <f>VLOOKUP(F68,[1]审核汇总表!$F$2:$V$148,17,0)</f>
        <v>纯电动乘用车</v>
      </c>
    </row>
    <row r="69" spans="1:20" s="75" customFormat="1" ht="12.75" x14ac:dyDescent="0.15">
      <c r="A69" s="181"/>
      <c r="B69" s="188"/>
      <c r="C69" s="188"/>
      <c r="D69" s="188"/>
      <c r="E69" s="80" t="s">
        <v>229</v>
      </c>
      <c r="F69" s="79" t="s">
        <v>282</v>
      </c>
      <c r="G69" s="79">
        <v>461</v>
      </c>
      <c r="H69" s="81">
        <f t="shared" si="7"/>
        <v>461</v>
      </c>
      <c r="I69" s="79"/>
      <c r="J69" s="79"/>
      <c r="K69" s="79"/>
      <c r="L69" s="79"/>
      <c r="M69" s="79"/>
      <c r="N69" s="88">
        <v>6.05</v>
      </c>
      <c r="O69" s="88">
        <v>0.60499999999999998</v>
      </c>
      <c r="P69" s="88">
        <v>278.90499999999997</v>
      </c>
      <c r="Q69" s="88"/>
      <c r="R69" s="88">
        <f t="shared" si="8"/>
        <v>278.90499999999997</v>
      </c>
      <c r="S69" s="92"/>
      <c r="T69" s="93" t="str">
        <f>VLOOKUP(F69,[1]审核汇总表!$F$2:$V$148,17,0)</f>
        <v>纯电动乘用车</v>
      </c>
    </row>
    <row r="70" spans="1:20" s="75" customFormat="1" ht="12.75" x14ac:dyDescent="0.15">
      <c r="A70" s="181"/>
      <c r="B70" s="188"/>
      <c r="C70" s="188"/>
      <c r="D70" s="188"/>
      <c r="E70" s="80" t="s">
        <v>229</v>
      </c>
      <c r="F70" s="79" t="s">
        <v>283</v>
      </c>
      <c r="G70" s="79">
        <v>12</v>
      </c>
      <c r="H70" s="81">
        <f t="shared" si="7"/>
        <v>12</v>
      </c>
      <c r="I70" s="79"/>
      <c r="J70" s="79"/>
      <c r="K70" s="79"/>
      <c r="L70" s="79"/>
      <c r="M70" s="79"/>
      <c r="N70" s="88">
        <v>3.3879999999999999</v>
      </c>
      <c r="O70" s="88">
        <v>0.33879999999999999</v>
      </c>
      <c r="P70" s="88">
        <v>4.0655999999999999</v>
      </c>
      <c r="Q70" s="88"/>
      <c r="R70" s="88">
        <f t="shared" si="8"/>
        <v>4.0655999999999999</v>
      </c>
      <c r="S70" s="92"/>
      <c r="T70" s="93" t="str">
        <f>VLOOKUP(F70,[1]审核汇总表!$F$2:$V$148,17,0)</f>
        <v>纯电动乘用车</v>
      </c>
    </row>
    <row r="71" spans="1:20" s="75" customFormat="1" ht="12.75" x14ac:dyDescent="0.15">
      <c r="A71" s="181"/>
      <c r="B71" s="188"/>
      <c r="C71" s="188"/>
      <c r="D71" s="188"/>
      <c r="E71" s="80" t="s">
        <v>229</v>
      </c>
      <c r="F71" s="79" t="s">
        <v>283</v>
      </c>
      <c r="G71" s="79">
        <v>8</v>
      </c>
      <c r="H71" s="81">
        <f t="shared" si="7"/>
        <v>8</v>
      </c>
      <c r="I71" s="79"/>
      <c r="J71" s="79"/>
      <c r="K71" s="79"/>
      <c r="L71" s="79"/>
      <c r="M71" s="79"/>
      <c r="N71" s="88">
        <v>4.84</v>
      </c>
      <c r="O71" s="88">
        <v>0.48399999999999999</v>
      </c>
      <c r="P71" s="88">
        <v>3.8719999999999999</v>
      </c>
      <c r="Q71" s="88"/>
      <c r="R71" s="88">
        <f t="shared" si="8"/>
        <v>3.8719999999999999</v>
      </c>
      <c r="S71" s="92"/>
      <c r="T71" s="93" t="str">
        <f>VLOOKUP(F71,[1]审核汇总表!$F$2:$V$148,17,0)</f>
        <v>纯电动乘用车</v>
      </c>
    </row>
    <row r="72" spans="1:20" s="75" customFormat="1" ht="12.75" x14ac:dyDescent="0.15">
      <c r="A72" s="181"/>
      <c r="B72" s="188"/>
      <c r="C72" s="188"/>
      <c r="D72" s="188"/>
      <c r="E72" s="80" t="s">
        <v>229</v>
      </c>
      <c r="F72" s="79" t="s">
        <v>283</v>
      </c>
      <c r="G72" s="79">
        <v>12</v>
      </c>
      <c r="H72" s="81">
        <f t="shared" si="7"/>
        <v>12</v>
      </c>
      <c r="I72" s="79"/>
      <c r="J72" s="79"/>
      <c r="K72" s="79"/>
      <c r="L72" s="79"/>
      <c r="M72" s="79"/>
      <c r="N72" s="88">
        <v>4.95</v>
      </c>
      <c r="O72" s="88">
        <v>0.495</v>
      </c>
      <c r="P72" s="88">
        <v>5.94</v>
      </c>
      <c r="Q72" s="88"/>
      <c r="R72" s="88">
        <f t="shared" si="8"/>
        <v>5.94</v>
      </c>
      <c r="S72" s="92"/>
      <c r="T72" s="93" t="str">
        <f>VLOOKUP(F72,[1]审核汇总表!$F$2:$V$148,17,0)</f>
        <v>纯电动乘用车</v>
      </c>
    </row>
    <row r="73" spans="1:20" s="75" customFormat="1" ht="12.75" x14ac:dyDescent="0.15">
      <c r="A73" s="181"/>
      <c r="B73" s="188"/>
      <c r="C73" s="188"/>
      <c r="D73" s="188"/>
      <c r="E73" s="80" t="s">
        <v>229</v>
      </c>
      <c r="F73" s="79" t="s">
        <v>284</v>
      </c>
      <c r="G73" s="79">
        <v>11</v>
      </c>
      <c r="H73" s="81">
        <f t="shared" si="7"/>
        <v>11</v>
      </c>
      <c r="I73" s="79"/>
      <c r="J73" s="79"/>
      <c r="K73" s="79"/>
      <c r="L73" s="79"/>
      <c r="M73" s="79"/>
      <c r="N73" s="88">
        <v>4.95</v>
      </c>
      <c r="O73" s="88">
        <v>0.495</v>
      </c>
      <c r="P73" s="88">
        <v>5.2469999999999999</v>
      </c>
      <c r="Q73" s="88"/>
      <c r="R73" s="88">
        <f t="shared" si="8"/>
        <v>5.2469999999999999</v>
      </c>
      <c r="S73" s="92"/>
      <c r="T73" s="93" t="str">
        <f>VLOOKUP(F73,[1]审核汇总表!$F$2:$V$148,17,0)</f>
        <v>纯电动乘用车</v>
      </c>
    </row>
    <row r="74" spans="1:20" s="75" customFormat="1" ht="12.75" x14ac:dyDescent="0.15">
      <c r="A74" s="181"/>
      <c r="B74" s="188"/>
      <c r="C74" s="188"/>
      <c r="D74" s="188"/>
      <c r="E74" s="80" t="s">
        <v>229</v>
      </c>
      <c r="F74" s="79" t="s">
        <v>285</v>
      </c>
      <c r="G74" s="79">
        <v>30</v>
      </c>
      <c r="H74" s="81">
        <f t="shared" si="7"/>
        <v>30</v>
      </c>
      <c r="I74" s="79"/>
      <c r="J74" s="79"/>
      <c r="K74" s="79"/>
      <c r="L74" s="79"/>
      <c r="M74" s="79"/>
      <c r="N74" s="88">
        <v>3.2669999999999999</v>
      </c>
      <c r="O74" s="88">
        <v>0.32669999999999999</v>
      </c>
      <c r="P74" s="88">
        <v>9.8010000000000002</v>
      </c>
      <c r="Q74" s="88"/>
      <c r="R74" s="88">
        <f t="shared" si="8"/>
        <v>9.8010000000000002</v>
      </c>
      <c r="S74" s="92"/>
      <c r="T74" s="93" t="str">
        <f>VLOOKUP(F74,[1]审核汇总表!$F$2:$V$148,17,0)</f>
        <v>纯电动乘用车</v>
      </c>
    </row>
    <row r="75" spans="1:20" s="75" customFormat="1" ht="12.75" x14ac:dyDescent="0.15">
      <c r="A75" s="181"/>
      <c r="B75" s="188"/>
      <c r="C75" s="188"/>
      <c r="D75" s="188"/>
      <c r="E75" s="80" t="s">
        <v>229</v>
      </c>
      <c r="F75" s="79" t="s">
        <v>285</v>
      </c>
      <c r="G75" s="79">
        <v>37</v>
      </c>
      <c r="H75" s="81">
        <v>37</v>
      </c>
      <c r="I75" s="79"/>
      <c r="J75" s="79"/>
      <c r="K75" s="79"/>
      <c r="L75" s="79"/>
      <c r="M75" s="79"/>
      <c r="N75" s="88">
        <v>5.4450000000000003</v>
      </c>
      <c r="O75" s="88">
        <v>0.54449999999999998</v>
      </c>
      <c r="P75" s="88">
        <v>20.1465</v>
      </c>
      <c r="Q75" s="88"/>
      <c r="R75" s="88">
        <f t="shared" si="8"/>
        <v>20.1465</v>
      </c>
      <c r="S75" s="92"/>
      <c r="T75" s="93" t="str">
        <f>VLOOKUP(F75,[1]审核汇总表!$F$2:$V$148,17,0)</f>
        <v>纯电动乘用车</v>
      </c>
    </row>
    <row r="76" spans="1:20" s="75" customFormat="1" ht="12.75" x14ac:dyDescent="0.15">
      <c r="A76" s="181"/>
      <c r="B76" s="188"/>
      <c r="C76" s="188"/>
      <c r="D76" s="188"/>
      <c r="E76" s="80" t="s">
        <v>229</v>
      </c>
      <c r="F76" s="79" t="s">
        <v>286</v>
      </c>
      <c r="G76" s="79">
        <v>1</v>
      </c>
      <c r="H76" s="81">
        <v>1</v>
      </c>
      <c r="I76" s="79"/>
      <c r="J76" s="79"/>
      <c r="K76" s="79"/>
      <c r="L76" s="79"/>
      <c r="M76" s="79"/>
      <c r="N76" s="88">
        <v>3.63</v>
      </c>
      <c r="O76" s="88">
        <v>0.36299999999999999</v>
      </c>
      <c r="P76" s="88">
        <v>0.36299999999999999</v>
      </c>
      <c r="Q76" s="88"/>
      <c r="R76" s="88">
        <f t="shared" si="8"/>
        <v>0.36299999999999999</v>
      </c>
      <c r="S76" s="92"/>
      <c r="T76" s="93" t="str">
        <f>VLOOKUP(F76,[1]审核汇总表!$F$2:$V$148,17,0)</f>
        <v>纯电动乘用车</v>
      </c>
    </row>
    <row r="77" spans="1:20" s="75" customFormat="1" ht="12.75" x14ac:dyDescent="0.15">
      <c r="A77" s="181"/>
      <c r="B77" s="188"/>
      <c r="C77" s="188"/>
      <c r="D77" s="188"/>
      <c r="E77" s="80" t="s">
        <v>229</v>
      </c>
      <c r="F77" s="79" t="s">
        <v>287</v>
      </c>
      <c r="G77" s="79">
        <v>1</v>
      </c>
      <c r="H77" s="81">
        <f>G77</f>
        <v>1</v>
      </c>
      <c r="I77" s="79"/>
      <c r="J77" s="79"/>
      <c r="K77" s="79"/>
      <c r="L77" s="79"/>
      <c r="M77" s="79"/>
      <c r="N77" s="88">
        <v>3.63</v>
      </c>
      <c r="O77" s="88">
        <v>0.36299999999999999</v>
      </c>
      <c r="P77" s="88">
        <v>0.36299999999999999</v>
      </c>
      <c r="Q77" s="88"/>
      <c r="R77" s="88">
        <f t="shared" si="8"/>
        <v>0.36299999999999999</v>
      </c>
      <c r="S77" s="92"/>
      <c r="T77" s="93" t="str">
        <f>VLOOKUP(F77,[1]审核汇总表!$F$2:$V$148,17,0)</f>
        <v>纯电动乘用车</v>
      </c>
    </row>
    <row r="78" spans="1:20" s="75" customFormat="1" ht="12.75" x14ac:dyDescent="0.15">
      <c r="A78" s="181"/>
      <c r="B78" s="188"/>
      <c r="C78" s="188"/>
      <c r="D78" s="188"/>
      <c r="E78" s="80" t="s">
        <v>229</v>
      </c>
      <c r="F78" s="79" t="s">
        <v>288</v>
      </c>
      <c r="G78" s="79">
        <v>14</v>
      </c>
      <c r="H78" s="81">
        <v>14</v>
      </c>
      <c r="I78" s="79"/>
      <c r="J78" s="79"/>
      <c r="K78" s="79"/>
      <c r="L78" s="79"/>
      <c r="M78" s="79"/>
      <c r="N78" s="88">
        <v>3.63</v>
      </c>
      <c r="O78" s="88">
        <v>0.36299999999999999</v>
      </c>
      <c r="P78" s="88">
        <v>5.0819999999999999</v>
      </c>
      <c r="Q78" s="88"/>
      <c r="R78" s="88">
        <f t="shared" si="8"/>
        <v>5.0819999999999999</v>
      </c>
      <c r="S78" s="92"/>
      <c r="T78" s="93" t="str">
        <f>VLOOKUP(F78,[1]审核汇总表!$F$2:$V$148,17,0)</f>
        <v>纯电动乘用车</v>
      </c>
    </row>
    <row r="79" spans="1:20" s="75" customFormat="1" ht="12.75" x14ac:dyDescent="0.15">
      <c r="A79" s="181"/>
      <c r="B79" s="188"/>
      <c r="C79" s="188"/>
      <c r="D79" s="188"/>
      <c r="E79" s="80" t="s">
        <v>229</v>
      </c>
      <c r="F79" s="79" t="s">
        <v>289</v>
      </c>
      <c r="G79" s="79">
        <v>1</v>
      </c>
      <c r="H79" s="81"/>
      <c r="I79" s="79"/>
      <c r="J79" s="79">
        <v>1</v>
      </c>
      <c r="K79" s="79"/>
      <c r="L79" s="79"/>
      <c r="M79" s="79"/>
      <c r="N79" s="88">
        <v>2.2000000000000002</v>
      </c>
      <c r="O79" s="88">
        <v>0.22</v>
      </c>
      <c r="P79" s="88">
        <v>0.22</v>
      </c>
      <c r="Q79" s="88"/>
      <c r="R79" s="88">
        <f t="shared" si="8"/>
        <v>0.22</v>
      </c>
      <c r="S79" s="92"/>
      <c r="T79" s="93" t="str">
        <f>VLOOKUP(F79,[1]审核汇总表!$F$2:$V$148,17,0)</f>
        <v>插电式混合动力乘用车</v>
      </c>
    </row>
    <row r="80" spans="1:20" s="75" customFormat="1" ht="12.75" x14ac:dyDescent="0.15">
      <c r="A80" s="181"/>
      <c r="B80" s="188"/>
      <c r="C80" s="188"/>
      <c r="D80" s="188"/>
      <c r="E80" s="80" t="s">
        <v>229</v>
      </c>
      <c r="F80" s="79" t="s">
        <v>290</v>
      </c>
      <c r="G80" s="79">
        <v>4</v>
      </c>
      <c r="H80" s="81"/>
      <c r="I80" s="79"/>
      <c r="J80" s="79">
        <v>4</v>
      </c>
      <c r="K80" s="79"/>
      <c r="L80" s="79"/>
      <c r="M80" s="79"/>
      <c r="N80" s="88">
        <v>1.32</v>
      </c>
      <c r="O80" s="88">
        <v>0.13200000000000001</v>
      </c>
      <c r="P80" s="88">
        <v>0.52800000000000002</v>
      </c>
      <c r="Q80" s="88"/>
      <c r="R80" s="88">
        <f t="shared" si="8"/>
        <v>0.52800000000000002</v>
      </c>
      <c r="S80" s="92"/>
      <c r="T80" s="93" t="str">
        <f>VLOOKUP(F80,[1]审核汇总表!$F$2:$V$148,17,0)</f>
        <v>插电式混合动力乘用车</v>
      </c>
    </row>
    <row r="81" spans="1:20" s="75" customFormat="1" ht="12.75" x14ac:dyDescent="0.15">
      <c r="A81" s="181"/>
      <c r="B81" s="188"/>
      <c r="C81" s="188"/>
      <c r="D81" s="188"/>
      <c r="E81" s="80" t="s">
        <v>229</v>
      </c>
      <c r="F81" s="79" t="s">
        <v>290</v>
      </c>
      <c r="G81" s="79">
        <v>15</v>
      </c>
      <c r="H81" s="81"/>
      <c r="I81" s="79"/>
      <c r="J81" s="79">
        <v>15</v>
      </c>
      <c r="K81" s="79"/>
      <c r="L81" s="79"/>
      <c r="M81" s="79"/>
      <c r="N81" s="88">
        <v>2.2000000000000002</v>
      </c>
      <c r="O81" s="88">
        <v>0.22</v>
      </c>
      <c r="P81" s="88">
        <v>3.3</v>
      </c>
      <c r="Q81" s="88"/>
      <c r="R81" s="88">
        <f t="shared" si="8"/>
        <v>3.3</v>
      </c>
      <c r="S81" s="92"/>
      <c r="T81" s="93" t="str">
        <f>VLOOKUP(F81,[1]审核汇总表!$F$2:$V$148,17,0)</f>
        <v>插电式混合动力乘用车</v>
      </c>
    </row>
    <row r="82" spans="1:20" s="75" customFormat="1" ht="12.75" x14ac:dyDescent="0.15">
      <c r="A82" s="181"/>
      <c r="B82" s="188"/>
      <c r="C82" s="188"/>
      <c r="D82" s="188"/>
      <c r="E82" s="80" t="s">
        <v>229</v>
      </c>
      <c r="F82" s="79" t="s">
        <v>291</v>
      </c>
      <c r="G82" s="79">
        <v>1</v>
      </c>
      <c r="H82" s="81">
        <v>1</v>
      </c>
      <c r="I82" s="79"/>
      <c r="J82" s="79"/>
      <c r="K82" s="79"/>
      <c r="L82" s="79"/>
      <c r="M82" s="79"/>
      <c r="N82" s="88">
        <v>3.6</v>
      </c>
      <c r="O82" s="88">
        <v>0.36</v>
      </c>
      <c r="P82" s="88">
        <v>0.36</v>
      </c>
      <c r="Q82" s="88"/>
      <c r="R82" s="88">
        <f t="shared" si="8"/>
        <v>0.36</v>
      </c>
      <c r="S82" s="92"/>
      <c r="T82" s="93" t="str">
        <f>VLOOKUP(F82,[1]审核汇总表!$F$2:$V$148,17,0)</f>
        <v>纯电动乘用车</v>
      </c>
    </row>
    <row r="83" spans="1:20" ht="12.75" x14ac:dyDescent="0.15">
      <c r="A83" s="192">
        <v>15</v>
      </c>
      <c r="B83" s="185" t="s">
        <v>8</v>
      </c>
      <c r="C83" s="185" t="s">
        <v>9</v>
      </c>
      <c r="D83" s="185" t="s">
        <v>24</v>
      </c>
      <c r="E83" s="13" t="s">
        <v>229</v>
      </c>
      <c r="F83" s="44" t="s">
        <v>292</v>
      </c>
      <c r="G83" s="44">
        <v>1</v>
      </c>
      <c r="H83" s="73"/>
      <c r="I83" s="44">
        <f t="shared" ref="I83:I96" si="9">G83</f>
        <v>1</v>
      </c>
      <c r="J83" s="44"/>
      <c r="K83" s="44"/>
      <c r="L83" s="44"/>
      <c r="M83" s="44"/>
      <c r="N83" s="71">
        <v>30</v>
      </c>
      <c r="O83" s="71">
        <v>7.5</v>
      </c>
      <c r="P83" s="71">
        <v>7.5</v>
      </c>
      <c r="Q83" s="71"/>
      <c r="R83" s="71">
        <f t="shared" ref="R83:R99" si="10">P83-Q83</f>
        <v>7.5</v>
      </c>
      <c r="S83" s="62"/>
      <c r="T83" s="39" t="str">
        <f>VLOOKUP(F83,[1]审核汇总表!$F$2:$V$148,17,0)</f>
        <v>纯电动客车</v>
      </c>
    </row>
    <row r="84" spans="1:20" ht="12.75" x14ac:dyDescent="0.15">
      <c r="A84" s="193"/>
      <c r="B84" s="186" t="s">
        <v>8</v>
      </c>
      <c r="C84" s="186" t="s">
        <v>9</v>
      </c>
      <c r="D84" s="186"/>
      <c r="E84" s="13" t="s">
        <v>229</v>
      </c>
      <c r="F84" s="44" t="s">
        <v>293</v>
      </c>
      <c r="G84" s="44">
        <v>79</v>
      </c>
      <c r="H84" s="73"/>
      <c r="I84" s="44">
        <f t="shared" si="9"/>
        <v>79</v>
      </c>
      <c r="J84" s="44"/>
      <c r="K84" s="44"/>
      <c r="L84" s="44"/>
      <c r="M84" s="44"/>
      <c r="N84" s="71">
        <v>21</v>
      </c>
      <c r="O84" s="71">
        <v>5.25</v>
      </c>
      <c r="P84" s="71">
        <v>414.75</v>
      </c>
      <c r="Q84" s="71"/>
      <c r="R84" s="71">
        <f t="shared" si="10"/>
        <v>414.75</v>
      </c>
      <c r="S84" s="62"/>
      <c r="T84" s="39" t="str">
        <f>VLOOKUP(F84,[1]审核汇总表!$F$2:$V$148,17,0)</f>
        <v>纯电动客车</v>
      </c>
    </row>
    <row r="85" spans="1:20" ht="12.75" x14ac:dyDescent="0.15">
      <c r="A85" s="193"/>
      <c r="B85" s="186" t="s">
        <v>8</v>
      </c>
      <c r="C85" s="186" t="s">
        <v>9</v>
      </c>
      <c r="D85" s="186"/>
      <c r="E85" s="13" t="s">
        <v>229</v>
      </c>
      <c r="F85" s="44" t="s">
        <v>293</v>
      </c>
      <c r="G85" s="44">
        <v>2</v>
      </c>
      <c r="H85" s="73"/>
      <c r="I85" s="44">
        <f t="shared" si="9"/>
        <v>2</v>
      </c>
      <c r="J85" s="44"/>
      <c r="K85" s="44"/>
      <c r="L85" s="44"/>
      <c r="M85" s="44"/>
      <c r="N85" s="71">
        <v>30</v>
      </c>
      <c r="O85" s="71">
        <v>7.5</v>
      </c>
      <c r="P85" s="71">
        <v>15</v>
      </c>
      <c r="Q85" s="71"/>
      <c r="R85" s="71">
        <f t="shared" si="10"/>
        <v>15</v>
      </c>
      <c r="S85" s="62"/>
      <c r="T85" s="39" t="str">
        <f>VLOOKUP(F85,[1]审核汇总表!$F$2:$V$148,17,0)</f>
        <v>纯电动客车</v>
      </c>
    </row>
    <row r="86" spans="1:20" ht="12.75" x14ac:dyDescent="0.15">
      <c r="A86" s="193"/>
      <c r="B86" s="186" t="s">
        <v>8</v>
      </c>
      <c r="C86" s="186" t="s">
        <v>9</v>
      </c>
      <c r="D86" s="186"/>
      <c r="E86" s="13" t="s">
        <v>229</v>
      </c>
      <c r="F86" s="44" t="s">
        <v>294</v>
      </c>
      <c r="G86" s="44">
        <v>10</v>
      </c>
      <c r="H86" s="73"/>
      <c r="I86" s="44">
        <f t="shared" si="9"/>
        <v>10</v>
      </c>
      <c r="J86" s="44"/>
      <c r="K86" s="44"/>
      <c r="L86" s="44"/>
      <c r="M86" s="44"/>
      <c r="N86" s="71">
        <v>21</v>
      </c>
      <c r="O86" s="71">
        <v>5.25</v>
      </c>
      <c r="P86" s="71">
        <v>52.5</v>
      </c>
      <c r="Q86" s="71"/>
      <c r="R86" s="71">
        <f t="shared" si="10"/>
        <v>52.5</v>
      </c>
      <c r="S86" s="62"/>
      <c r="T86" s="39" t="str">
        <f>VLOOKUP(F86,[1]审核汇总表!$F$2:$V$148,17,0)</f>
        <v>纯电动客车</v>
      </c>
    </row>
    <row r="87" spans="1:20" ht="12.75" x14ac:dyDescent="0.15">
      <c r="A87" s="193"/>
      <c r="B87" s="186" t="s">
        <v>8</v>
      </c>
      <c r="C87" s="186" t="s">
        <v>9</v>
      </c>
      <c r="D87" s="186"/>
      <c r="E87" s="13" t="s">
        <v>229</v>
      </c>
      <c r="F87" s="44" t="s">
        <v>295</v>
      </c>
      <c r="G87" s="44">
        <v>7</v>
      </c>
      <c r="H87" s="73"/>
      <c r="I87" s="44">
        <f t="shared" si="9"/>
        <v>7</v>
      </c>
      <c r="J87" s="44"/>
      <c r="K87" s="44"/>
      <c r="L87" s="44"/>
      <c r="M87" s="44"/>
      <c r="N87" s="71">
        <v>14</v>
      </c>
      <c r="O87" s="71">
        <v>3.5</v>
      </c>
      <c r="P87" s="71">
        <v>24.5</v>
      </c>
      <c r="Q87" s="71"/>
      <c r="R87" s="71">
        <f t="shared" si="10"/>
        <v>24.5</v>
      </c>
      <c r="S87" s="62"/>
      <c r="T87" s="39" t="str">
        <f>VLOOKUP(F87,[1]审核汇总表!$F$2:$V$148,17,0)</f>
        <v>纯电动客车</v>
      </c>
    </row>
    <row r="88" spans="1:20" ht="12.75" x14ac:dyDescent="0.15">
      <c r="A88" s="193"/>
      <c r="B88" s="186" t="s">
        <v>8</v>
      </c>
      <c r="C88" s="186" t="s">
        <v>9</v>
      </c>
      <c r="D88" s="186"/>
      <c r="E88" s="13" t="s">
        <v>229</v>
      </c>
      <c r="F88" s="44" t="s">
        <v>295</v>
      </c>
      <c r="G88" s="44">
        <v>1</v>
      </c>
      <c r="H88" s="73"/>
      <c r="I88" s="44">
        <f t="shared" si="9"/>
        <v>1</v>
      </c>
      <c r="J88" s="44"/>
      <c r="K88" s="44"/>
      <c r="L88" s="44"/>
      <c r="M88" s="44"/>
      <c r="N88" s="71">
        <v>20</v>
      </c>
      <c r="O88" s="71">
        <v>5</v>
      </c>
      <c r="P88" s="71">
        <v>5</v>
      </c>
      <c r="Q88" s="71"/>
      <c r="R88" s="71">
        <f t="shared" si="10"/>
        <v>5</v>
      </c>
      <c r="S88" s="62"/>
      <c r="T88" s="39" t="str">
        <f>VLOOKUP(F88,[1]审核汇总表!$F$2:$V$148,17,0)</f>
        <v>纯电动客车</v>
      </c>
    </row>
    <row r="89" spans="1:20" ht="12.75" x14ac:dyDescent="0.15">
      <c r="A89" s="193"/>
      <c r="B89" s="186" t="s">
        <v>8</v>
      </c>
      <c r="C89" s="186" t="s">
        <v>9</v>
      </c>
      <c r="D89" s="186"/>
      <c r="E89" s="13" t="s">
        <v>229</v>
      </c>
      <c r="F89" s="44" t="s">
        <v>296</v>
      </c>
      <c r="G89" s="44">
        <v>1</v>
      </c>
      <c r="H89" s="73"/>
      <c r="I89" s="44">
        <f t="shared" si="9"/>
        <v>1</v>
      </c>
      <c r="J89" s="44"/>
      <c r="K89" s="44"/>
      <c r="L89" s="44"/>
      <c r="M89" s="44"/>
      <c r="N89" s="71">
        <v>20</v>
      </c>
      <c r="O89" s="71">
        <v>5</v>
      </c>
      <c r="P89" s="71">
        <v>5</v>
      </c>
      <c r="Q89" s="71"/>
      <c r="R89" s="71">
        <f t="shared" si="10"/>
        <v>5</v>
      </c>
      <c r="S89" s="62"/>
      <c r="T89" s="39" t="str">
        <f>VLOOKUP(F89,[1]审核汇总表!$F$2:$V$148,17,0)</f>
        <v>纯电动客车</v>
      </c>
    </row>
    <row r="90" spans="1:20" ht="12.75" x14ac:dyDescent="0.15">
      <c r="A90" s="193"/>
      <c r="B90" s="186" t="s">
        <v>8</v>
      </c>
      <c r="C90" s="186" t="s">
        <v>9</v>
      </c>
      <c r="D90" s="186"/>
      <c r="E90" s="13" t="s">
        <v>229</v>
      </c>
      <c r="F90" s="44" t="s">
        <v>297</v>
      </c>
      <c r="G90" s="44">
        <v>42</v>
      </c>
      <c r="H90" s="73"/>
      <c r="I90" s="44">
        <f t="shared" si="9"/>
        <v>42</v>
      </c>
      <c r="J90" s="44"/>
      <c r="K90" s="44"/>
      <c r="L90" s="44"/>
      <c r="M90" s="44"/>
      <c r="N90" s="71">
        <v>14.52</v>
      </c>
      <c r="O90" s="71">
        <v>3.63</v>
      </c>
      <c r="P90" s="71">
        <v>152.46</v>
      </c>
      <c r="Q90" s="71"/>
      <c r="R90" s="71">
        <f t="shared" si="10"/>
        <v>152.46</v>
      </c>
      <c r="S90" s="62"/>
      <c r="T90" s="39" t="str">
        <f>VLOOKUP(F90,[1]审核汇总表!$F$2:$V$148,17,0)</f>
        <v>纯电动客车</v>
      </c>
    </row>
    <row r="91" spans="1:20" ht="12.75" x14ac:dyDescent="0.15">
      <c r="A91" s="193"/>
      <c r="B91" s="186" t="s">
        <v>8</v>
      </c>
      <c r="C91" s="186" t="s">
        <v>9</v>
      </c>
      <c r="D91" s="186"/>
      <c r="E91" s="13" t="s">
        <v>229</v>
      </c>
      <c r="F91" s="44" t="s">
        <v>298</v>
      </c>
      <c r="G91" s="44">
        <v>31</v>
      </c>
      <c r="H91" s="73"/>
      <c r="I91" s="44">
        <f t="shared" si="9"/>
        <v>31</v>
      </c>
      <c r="J91" s="44"/>
      <c r="K91" s="44"/>
      <c r="L91" s="44"/>
      <c r="M91" s="44"/>
      <c r="N91" s="71">
        <v>14.52</v>
      </c>
      <c r="O91" s="71">
        <v>3.63</v>
      </c>
      <c r="P91" s="71">
        <v>112.53</v>
      </c>
      <c r="Q91" s="71"/>
      <c r="R91" s="71">
        <f t="shared" si="10"/>
        <v>112.53</v>
      </c>
      <c r="S91" s="62"/>
      <c r="T91" s="39" t="str">
        <f>VLOOKUP(F91,[1]审核汇总表!$F$2:$V$148,17,0)</f>
        <v>纯电动客车</v>
      </c>
    </row>
    <row r="92" spans="1:20" ht="12.75" x14ac:dyDescent="0.15">
      <c r="A92" s="193"/>
      <c r="B92" s="186" t="s">
        <v>8</v>
      </c>
      <c r="C92" s="186" t="s">
        <v>9</v>
      </c>
      <c r="D92" s="186"/>
      <c r="E92" s="13" t="s">
        <v>229</v>
      </c>
      <c r="F92" s="44" t="s">
        <v>299</v>
      </c>
      <c r="G92" s="44">
        <v>1</v>
      </c>
      <c r="H92" s="73"/>
      <c r="I92" s="44">
        <f t="shared" si="9"/>
        <v>1</v>
      </c>
      <c r="J92" s="44"/>
      <c r="K92" s="44"/>
      <c r="L92" s="44"/>
      <c r="M92" s="44"/>
      <c r="N92" s="71">
        <v>20</v>
      </c>
      <c r="O92" s="71">
        <v>5</v>
      </c>
      <c r="P92" s="71">
        <v>5</v>
      </c>
      <c r="Q92" s="71"/>
      <c r="R92" s="71">
        <f t="shared" si="10"/>
        <v>5</v>
      </c>
      <c r="S92" s="62"/>
      <c r="T92" s="39" t="str">
        <f>VLOOKUP(F92,[1]审核汇总表!$F$2:$V$148,17,0)</f>
        <v>纯电动客车</v>
      </c>
    </row>
    <row r="93" spans="1:20" ht="12.75" x14ac:dyDescent="0.15">
      <c r="A93" s="178"/>
      <c r="B93" s="176" t="s">
        <v>8</v>
      </c>
      <c r="C93" s="176" t="s">
        <v>9</v>
      </c>
      <c r="D93" s="176"/>
      <c r="E93" s="13" t="s">
        <v>229</v>
      </c>
      <c r="F93" s="44" t="s">
        <v>300</v>
      </c>
      <c r="G93" s="44">
        <v>3</v>
      </c>
      <c r="H93" s="73"/>
      <c r="I93" s="44">
        <f t="shared" si="9"/>
        <v>3</v>
      </c>
      <c r="J93" s="44"/>
      <c r="K93" s="44"/>
      <c r="L93" s="44"/>
      <c r="M93" s="44"/>
      <c r="N93" s="71">
        <v>13.2</v>
      </c>
      <c r="O93" s="71">
        <v>3.3</v>
      </c>
      <c r="P93" s="71">
        <v>9.9</v>
      </c>
      <c r="Q93" s="71"/>
      <c r="R93" s="71">
        <f t="shared" si="10"/>
        <v>9.9</v>
      </c>
      <c r="S93" s="62"/>
      <c r="T93" s="39" t="str">
        <f>VLOOKUP(F93,[1]审核汇总表!$F$2:$V$148,17,0)</f>
        <v>纯电动客车</v>
      </c>
    </row>
    <row r="94" spans="1:20" ht="12.75" x14ac:dyDescent="0.15">
      <c r="A94" s="192">
        <v>16</v>
      </c>
      <c r="B94" s="185" t="s">
        <v>8</v>
      </c>
      <c r="C94" s="185" t="s">
        <v>9</v>
      </c>
      <c r="D94" s="185" t="s">
        <v>19</v>
      </c>
      <c r="E94" s="13" t="s">
        <v>229</v>
      </c>
      <c r="F94" s="44" t="s">
        <v>301</v>
      </c>
      <c r="G94" s="44">
        <v>10</v>
      </c>
      <c r="H94" s="73"/>
      <c r="I94" s="44">
        <f t="shared" si="9"/>
        <v>10</v>
      </c>
      <c r="J94" s="44"/>
      <c r="K94" s="44"/>
      <c r="L94" s="44"/>
      <c r="M94" s="44"/>
      <c r="N94" s="71">
        <v>14</v>
      </c>
      <c r="O94" s="71">
        <v>3.5</v>
      </c>
      <c r="P94" s="71">
        <v>35</v>
      </c>
      <c r="Q94" s="71"/>
      <c r="R94" s="71">
        <f t="shared" si="10"/>
        <v>35</v>
      </c>
      <c r="S94" s="62"/>
      <c r="T94" s="39" t="str">
        <f>VLOOKUP(F94,[1]审核汇总表!$F$2:$V$148,17,0)</f>
        <v>纯电动客车</v>
      </c>
    </row>
    <row r="95" spans="1:20" ht="12.75" x14ac:dyDescent="0.15">
      <c r="A95" s="193"/>
      <c r="B95" s="186" t="s">
        <v>8</v>
      </c>
      <c r="C95" s="186" t="s">
        <v>9</v>
      </c>
      <c r="D95" s="186"/>
      <c r="E95" s="13" t="s">
        <v>229</v>
      </c>
      <c r="F95" s="44" t="s">
        <v>302</v>
      </c>
      <c r="G95" s="44">
        <v>10</v>
      </c>
      <c r="H95" s="73"/>
      <c r="I95" s="44">
        <f t="shared" si="9"/>
        <v>10</v>
      </c>
      <c r="J95" s="44"/>
      <c r="K95" s="44"/>
      <c r="L95" s="44"/>
      <c r="M95" s="44"/>
      <c r="N95" s="71">
        <v>6.3</v>
      </c>
      <c r="O95" s="71">
        <v>1.575</v>
      </c>
      <c r="P95" s="71">
        <v>15.75</v>
      </c>
      <c r="Q95" s="71"/>
      <c r="R95" s="71">
        <f t="shared" si="10"/>
        <v>15.75</v>
      </c>
      <c r="S95" s="62"/>
      <c r="T95" s="39" t="str">
        <f>VLOOKUP(F95,[1]审核汇总表!$F$2:$V$148,17,0)</f>
        <v>纯电动客车</v>
      </c>
    </row>
    <row r="96" spans="1:20" ht="12.75" x14ac:dyDescent="0.15">
      <c r="A96" s="178"/>
      <c r="B96" s="176" t="s">
        <v>8</v>
      </c>
      <c r="C96" s="176" t="s">
        <v>9</v>
      </c>
      <c r="D96" s="176"/>
      <c r="E96" s="13" t="s">
        <v>229</v>
      </c>
      <c r="F96" s="44" t="s">
        <v>303</v>
      </c>
      <c r="G96" s="44">
        <v>13</v>
      </c>
      <c r="H96" s="73"/>
      <c r="I96" s="44">
        <f t="shared" si="9"/>
        <v>13</v>
      </c>
      <c r="J96" s="44"/>
      <c r="K96" s="44"/>
      <c r="L96" s="44"/>
      <c r="M96" s="44"/>
      <c r="N96" s="71">
        <v>6.3</v>
      </c>
      <c r="O96" s="71">
        <v>1.575</v>
      </c>
      <c r="P96" s="71">
        <v>20.475000000000001</v>
      </c>
      <c r="Q96" s="71"/>
      <c r="R96" s="71">
        <f t="shared" si="10"/>
        <v>20.475000000000001</v>
      </c>
      <c r="S96" s="62"/>
      <c r="T96" s="39" t="str">
        <f>VLOOKUP(F96,[1]审核汇总表!$F$2:$V$148,17,0)</f>
        <v>纯电动客车</v>
      </c>
    </row>
    <row r="97" spans="1:20" s="75" customFormat="1" ht="12.75" x14ac:dyDescent="0.15">
      <c r="A97" s="79">
        <v>17</v>
      </c>
      <c r="B97" s="80" t="s">
        <v>8</v>
      </c>
      <c r="C97" s="80" t="s">
        <v>9</v>
      </c>
      <c r="D97" s="80" t="s">
        <v>304</v>
      </c>
      <c r="E97" s="80" t="s">
        <v>229</v>
      </c>
      <c r="F97" s="79" t="s">
        <v>305</v>
      </c>
      <c r="G97" s="79">
        <v>66</v>
      </c>
      <c r="H97" s="81"/>
      <c r="I97" s="79">
        <v>66</v>
      </c>
      <c r="J97" s="79"/>
      <c r="K97" s="79"/>
      <c r="L97" s="79"/>
      <c r="M97" s="79"/>
      <c r="N97" s="88">
        <v>23</v>
      </c>
      <c r="O97" s="88">
        <v>5.75</v>
      </c>
      <c r="P97" s="88">
        <v>379.5</v>
      </c>
      <c r="Q97" s="88"/>
      <c r="R97" s="88">
        <f t="shared" si="10"/>
        <v>379.5</v>
      </c>
      <c r="S97" s="92"/>
      <c r="T97" s="93" t="str">
        <f>VLOOKUP(F97,[1]审核汇总表!$F$2:$V$148,17,0)</f>
        <v>纯电动客车</v>
      </c>
    </row>
    <row r="98" spans="1:20" s="75" customFormat="1" ht="12.75" x14ac:dyDescent="0.15">
      <c r="A98" s="194">
        <v>18</v>
      </c>
      <c r="B98" s="190" t="s">
        <v>8</v>
      </c>
      <c r="C98" s="190" t="s">
        <v>9</v>
      </c>
      <c r="D98" s="187" t="s">
        <v>40</v>
      </c>
      <c r="E98" s="80" t="s">
        <v>229</v>
      </c>
      <c r="F98" s="79" t="s">
        <v>306</v>
      </c>
      <c r="G98" s="79">
        <v>15</v>
      </c>
      <c r="H98" s="81"/>
      <c r="I98" s="79">
        <v>15</v>
      </c>
      <c r="J98" s="79"/>
      <c r="K98" s="79"/>
      <c r="L98" s="79"/>
      <c r="M98" s="79"/>
      <c r="N98" s="88">
        <v>19.8</v>
      </c>
      <c r="O98" s="88">
        <v>4.95</v>
      </c>
      <c r="P98" s="88">
        <v>74.25</v>
      </c>
      <c r="Q98" s="88"/>
      <c r="R98" s="88">
        <f t="shared" si="10"/>
        <v>74.25</v>
      </c>
      <c r="S98" s="92"/>
      <c r="T98" s="93" t="str">
        <f>VLOOKUP(F98,[1]审核汇总表!$F$2:$V$148,17,0)</f>
        <v>纯电动客车</v>
      </c>
    </row>
    <row r="99" spans="1:20" s="75" customFormat="1" ht="12.75" x14ac:dyDescent="0.15">
      <c r="A99" s="194"/>
      <c r="B99" s="190"/>
      <c r="C99" s="190"/>
      <c r="D99" s="189"/>
      <c r="E99" s="80" t="s">
        <v>229</v>
      </c>
      <c r="F99" s="79" t="s">
        <v>307</v>
      </c>
      <c r="G99" s="79">
        <v>9</v>
      </c>
      <c r="H99" s="81"/>
      <c r="I99" s="79">
        <v>9</v>
      </c>
      <c r="J99" s="79"/>
      <c r="K99" s="79"/>
      <c r="L99" s="79"/>
      <c r="M99" s="79"/>
      <c r="N99" s="88">
        <v>14.52</v>
      </c>
      <c r="O99" s="88">
        <v>3.63</v>
      </c>
      <c r="P99" s="88">
        <v>32.67</v>
      </c>
      <c r="Q99" s="88"/>
      <c r="R99" s="88">
        <f t="shared" si="10"/>
        <v>32.67</v>
      </c>
      <c r="S99" s="92"/>
      <c r="T99" s="93" t="str">
        <f>VLOOKUP(F99,[1]审核汇总表!$F$2:$V$148,17,0)</f>
        <v>纯电动客车</v>
      </c>
    </row>
    <row r="100" spans="1:20" ht="12.75" x14ac:dyDescent="0.15">
      <c r="A100" s="192">
        <v>19</v>
      </c>
      <c r="B100" s="185" t="s">
        <v>8</v>
      </c>
      <c r="C100" s="185" t="s">
        <v>9</v>
      </c>
      <c r="D100" s="185" t="s">
        <v>308</v>
      </c>
      <c r="E100" s="13" t="s">
        <v>229</v>
      </c>
      <c r="F100" s="44" t="s">
        <v>309</v>
      </c>
      <c r="G100" s="44">
        <v>159</v>
      </c>
      <c r="H100" s="73"/>
      <c r="I100" s="44">
        <f t="shared" ref="I100:I110" si="11">G100</f>
        <v>159</v>
      </c>
      <c r="J100" s="44"/>
      <c r="K100" s="44"/>
      <c r="L100" s="44"/>
      <c r="M100" s="44"/>
      <c r="N100" s="71">
        <v>21.78</v>
      </c>
      <c r="O100" s="71">
        <v>5.4450000000000003</v>
      </c>
      <c r="P100" s="71">
        <v>865.75500000000295</v>
      </c>
      <c r="Q100" s="71"/>
      <c r="R100" s="71">
        <f t="shared" ref="R100:R106" si="12">P100-Q100</f>
        <v>865.75500000000295</v>
      </c>
      <c r="S100" s="62"/>
      <c r="T100" s="39" t="str">
        <f>VLOOKUP(F100,[1]审核汇总表!$F$2:$V$148,17,0)</f>
        <v>纯电动客车</v>
      </c>
    </row>
    <row r="101" spans="1:20" ht="12.75" x14ac:dyDescent="0.15">
      <c r="A101" s="193"/>
      <c r="B101" s="186" t="s">
        <v>8</v>
      </c>
      <c r="C101" s="186" t="s">
        <v>9</v>
      </c>
      <c r="D101" s="186"/>
      <c r="E101" s="13" t="s">
        <v>229</v>
      </c>
      <c r="F101" s="44" t="s">
        <v>310</v>
      </c>
      <c r="G101" s="44">
        <v>66</v>
      </c>
      <c r="H101" s="73"/>
      <c r="I101" s="44">
        <f t="shared" si="11"/>
        <v>66</v>
      </c>
      <c r="J101" s="44"/>
      <c r="K101" s="44"/>
      <c r="L101" s="44"/>
      <c r="M101" s="44"/>
      <c r="N101" s="71">
        <v>21.78</v>
      </c>
      <c r="O101" s="71">
        <v>5.4450000000000003</v>
      </c>
      <c r="P101" s="71">
        <v>359.37</v>
      </c>
      <c r="Q101" s="71"/>
      <c r="R101" s="71">
        <f t="shared" si="12"/>
        <v>359.37</v>
      </c>
      <c r="S101" s="62"/>
      <c r="T101" s="39" t="str">
        <f>VLOOKUP(F101,[1]审核汇总表!$F$2:$V$148,17,0)</f>
        <v>纯电动客车</v>
      </c>
    </row>
    <row r="102" spans="1:20" ht="12.75" x14ac:dyDescent="0.15">
      <c r="A102" s="193"/>
      <c r="B102" s="186" t="s">
        <v>8</v>
      </c>
      <c r="C102" s="186" t="s">
        <v>9</v>
      </c>
      <c r="D102" s="186"/>
      <c r="E102" s="13" t="s">
        <v>229</v>
      </c>
      <c r="F102" s="44" t="s">
        <v>311</v>
      </c>
      <c r="G102" s="44">
        <v>25</v>
      </c>
      <c r="H102" s="73"/>
      <c r="I102" s="44">
        <f t="shared" si="11"/>
        <v>25</v>
      </c>
      <c r="J102" s="44"/>
      <c r="K102" s="44"/>
      <c r="L102" s="44"/>
      <c r="M102" s="44"/>
      <c r="N102" s="71">
        <v>6.6550000000000002</v>
      </c>
      <c r="O102" s="71">
        <v>1.6637500000000001</v>
      </c>
      <c r="P102" s="71">
        <v>41.59375</v>
      </c>
      <c r="Q102" s="71"/>
      <c r="R102" s="71">
        <f t="shared" si="12"/>
        <v>41.59375</v>
      </c>
      <c r="S102" s="62"/>
      <c r="T102" s="39" t="str">
        <f>VLOOKUP(F102,[1]审核汇总表!$F$2:$V$148,17,0)</f>
        <v>纯电动客车</v>
      </c>
    </row>
    <row r="103" spans="1:20" ht="12.75" x14ac:dyDescent="0.15">
      <c r="A103" s="193"/>
      <c r="B103" s="186" t="s">
        <v>8</v>
      </c>
      <c r="C103" s="186" t="s">
        <v>9</v>
      </c>
      <c r="D103" s="186"/>
      <c r="E103" s="13" t="s">
        <v>229</v>
      </c>
      <c r="F103" s="44" t="s">
        <v>312</v>
      </c>
      <c r="G103" s="44">
        <v>19</v>
      </c>
      <c r="H103" s="73"/>
      <c r="I103" s="44">
        <f t="shared" si="11"/>
        <v>19</v>
      </c>
      <c r="J103" s="44"/>
      <c r="K103" s="44"/>
      <c r="L103" s="44"/>
      <c r="M103" s="44"/>
      <c r="N103" s="71">
        <v>13.2</v>
      </c>
      <c r="O103" s="71">
        <v>3.3</v>
      </c>
      <c r="P103" s="71">
        <v>62.7</v>
      </c>
      <c r="Q103" s="71"/>
      <c r="R103" s="71">
        <f t="shared" si="12"/>
        <v>62.7</v>
      </c>
      <c r="S103" s="62"/>
      <c r="T103" s="39" t="str">
        <f>VLOOKUP(F103,[1]审核汇总表!$F$2:$V$148,17,0)</f>
        <v>纯电动客车</v>
      </c>
    </row>
    <row r="104" spans="1:20" ht="12.75" x14ac:dyDescent="0.15">
      <c r="A104" s="193"/>
      <c r="B104" s="186" t="s">
        <v>8</v>
      </c>
      <c r="C104" s="186" t="s">
        <v>9</v>
      </c>
      <c r="D104" s="186"/>
      <c r="E104" s="13" t="s">
        <v>229</v>
      </c>
      <c r="F104" s="44" t="s">
        <v>297</v>
      </c>
      <c r="G104" s="44">
        <v>186</v>
      </c>
      <c r="H104" s="73"/>
      <c r="I104" s="44">
        <f t="shared" si="11"/>
        <v>186</v>
      </c>
      <c r="J104" s="44"/>
      <c r="K104" s="44"/>
      <c r="L104" s="44"/>
      <c r="M104" s="44"/>
      <c r="N104" s="71">
        <v>14.52</v>
      </c>
      <c r="O104" s="71">
        <v>3.63</v>
      </c>
      <c r="P104" s="71">
        <v>675.17999999999904</v>
      </c>
      <c r="Q104" s="71"/>
      <c r="R104" s="71">
        <f t="shared" si="12"/>
        <v>675.17999999999904</v>
      </c>
      <c r="S104" s="62"/>
      <c r="T104" s="39" t="str">
        <f>VLOOKUP(F104,[1]审核汇总表!$F$2:$V$148,17,0)</f>
        <v>纯电动客车</v>
      </c>
    </row>
    <row r="105" spans="1:20" ht="12.75" x14ac:dyDescent="0.15">
      <c r="A105" s="193"/>
      <c r="B105" s="186" t="s">
        <v>8</v>
      </c>
      <c r="C105" s="186" t="s">
        <v>9</v>
      </c>
      <c r="D105" s="186"/>
      <c r="E105" s="13" t="s">
        <v>229</v>
      </c>
      <c r="F105" s="44" t="s">
        <v>298</v>
      </c>
      <c r="G105" s="44">
        <v>138</v>
      </c>
      <c r="H105" s="73"/>
      <c r="I105" s="44">
        <f t="shared" si="11"/>
        <v>138</v>
      </c>
      <c r="J105" s="44"/>
      <c r="K105" s="44"/>
      <c r="L105" s="44"/>
      <c r="M105" s="44"/>
      <c r="N105" s="71">
        <v>14.52</v>
      </c>
      <c r="O105" s="71">
        <v>3.63</v>
      </c>
      <c r="P105" s="71">
        <v>500.93999999999897</v>
      </c>
      <c r="Q105" s="71"/>
      <c r="R105" s="71">
        <f t="shared" si="12"/>
        <v>500.93999999999897</v>
      </c>
      <c r="S105" s="62"/>
      <c r="T105" s="39" t="str">
        <f>VLOOKUP(F105,[1]审核汇总表!$F$2:$V$148,17,0)</f>
        <v>纯电动客车</v>
      </c>
    </row>
    <row r="106" spans="1:20" ht="12.75" x14ac:dyDescent="0.15">
      <c r="A106" s="178"/>
      <c r="B106" s="176" t="s">
        <v>8</v>
      </c>
      <c r="C106" s="176" t="s">
        <v>9</v>
      </c>
      <c r="D106" s="176"/>
      <c r="E106" s="13" t="s">
        <v>229</v>
      </c>
      <c r="F106" s="44" t="s">
        <v>313</v>
      </c>
      <c r="G106" s="44">
        <v>88</v>
      </c>
      <c r="H106" s="73"/>
      <c r="I106" s="44">
        <f t="shared" si="11"/>
        <v>88</v>
      </c>
      <c r="J106" s="44"/>
      <c r="K106" s="44"/>
      <c r="L106" s="44"/>
      <c r="M106" s="44"/>
      <c r="N106" s="71">
        <v>14.52</v>
      </c>
      <c r="O106" s="71">
        <v>3.63</v>
      </c>
      <c r="P106" s="71">
        <v>319.44</v>
      </c>
      <c r="Q106" s="71"/>
      <c r="R106" s="71">
        <f t="shared" si="12"/>
        <v>319.44</v>
      </c>
      <c r="S106" s="62"/>
      <c r="T106" s="39" t="str">
        <f>VLOOKUP(F106,[1]审核汇总表!$F$2:$V$148,17,0)</f>
        <v>纯电动客车</v>
      </c>
    </row>
    <row r="107" spans="1:20" ht="12.75" x14ac:dyDescent="0.15">
      <c r="A107" s="192">
        <v>20</v>
      </c>
      <c r="B107" s="185" t="s">
        <v>8</v>
      </c>
      <c r="C107" s="185" t="s">
        <v>9</v>
      </c>
      <c r="D107" s="185" t="s">
        <v>36</v>
      </c>
      <c r="E107" s="13" t="s">
        <v>229</v>
      </c>
      <c r="F107" s="44" t="s">
        <v>314</v>
      </c>
      <c r="G107" s="44">
        <v>30</v>
      </c>
      <c r="H107" s="73"/>
      <c r="I107" s="44">
        <f t="shared" si="11"/>
        <v>30</v>
      </c>
      <c r="J107" s="44"/>
      <c r="K107" s="44"/>
      <c r="L107" s="44"/>
      <c r="M107" s="44"/>
      <c r="N107" s="71">
        <v>21</v>
      </c>
      <c r="O107" s="71">
        <v>5.25</v>
      </c>
      <c r="P107" s="71">
        <v>157.5</v>
      </c>
      <c r="Q107" s="71"/>
      <c r="R107" s="71">
        <f t="shared" ref="R107:R117" si="13">P107-Q107</f>
        <v>157.5</v>
      </c>
      <c r="S107" s="62"/>
      <c r="T107" s="39" t="str">
        <f>VLOOKUP(F107,[1]审核汇总表!$F$2:$V$148,17,0)</f>
        <v>纯电动客车</v>
      </c>
    </row>
    <row r="108" spans="1:20" ht="12.75" x14ac:dyDescent="0.15">
      <c r="A108" s="193"/>
      <c r="B108" s="186" t="s">
        <v>8</v>
      </c>
      <c r="C108" s="186" t="s">
        <v>9</v>
      </c>
      <c r="D108" s="186"/>
      <c r="E108" s="13" t="s">
        <v>229</v>
      </c>
      <c r="F108" s="44" t="s">
        <v>315</v>
      </c>
      <c r="G108" s="44">
        <v>60</v>
      </c>
      <c r="H108" s="73"/>
      <c r="I108" s="44">
        <f t="shared" si="11"/>
        <v>60</v>
      </c>
      <c r="J108" s="44"/>
      <c r="K108" s="44"/>
      <c r="L108" s="44"/>
      <c r="M108" s="44"/>
      <c r="N108" s="71">
        <v>21.78</v>
      </c>
      <c r="O108" s="71">
        <v>5.4450000000000003</v>
      </c>
      <c r="P108" s="71">
        <v>326.7</v>
      </c>
      <c r="Q108" s="71"/>
      <c r="R108" s="71">
        <f t="shared" si="13"/>
        <v>326.7</v>
      </c>
      <c r="S108" s="62"/>
      <c r="T108" s="39" t="str">
        <f>VLOOKUP(F108,[1]审核汇总表!$F$2:$V$148,17,0)</f>
        <v>纯电动客车</v>
      </c>
    </row>
    <row r="109" spans="1:20" ht="12.75" x14ac:dyDescent="0.15">
      <c r="A109" s="193"/>
      <c r="B109" s="186" t="s">
        <v>8</v>
      </c>
      <c r="C109" s="186" t="s">
        <v>9</v>
      </c>
      <c r="D109" s="186"/>
      <c r="E109" s="13" t="s">
        <v>229</v>
      </c>
      <c r="F109" s="44" t="s">
        <v>316</v>
      </c>
      <c r="G109" s="44">
        <v>16</v>
      </c>
      <c r="H109" s="73"/>
      <c r="I109" s="44">
        <f t="shared" si="11"/>
        <v>16</v>
      </c>
      <c r="J109" s="44"/>
      <c r="K109" s="44"/>
      <c r="L109" s="44"/>
      <c r="M109" s="44"/>
      <c r="N109" s="71">
        <v>14.52</v>
      </c>
      <c r="O109" s="71">
        <v>3.63</v>
      </c>
      <c r="P109" s="71">
        <v>58.08</v>
      </c>
      <c r="Q109" s="71"/>
      <c r="R109" s="71">
        <f t="shared" si="13"/>
        <v>58.08</v>
      </c>
      <c r="S109" s="62"/>
      <c r="T109" s="39" t="str">
        <f>VLOOKUP(F109,[1]审核汇总表!$F$2:$V$148,17,0)</f>
        <v>纯电动客车</v>
      </c>
    </row>
    <row r="110" spans="1:20" ht="12.75" x14ac:dyDescent="0.15">
      <c r="A110" s="178"/>
      <c r="B110" s="176" t="s">
        <v>8</v>
      </c>
      <c r="C110" s="176" t="s">
        <v>9</v>
      </c>
      <c r="D110" s="176"/>
      <c r="E110" s="13" t="s">
        <v>229</v>
      </c>
      <c r="F110" s="44" t="s">
        <v>317</v>
      </c>
      <c r="G110" s="44">
        <v>4</v>
      </c>
      <c r="H110" s="73"/>
      <c r="I110" s="44">
        <f t="shared" si="11"/>
        <v>4</v>
      </c>
      <c r="J110" s="44"/>
      <c r="K110" s="44"/>
      <c r="L110" s="44"/>
      <c r="M110" s="44"/>
      <c r="N110" s="71">
        <v>20</v>
      </c>
      <c r="O110" s="71">
        <v>5</v>
      </c>
      <c r="P110" s="71">
        <v>20</v>
      </c>
      <c r="Q110" s="71"/>
      <c r="R110" s="71">
        <f t="shared" si="13"/>
        <v>20</v>
      </c>
      <c r="S110" s="62"/>
      <c r="T110" s="39" t="str">
        <f>VLOOKUP(F110,[1]审核汇总表!$F$2:$V$148,17,0)</f>
        <v>纯电动客车</v>
      </c>
    </row>
    <row r="111" spans="1:20" ht="12.75" x14ac:dyDescent="0.15">
      <c r="A111" s="192">
        <v>21</v>
      </c>
      <c r="B111" s="185" t="s">
        <v>8</v>
      </c>
      <c r="C111" s="185" t="s">
        <v>9</v>
      </c>
      <c r="D111" s="185" t="s">
        <v>318</v>
      </c>
      <c r="E111" s="13" t="s">
        <v>229</v>
      </c>
      <c r="F111" s="44" t="s">
        <v>319</v>
      </c>
      <c r="G111" s="44">
        <v>8</v>
      </c>
      <c r="H111" s="73">
        <f t="shared" ref="H111:H114" si="14">G111</f>
        <v>8</v>
      </c>
      <c r="I111" s="44"/>
      <c r="J111" s="44"/>
      <c r="K111" s="44"/>
      <c r="L111" s="44"/>
      <c r="M111" s="44"/>
      <c r="N111" s="71">
        <v>3.63</v>
      </c>
      <c r="O111" s="71">
        <v>0.36299999999999999</v>
      </c>
      <c r="P111" s="71">
        <v>2.9039999999999999</v>
      </c>
      <c r="Q111" s="71"/>
      <c r="R111" s="71">
        <f t="shared" si="13"/>
        <v>2.9039999999999999</v>
      </c>
      <c r="S111" s="62"/>
      <c r="T111" s="39" t="str">
        <f>VLOOKUP(F111,[1]审核汇总表!$F$2:$V$148,17,0)</f>
        <v>纯电动乘用车</v>
      </c>
    </row>
    <row r="112" spans="1:20" ht="12.75" x14ac:dyDescent="0.15">
      <c r="A112" s="193"/>
      <c r="B112" s="186" t="s">
        <v>8</v>
      </c>
      <c r="C112" s="186" t="s">
        <v>9</v>
      </c>
      <c r="D112" s="186"/>
      <c r="E112" s="13" t="s">
        <v>229</v>
      </c>
      <c r="F112" s="44" t="s">
        <v>319</v>
      </c>
      <c r="G112" s="44">
        <v>15</v>
      </c>
      <c r="H112" s="73">
        <f t="shared" si="14"/>
        <v>15</v>
      </c>
      <c r="I112" s="44"/>
      <c r="J112" s="44"/>
      <c r="K112" s="44"/>
      <c r="L112" s="44"/>
      <c r="M112" s="44"/>
      <c r="N112" s="71">
        <v>6.05</v>
      </c>
      <c r="O112" s="71">
        <v>0.60499999999999998</v>
      </c>
      <c r="P112" s="71">
        <v>9.0749999999999993</v>
      </c>
      <c r="Q112" s="71"/>
      <c r="R112" s="71">
        <f t="shared" si="13"/>
        <v>9.0749999999999993</v>
      </c>
      <c r="S112" s="62"/>
      <c r="T112" s="39" t="str">
        <f>VLOOKUP(F112,[1]审核汇总表!$F$2:$V$148,17,0)</f>
        <v>纯电动乘用车</v>
      </c>
    </row>
    <row r="113" spans="1:20" ht="12.75" x14ac:dyDescent="0.15">
      <c r="A113" s="193"/>
      <c r="B113" s="186" t="s">
        <v>8</v>
      </c>
      <c r="C113" s="186" t="s">
        <v>9</v>
      </c>
      <c r="D113" s="186"/>
      <c r="E113" s="13" t="s">
        <v>229</v>
      </c>
      <c r="F113" s="44" t="s">
        <v>320</v>
      </c>
      <c r="G113" s="44">
        <v>1</v>
      </c>
      <c r="H113" s="73">
        <f t="shared" si="14"/>
        <v>1</v>
      </c>
      <c r="I113" s="44"/>
      <c r="J113" s="44"/>
      <c r="K113" s="44"/>
      <c r="L113" s="44"/>
      <c r="M113" s="44"/>
      <c r="N113" s="71">
        <v>2.97</v>
      </c>
      <c r="O113" s="71">
        <v>0.29699999999999999</v>
      </c>
      <c r="P113" s="71">
        <v>0.29699999999999999</v>
      </c>
      <c r="Q113" s="71"/>
      <c r="R113" s="71">
        <f t="shared" si="13"/>
        <v>0.29699999999999999</v>
      </c>
      <c r="S113" s="62"/>
      <c r="T113" s="39" t="str">
        <f>VLOOKUP(F113,[1]审核汇总表!$F$2:$V$148,17,0)</f>
        <v>纯电动乘用车</v>
      </c>
    </row>
    <row r="114" spans="1:20" ht="12.75" x14ac:dyDescent="0.15">
      <c r="A114" s="178"/>
      <c r="B114" s="176" t="s">
        <v>8</v>
      </c>
      <c r="C114" s="176" t="s">
        <v>9</v>
      </c>
      <c r="D114" s="176"/>
      <c r="E114" s="13" t="s">
        <v>229</v>
      </c>
      <c r="F114" s="44" t="s">
        <v>321</v>
      </c>
      <c r="G114" s="44">
        <v>4</v>
      </c>
      <c r="H114" s="73">
        <f t="shared" si="14"/>
        <v>4</v>
      </c>
      <c r="I114" s="44"/>
      <c r="J114" s="44"/>
      <c r="K114" s="44"/>
      <c r="L114" s="44"/>
      <c r="M114" s="44"/>
      <c r="N114" s="71">
        <v>3.63</v>
      </c>
      <c r="O114" s="71">
        <v>0.36299999999999999</v>
      </c>
      <c r="P114" s="71">
        <v>1.452</v>
      </c>
      <c r="Q114" s="71"/>
      <c r="R114" s="71">
        <f t="shared" si="13"/>
        <v>1.452</v>
      </c>
      <c r="S114" s="62"/>
      <c r="T114" s="39" t="str">
        <f>VLOOKUP(F114,[1]审核汇总表!$F$2:$V$148,17,0)</f>
        <v>纯电动乘用车</v>
      </c>
    </row>
    <row r="115" spans="1:20" ht="12.75" x14ac:dyDescent="0.15">
      <c r="A115" s="192">
        <v>22</v>
      </c>
      <c r="B115" s="185" t="s">
        <v>8</v>
      </c>
      <c r="C115" s="185" t="s">
        <v>41</v>
      </c>
      <c r="D115" s="185" t="s">
        <v>128</v>
      </c>
      <c r="E115" s="13" t="s">
        <v>229</v>
      </c>
      <c r="F115" s="44" t="s">
        <v>322</v>
      </c>
      <c r="G115" s="44">
        <v>56</v>
      </c>
      <c r="H115" s="73"/>
      <c r="I115" s="44">
        <f>G115</f>
        <v>56</v>
      </c>
      <c r="J115" s="44"/>
      <c r="K115" s="44"/>
      <c r="L115" s="44"/>
      <c r="M115" s="44"/>
      <c r="N115" s="71">
        <v>50</v>
      </c>
      <c r="O115" s="71">
        <v>12.5</v>
      </c>
      <c r="P115" s="71">
        <v>700</v>
      </c>
      <c r="Q115" s="71"/>
      <c r="R115" s="71">
        <f t="shared" si="13"/>
        <v>700</v>
      </c>
      <c r="S115" s="62"/>
      <c r="T115" s="39" t="str">
        <f>VLOOKUP(F115,[1]审核汇总表!$F$2:$V$148,17,0)</f>
        <v>纯电动客车</v>
      </c>
    </row>
    <row r="116" spans="1:20" ht="12.75" x14ac:dyDescent="0.15">
      <c r="A116" s="178"/>
      <c r="B116" s="176" t="s">
        <v>8</v>
      </c>
      <c r="C116" s="176" t="s">
        <v>41</v>
      </c>
      <c r="D116" s="176"/>
      <c r="E116" s="13" t="s">
        <v>229</v>
      </c>
      <c r="F116" s="44" t="s">
        <v>323</v>
      </c>
      <c r="G116" s="44">
        <v>97</v>
      </c>
      <c r="H116" s="73"/>
      <c r="I116" s="44">
        <f>G116</f>
        <v>97</v>
      </c>
      <c r="J116" s="44"/>
      <c r="K116" s="44"/>
      <c r="L116" s="44"/>
      <c r="M116" s="44"/>
      <c r="N116" s="71">
        <v>50</v>
      </c>
      <c r="O116" s="71">
        <v>12.5</v>
      </c>
      <c r="P116" s="71">
        <v>1212.5</v>
      </c>
      <c r="Q116" s="71"/>
      <c r="R116" s="71">
        <f t="shared" si="13"/>
        <v>1212.5</v>
      </c>
      <c r="S116" s="62"/>
      <c r="T116" s="39" t="str">
        <f>VLOOKUP(F116,[1]审核汇总表!$F$2:$V$148,17,0)</f>
        <v>纯电动客车</v>
      </c>
    </row>
    <row r="117" spans="1:20" ht="12.75" x14ac:dyDescent="0.15">
      <c r="A117" s="44">
        <v>23</v>
      </c>
      <c r="B117" s="13" t="s">
        <v>8</v>
      </c>
      <c r="C117" s="13" t="s">
        <v>41</v>
      </c>
      <c r="D117" s="13" t="s">
        <v>42</v>
      </c>
      <c r="E117" s="13" t="s">
        <v>229</v>
      </c>
      <c r="F117" s="44" t="s">
        <v>269</v>
      </c>
      <c r="G117" s="44">
        <v>111</v>
      </c>
      <c r="H117" s="73">
        <f>G117</f>
        <v>111</v>
      </c>
      <c r="I117" s="44"/>
      <c r="J117" s="44"/>
      <c r="K117" s="44"/>
      <c r="L117" s="44"/>
      <c r="M117" s="44"/>
      <c r="N117" s="71">
        <v>4.84</v>
      </c>
      <c r="O117" s="71">
        <v>0.48399999999999999</v>
      </c>
      <c r="P117" s="71">
        <v>53.724000000000103</v>
      </c>
      <c r="Q117" s="71"/>
      <c r="R117" s="71">
        <f t="shared" si="13"/>
        <v>53.724000000000103</v>
      </c>
      <c r="S117" s="62"/>
      <c r="T117" s="39" t="str">
        <f>VLOOKUP(F117,[1]审核汇总表!$F$2:$V$148,17,0)</f>
        <v>纯电动乘用车</v>
      </c>
    </row>
    <row r="118" spans="1:20" ht="12.75" x14ac:dyDescent="0.15">
      <c r="A118" s="192">
        <v>24</v>
      </c>
      <c r="B118" s="185" t="s">
        <v>8</v>
      </c>
      <c r="C118" s="185" t="s">
        <v>9</v>
      </c>
      <c r="D118" s="185" t="s">
        <v>324</v>
      </c>
      <c r="E118" s="13" t="s">
        <v>325</v>
      </c>
      <c r="F118" s="44" t="s">
        <v>326</v>
      </c>
      <c r="G118" s="44">
        <v>100</v>
      </c>
      <c r="H118" s="73"/>
      <c r="I118" s="44"/>
      <c r="J118" s="44"/>
      <c r="K118" s="44"/>
      <c r="L118" s="44">
        <f t="shared" ref="L118:L125" si="15">G118</f>
        <v>100</v>
      </c>
      <c r="M118" s="44"/>
      <c r="N118" s="71"/>
      <c r="O118" s="71">
        <v>1.74204</v>
      </c>
      <c r="P118" s="71">
        <v>174.20400000000001</v>
      </c>
      <c r="Q118" s="71"/>
      <c r="R118" s="71">
        <f t="shared" ref="R118:R147" si="16">P118-Q118</f>
        <v>174.20400000000001</v>
      </c>
      <c r="S118" s="62"/>
      <c r="T118" s="39" t="s">
        <v>197</v>
      </c>
    </row>
    <row r="119" spans="1:20" ht="12.75" x14ac:dyDescent="0.15">
      <c r="A119" s="193"/>
      <c r="B119" s="186" t="s">
        <v>8</v>
      </c>
      <c r="C119" s="186" t="s">
        <v>9</v>
      </c>
      <c r="D119" s="186"/>
      <c r="E119" s="13" t="s">
        <v>325</v>
      </c>
      <c r="F119" s="44" t="s">
        <v>327</v>
      </c>
      <c r="G119" s="44">
        <v>30</v>
      </c>
      <c r="H119" s="73"/>
      <c r="I119" s="44"/>
      <c r="J119" s="44"/>
      <c r="K119" s="44"/>
      <c r="L119" s="44">
        <f t="shared" si="15"/>
        <v>30</v>
      </c>
      <c r="M119" s="44"/>
      <c r="N119" s="71"/>
      <c r="O119" s="71">
        <v>2</v>
      </c>
      <c r="P119" s="71">
        <v>60</v>
      </c>
      <c r="Q119" s="71"/>
      <c r="R119" s="71">
        <f t="shared" si="16"/>
        <v>60</v>
      </c>
      <c r="S119" s="62"/>
      <c r="T119" s="39" t="s">
        <v>197</v>
      </c>
    </row>
    <row r="120" spans="1:20" ht="12.75" x14ac:dyDescent="0.15">
      <c r="A120" s="193"/>
      <c r="B120" s="186" t="s">
        <v>8</v>
      </c>
      <c r="C120" s="186" t="s">
        <v>9</v>
      </c>
      <c r="D120" s="186"/>
      <c r="E120" s="13" t="s">
        <v>325</v>
      </c>
      <c r="F120" s="44" t="s">
        <v>328</v>
      </c>
      <c r="G120" s="44">
        <v>151</v>
      </c>
      <c r="H120" s="73"/>
      <c r="I120" s="44"/>
      <c r="J120" s="44"/>
      <c r="K120" s="44"/>
      <c r="L120" s="44">
        <f t="shared" si="15"/>
        <v>151</v>
      </c>
      <c r="M120" s="44"/>
      <c r="N120" s="71"/>
      <c r="O120" s="71">
        <v>2</v>
      </c>
      <c r="P120" s="71">
        <v>302</v>
      </c>
      <c r="Q120" s="71"/>
      <c r="R120" s="71">
        <f t="shared" si="16"/>
        <v>302</v>
      </c>
      <c r="S120" s="62"/>
      <c r="T120" s="39" t="s">
        <v>197</v>
      </c>
    </row>
    <row r="121" spans="1:20" ht="12.75" x14ac:dyDescent="0.15">
      <c r="A121" s="178"/>
      <c r="B121" s="176" t="s">
        <v>8</v>
      </c>
      <c r="C121" s="176" t="s">
        <v>9</v>
      </c>
      <c r="D121" s="176"/>
      <c r="E121" s="13" t="s">
        <v>325</v>
      </c>
      <c r="F121" s="44" t="s">
        <v>329</v>
      </c>
      <c r="G121" s="44">
        <v>294</v>
      </c>
      <c r="H121" s="73"/>
      <c r="I121" s="44"/>
      <c r="J121" s="44"/>
      <c r="K121" s="44"/>
      <c r="L121" s="44">
        <f t="shared" si="15"/>
        <v>294</v>
      </c>
      <c r="M121" s="44"/>
      <c r="N121" s="71"/>
      <c r="O121" s="71">
        <v>2</v>
      </c>
      <c r="P121" s="71">
        <v>588</v>
      </c>
      <c r="Q121" s="71"/>
      <c r="R121" s="71">
        <f t="shared" si="16"/>
        <v>588</v>
      </c>
      <c r="S121" s="62"/>
      <c r="T121" s="39" t="s">
        <v>197</v>
      </c>
    </row>
    <row r="122" spans="1:20" ht="12.75" x14ac:dyDescent="0.15">
      <c r="A122" s="44">
        <v>25</v>
      </c>
      <c r="B122" s="13" t="s">
        <v>8</v>
      </c>
      <c r="C122" s="13" t="s">
        <v>9</v>
      </c>
      <c r="D122" s="13" t="s">
        <v>330</v>
      </c>
      <c r="E122" s="13" t="s">
        <v>325</v>
      </c>
      <c r="F122" s="44" t="s">
        <v>331</v>
      </c>
      <c r="G122" s="44">
        <v>217</v>
      </c>
      <c r="H122" s="73"/>
      <c r="I122" s="44"/>
      <c r="J122" s="44"/>
      <c r="K122" s="44"/>
      <c r="L122" s="44">
        <f t="shared" si="15"/>
        <v>217</v>
      </c>
      <c r="M122" s="44"/>
      <c r="N122" s="71"/>
      <c r="O122" s="71">
        <v>2</v>
      </c>
      <c r="P122" s="71">
        <v>434</v>
      </c>
      <c r="Q122" s="71"/>
      <c r="R122" s="71">
        <f t="shared" si="16"/>
        <v>434</v>
      </c>
      <c r="S122" s="62"/>
      <c r="T122" s="39" t="s">
        <v>197</v>
      </c>
    </row>
    <row r="123" spans="1:20" ht="12.75" x14ac:dyDescent="0.15">
      <c r="A123" s="192">
        <v>26</v>
      </c>
      <c r="B123" s="185" t="s">
        <v>8</v>
      </c>
      <c r="C123" s="185" t="s">
        <v>9</v>
      </c>
      <c r="D123" s="185" t="s">
        <v>332</v>
      </c>
      <c r="E123" s="13" t="s">
        <v>325</v>
      </c>
      <c r="F123" s="44" t="s">
        <v>333</v>
      </c>
      <c r="G123" s="44">
        <v>3</v>
      </c>
      <c r="H123" s="73"/>
      <c r="I123" s="44"/>
      <c r="J123" s="44"/>
      <c r="K123" s="44"/>
      <c r="L123" s="44">
        <f t="shared" si="15"/>
        <v>3</v>
      </c>
      <c r="M123" s="44"/>
      <c r="N123" s="71"/>
      <c r="O123" s="71">
        <v>1.8247679999999999</v>
      </c>
      <c r="P123" s="71">
        <v>5.4743040000000001</v>
      </c>
      <c r="Q123" s="71"/>
      <c r="R123" s="71">
        <f t="shared" si="16"/>
        <v>5.4743040000000001</v>
      </c>
      <c r="S123" s="62"/>
      <c r="T123" s="39" t="s">
        <v>197</v>
      </c>
    </row>
    <row r="124" spans="1:20" ht="12.75" x14ac:dyDescent="0.15">
      <c r="A124" s="193"/>
      <c r="B124" s="186" t="s">
        <v>8</v>
      </c>
      <c r="C124" s="186" t="s">
        <v>9</v>
      </c>
      <c r="D124" s="186"/>
      <c r="E124" s="13" t="s">
        <v>325</v>
      </c>
      <c r="F124" s="44" t="s">
        <v>334</v>
      </c>
      <c r="G124" s="44">
        <v>38</v>
      </c>
      <c r="H124" s="73"/>
      <c r="I124" s="44"/>
      <c r="J124" s="44"/>
      <c r="K124" s="44"/>
      <c r="L124" s="44">
        <f t="shared" si="15"/>
        <v>38</v>
      </c>
      <c r="M124" s="44"/>
      <c r="N124" s="71"/>
      <c r="O124" s="71">
        <v>2</v>
      </c>
      <c r="P124" s="71">
        <v>76</v>
      </c>
      <c r="Q124" s="71"/>
      <c r="R124" s="71">
        <f t="shared" si="16"/>
        <v>76</v>
      </c>
      <c r="S124" s="62"/>
      <c r="T124" s="39" t="s">
        <v>197</v>
      </c>
    </row>
    <row r="125" spans="1:20" ht="12.75" x14ac:dyDescent="0.15">
      <c r="A125" s="178"/>
      <c r="B125" s="176" t="s">
        <v>8</v>
      </c>
      <c r="C125" s="176" t="s">
        <v>9</v>
      </c>
      <c r="D125" s="176"/>
      <c r="E125" s="13" t="s">
        <v>325</v>
      </c>
      <c r="F125" s="44" t="s">
        <v>335</v>
      </c>
      <c r="G125" s="44">
        <v>12</v>
      </c>
      <c r="H125" s="73"/>
      <c r="I125" s="44"/>
      <c r="J125" s="44"/>
      <c r="K125" s="44"/>
      <c r="L125" s="44">
        <f t="shared" si="15"/>
        <v>12</v>
      </c>
      <c r="M125" s="44"/>
      <c r="N125" s="71"/>
      <c r="O125" s="71">
        <v>2</v>
      </c>
      <c r="P125" s="71">
        <v>24</v>
      </c>
      <c r="Q125" s="71"/>
      <c r="R125" s="71">
        <f t="shared" si="16"/>
        <v>24</v>
      </c>
      <c r="S125" s="62"/>
      <c r="T125" s="39" t="s">
        <v>197</v>
      </c>
    </row>
    <row r="126" spans="1:20" ht="12.75" x14ac:dyDescent="0.15">
      <c r="A126" s="44">
        <v>27</v>
      </c>
      <c r="B126" s="13" t="s">
        <v>8</v>
      </c>
      <c r="C126" s="13" t="s">
        <v>9</v>
      </c>
      <c r="D126" s="13" t="s">
        <v>336</v>
      </c>
      <c r="E126" s="13" t="s">
        <v>325</v>
      </c>
      <c r="F126" s="44" t="s">
        <v>337</v>
      </c>
      <c r="G126" s="44">
        <v>1200</v>
      </c>
      <c r="H126" s="73">
        <f>G126</f>
        <v>1200</v>
      </c>
      <c r="I126" s="44"/>
      <c r="J126" s="44"/>
      <c r="K126" s="44"/>
      <c r="L126" s="44"/>
      <c r="M126" s="44"/>
      <c r="N126" s="71"/>
      <c r="O126" s="71">
        <v>1</v>
      </c>
      <c r="P126" s="71">
        <v>1200</v>
      </c>
      <c r="Q126" s="71"/>
      <c r="R126" s="71">
        <f t="shared" si="16"/>
        <v>1200</v>
      </c>
      <c r="S126" s="62"/>
      <c r="T126" s="39" t="s">
        <v>193</v>
      </c>
    </row>
    <row r="127" spans="1:20" ht="12.75" x14ac:dyDescent="0.15">
      <c r="A127" s="192">
        <v>28</v>
      </c>
      <c r="B127" s="185" t="s">
        <v>8</v>
      </c>
      <c r="C127" s="185" t="s">
        <v>9</v>
      </c>
      <c r="D127" s="185" t="s">
        <v>338</v>
      </c>
      <c r="E127" s="13" t="s">
        <v>325</v>
      </c>
      <c r="F127" s="44" t="s">
        <v>339</v>
      </c>
      <c r="G127" s="44">
        <v>78</v>
      </c>
      <c r="H127" s="73"/>
      <c r="I127" s="44"/>
      <c r="J127" s="44"/>
      <c r="K127" s="44"/>
      <c r="L127" s="44">
        <f>G127</f>
        <v>78</v>
      </c>
      <c r="M127" s="44"/>
      <c r="N127" s="71"/>
      <c r="O127" s="71">
        <v>2</v>
      </c>
      <c r="P127" s="71">
        <v>156</v>
      </c>
      <c r="Q127" s="71"/>
      <c r="R127" s="71">
        <f t="shared" si="16"/>
        <v>156</v>
      </c>
      <c r="S127" s="62"/>
      <c r="T127" s="39" t="s">
        <v>197</v>
      </c>
    </row>
    <row r="128" spans="1:20" ht="12.75" x14ac:dyDescent="0.15">
      <c r="A128" s="178"/>
      <c r="B128" s="176" t="s">
        <v>8</v>
      </c>
      <c r="C128" s="176" t="s">
        <v>9</v>
      </c>
      <c r="D128" s="176"/>
      <c r="E128" s="13" t="s">
        <v>325</v>
      </c>
      <c r="F128" s="44" t="s">
        <v>340</v>
      </c>
      <c r="G128" s="44">
        <v>227</v>
      </c>
      <c r="H128" s="73"/>
      <c r="I128" s="44"/>
      <c r="J128" s="44"/>
      <c r="K128" s="44"/>
      <c r="L128" s="44">
        <f>G128</f>
        <v>227</v>
      </c>
      <c r="M128" s="44"/>
      <c r="N128" s="71"/>
      <c r="O128" s="71">
        <v>2</v>
      </c>
      <c r="P128" s="71">
        <v>454</v>
      </c>
      <c r="Q128" s="71"/>
      <c r="R128" s="71">
        <f t="shared" si="16"/>
        <v>454</v>
      </c>
      <c r="S128" s="62"/>
      <c r="T128" s="39" t="s">
        <v>197</v>
      </c>
    </row>
    <row r="129" spans="1:20" ht="12.75" x14ac:dyDescent="0.15">
      <c r="A129" s="44">
        <v>29</v>
      </c>
      <c r="B129" s="13" t="s">
        <v>8</v>
      </c>
      <c r="C129" s="13" t="s">
        <v>9</v>
      </c>
      <c r="D129" s="13" t="s">
        <v>341</v>
      </c>
      <c r="E129" s="13" t="s">
        <v>325</v>
      </c>
      <c r="F129" s="44" t="s">
        <v>342</v>
      </c>
      <c r="G129" s="44">
        <v>1010</v>
      </c>
      <c r="H129" s="73">
        <f>G129</f>
        <v>1010</v>
      </c>
      <c r="I129" s="44"/>
      <c r="J129" s="44"/>
      <c r="K129" s="44"/>
      <c r="L129" s="44"/>
      <c r="M129" s="44"/>
      <c r="N129" s="71"/>
      <c r="O129" s="71">
        <v>1</v>
      </c>
      <c r="P129" s="71">
        <v>1010</v>
      </c>
      <c r="Q129" s="71"/>
      <c r="R129" s="71">
        <f t="shared" si="16"/>
        <v>1010</v>
      </c>
      <c r="S129" s="62"/>
      <c r="T129" s="39" t="s">
        <v>193</v>
      </c>
    </row>
    <row r="130" spans="1:20" ht="12.75" x14ac:dyDescent="0.15">
      <c r="A130" s="44">
        <v>30</v>
      </c>
      <c r="B130" s="13" t="s">
        <v>8</v>
      </c>
      <c r="C130" s="13" t="s">
        <v>9</v>
      </c>
      <c r="D130" s="13" t="s">
        <v>343</v>
      </c>
      <c r="E130" s="13" t="s">
        <v>325</v>
      </c>
      <c r="F130" s="44" t="s">
        <v>248</v>
      </c>
      <c r="G130" s="44">
        <v>369</v>
      </c>
      <c r="H130" s="73">
        <f>G130</f>
        <v>369</v>
      </c>
      <c r="I130" s="44"/>
      <c r="J130" s="44"/>
      <c r="K130" s="44"/>
      <c r="L130" s="44"/>
      <c r="M130" s="44"/>
      <c r="N130" s="71"/>
      <c r="O130" s="71">
        <v>1</v>
      </c>
      <c r="P130" s="71">
        <v>369</v>
      </c>
      <c r="Q130" s="71"/>
      <c r="R130" s="71">
        <f t="shared" si="16"/>
        <v>369</v>
      </c>
      <c r="S130" s="62"/>
      <c r="T130" s="39" t="s">
        <v>193</v>
      </c>
    </row>
    <row r="131" spans="1:20" ht="12.75" x14ac:dyDescent="0.15">
      <c r="A131" s="192">
        <v>31</v>
      </c>
      <c r="B131" s="185" t="s">
        <v>8</v>
      </c>
      <c r="C131" s="185" t="s">
        <v>9</v>
      </c>
      <c r="D131" s="185" t="s">
        <v>344</v>
      </c>
      <c r="E131" s="13" t="s">
        <v>325</v>
      </c>
      <c r="F131" s="44" t="s">
        <v>345</v>
      </c>
      <c r="G131" s="44">
        <v>1</v>
      </c>
      <c r="H131" s="73"/>
      <c r="I131" s="44"/>
      <c r="J131" s="44"/>
      <c r="K131" s="44"/>
      <c r="L131" s="44">
        <f t="shared" ref="L131:L135" si="17">G131</f>
        <v>1</v>
      </c>
      <c r="M131" s="44"/>
      <c r="N131" s="71"/>
      <c r="O131" s="71">
        <v>2</v>
      </c>
      <c r="P131" s="71">
        <v>2</v>
      </c>
      <c r="Q131" s="71"/>
      <c r="R131" s="71">
        <f t="shared" si="16"/>
        <v>2</v>
      </c>
      <c r="S131" s="62"/>
      <c r="T131" s="39" t="s">
        <v>197</v>
      </c>
    </row>
    <row r="132" spans="1:20" ht="12.75" x14ac:dyDescent="0.15">
      <c r="A132" s="193"/>
      <c r="B132" s="186" t="s">
        <v>8</v>
      </c>
      <c r="C132" s="186" t="s">
        <v>9</v>
      </c>
      <c r="D132" s="186"/>
      <c r="E132" s="13" t="s">
        <v>325</v>
      </c>
      <c r="F132" s="44" t="s">
        <v>346</v>
      </c>
      <c r="G132" s="44">
        <v>22</v>
      </c>
      <c r="H132" s="73"/>
      <c r="I132" s="44"/>
      <c r="J132" s="44"/>
      <c r="K132" s="44"/>
      <c r="L132" s="44">
        <f t="shared" si="17"/>
        <v>22</v>
      </c>
      <c r="M132" s="44"/>
      <c r="N132" s="71"/>
      <c r="O132" s="71">
        <v>2</v>
      </c>
      <c r="P132" s="71">
        <v>44</v>
      </c>
      <c r="Q132" s="71"/>
      <c r="R132" s="71">
        <f t="shared" si="16"/>
        <v>44</v>
      </c>
      <c r="S132" s="62"/>
      <c r="T132" s="39" t="s">
        <v>197</v>
      </c>
    </row>
    <row r="133" spans="1:20" ht="12.75" x14ac:dyDescent="0.15">
      <c r="A133" s="193"/>
      <c r="B133" s="186" t="s">
        <v>8</v>
      </c>
      <c r="C133" s="186" t="s">
        <v>9</v>
      </c>
      <c r="D133" s="186"/>
      <c r="E133" s="13" t="s">
        <v>325</v>
      </c>
      <c r="F133" s="44" t="s">
        <v>347</v>
      </c>
      <c r="G133" s="44">
        <v>34</v>
      </c>
      <c r="H133" s="73"/>
      <c r="I133" s="44"/>
      <c r="J133" s="44"/>
      <c r="K133" s="44"/>
      <c r="L133" s="44">
        <f t="shared" si="17"/>
        <v>34</v>
      </c>
      <c r="M133" s="44"/>
      <c r="N133" s="71"/>
      <c r="O133" s="71">
        <v>2</v>
      </c>
      <c r="P133" s="71">
        <v>68</v>
      </c>
      <c r="Q133" s="71"/>
      <c r="R133" s="71">
        <f t="shared" si="16"/>
        <v>68</v>
      </c>
      <c r="S133" s="62"/>
      <c r="T133" s="39" t="s">
        <v>197</v>
      </c>
    </row>
    <row r="134" spans="1:20" ht="12.75" x14ac:dyDescent="0.15">
      <c r="A134" s="193"/>
      <c r="B134" s="186" t="s">
        <v>8</v>
      </c>
      <c r="C134" s="186" t="s">
        <v>9</v>
      </c>
      <c r="D134" s="186"/>
      <c r="E134" s="13" t="s">
        <v>325</v>
      </c>
      <c r="F134" s="44" t="s">
        <v>348</v>
      </c>
      <c r="G134" s="44">
        <v>2</v>
      </c>
      <c r="H134" s="73"/>
      <c r="I134" s="44"/>
      <c r="J134" s="44"/>
      <c r="K134" s="44"/>
      <c r="L134" s="44">
        <f t="shared" si="17"/>
        <v>2</v>
      </c>
      <c r="M134" s="44"/>
      <c r="N134" s="71"/>
      <c r="O134" s="71">
        <v>2</v>
      </c>
      <c r="P134" s="71">
        <v>4</v>
      </c>
      <c r="Q134" s="71"/>
      <c r="R134" s="71">
        <f t="shared" si="16"/>
        <v>4</v>
      </c>
      <c r="S134" s="62"/>
      <c r="T134" s="39" t="s">
        <v>197</v>
      </c>
    </row>
    <row r="135" spans="1:20" ht="12.75" x14ac:dyDescent="0.15">
      <c r="A135" s="178"/>
      <c r="B135" s="176" t="s">
        <v>8</v>
      </c>
      <c r="C135" s="176" t="s">
        <v>9</v>
      </c>
      <c r="D135" s="176"/>
      <c r="E135" s="13" t="s">
        <v>325</v>
      </c>
      <c r="F135" s="44" t="s">
        <v>331</v>
      </c>
      <c r="G135" s="44">
        <v>4</v>
      </c>
      <c r="H135" s="73"/>
      <c r="I135" s="44"/>
      <c r="J135" s="44"/>
      <c r="K135" s="44"/>
      <c r="L135" s="44">
        <f t="shared" si="17"/>
        <v>4</v>
      </c>
      <c r="M135" s="44"/>
      <c r="N135" s="71"/>
      <c r="O135" s="71">
        <v>2</v>
      </c>
      <c r="P135" s="71">
        <v>8</v>
      </c>
      <c r="Q135" s="71"/>
      <c r="R135" s="71">
        <f t="shared" si="16"/>
        <v>8</v>
      </c>
      <c r="S135" s="62"/>
      <c r="T135" s="39" t="s">
        <v>197</v>
      </c>
    </row>
    <row r="136" spans="1:20" ht="12.75" x14ac:dyDescent="0.15">
      <c r="A136" s="192">
        <v>32</v>
      </c>
      <c r="B136" s="185" t="s">
        <v>8</v>
      </c>
      <c r="C136" s="185" t="s">
        <v>9</v>
      </c>
      <c r="D136" s="185" t="s">
        <v>349</v>
      </c>
      <c r="E136" s="13" t="s">
        <v>325</v>
      </c>
      <c r="F136" s="44" t="s">
        <v>248</v>
      </c>
      <c r="G136" s="44">
        <v>227</v>
      </c>
      <c r="H136" s="73">
        <f>G136</f>
        <v>227</v>
      </c>
      <c r="I136" s="44"/>
      <c r="J136" s="44"/>
      <c r="K136" s="44"/>
      <c r="L136" s="44"/>
      <c r="M136" s="44"/>
      <c r="N136" s="71"/>
      <c r="O136" s="71">
        <v>1</v>
      </c>
      <c r="P136" s="71">
        <v>227</v>
      </c>
      <c r="Q136" s="71"/>
      <c r="R136" s="71">
        <f t="shared" si="16"/>
        <v>227</v>
      </c>
      <c r="S136" s="62"/>
      <c r="T136" s="39" t="s">
        <v>193</v>
      </c>
    </row>
    <row r="137" spans="1:20" ht="12.75" x14ac:dyDescent="0.15">
      <c r="A137" s="178"/>
      <c r="B137" s="176" t="s">
        <v>8</v>
      </c>
      <c r="C137" s="176" t="s">
        <v>9</v>
      </c>
      <c r="D137" s="176"/>
      <c r="E137" s="13" t="s">
        <v>325</v>
      </c>
      <c r="F137" s="44" t="s">
        <v>350</v>
      </c>
      <c r="G137" s="44">
        <v>75</v>
      </c>
      <c r="H137" s="73">
        <f>G137</f>
        <v>75</v>
      </c>
      <c r="I137" s="44"/>
      <c r="J137" s="44"/>
      <c r="K137" s="44"/>
      <c r="L137" s="44"/>
      <c r="M137" s="44"/>
      <c r="N137" s="71"/>
      <c r="O137" s="71">
        <v>1</v>
      </c>
      <c r="P137" s="71">
        <v>75</v>
      </c>
      <c r="Q137" s="71"/>
      <c r="R137" s="71">
        <f t="shared" si="16"/>
        <v>75</v>
      </c>
      <c r="S137" s="62"/>
      <c r="T137" s="39" t="s">
        <v>193</v>
      </c>
    </row>
    <row r="138" spans="1:20" ht="12.75" x14ac:dyDescent="0.15">
      <c r="A138" s="44">
        <v>33</v>
      </c>
      <c r="B138" s="13" t="s">
        <v>8</v>
      </c>
      <c r="C138" s="13" t="s">
        <v>9</v>
      </c>
      <c r="D138" s="13" t="s">
        <v>351</v>
      </c>
      <c r="E138" s="13" t="s">
        <v>325</v>
      </c>
      <c r="F138" s="44" t="s">
        <v>248</v>
      </c>
      <c r="G138" s="44">
        <v>546</v>
      </c>
      <c r="H138" s="73">
        <f>G138</f>
        <v>546</v>
      </c>
      <c r="I138" s="44"/>
      <c r="J138" s="44"/>
      <c r="K138" s="44"/>
      <c r="L138" s="44"/>
      <c r="M138" s="44"/>
      <c r="N138" s="71"/>
      <c r="O138" s="71">
        <v>1</v>
      </c>
      <c r="P138" s="71">
        <v>546</v>
      </c>
      <c r="Q138" s="71"/>
      <c r="R138" s="71">
        <f t="shared" si="16"/>
        <v>546</v>
      </c>
      <c r="S138" s="62"/>
      <c r="T138" s="39" t="s">
        <v>193</v>
      </c>
    </row>
    <row r="139" spans="1:20" s="75" customFormat="1" ht="12.75" x14ac:dyDescent="0.15">
      <c r="A139" s="79">
        <v>34</v>
      </c>
      <c r="B139" s="80" t="s">
        <v>8</v>
      </c>
      <c r="C139" s="80" t="s">
        <v>9</v>
      </c>
      <c r="D139" s="80" t="s">
        <v>352</v>
      </c>
      <c r="E139" s="80" t="s">
        <v>325</v>
      </c>
      <c r="F139" s="79" t="s">
        <v>353</v>
      </c>
      <c r="G139" s="79">
        <v>211</v>
      </c>
      <c r="H139" s="81">
        <f>G139</f>
        <v>211</v>
      </c>
      <c r="I139" s="79"/>
      <c r="J139" s="79"/>
      <c r="K139" s="79"/>
      <c r="L139" s="79"/>
      <c r="M139" s="79"/>
      <c r="N139" s="88"/>
      <c r="O139" s="88">
        <v>0</v>
      </c>
      <c r="P139" s="88">
        <v>0</v>
      </c>
      <c r="Q139" s="88"/>
      <c r="R139" s="88">
        <f t="shared" si="16"/>
        <v>0</v>
      </c>
      <c r="S139" s="92" t="s">
        <v>354</v>
      </c>
      <c r="T139" s="93" t="s">
        <v>193</v>
      </c>
    </row>
    <row r="140" spans="1:20" ht="12.75" x14ac:dyDescent="0.15">
      <c r="A140" s="192">
        <v>35</v>
      </c>
      <c r="B140" s="185" t="s">
        <v>8</v>
      </c>
      <c r="C140" s="185" t="s">
        <v>9</v>
      </c>
      <c r="D140" s="185" t="s">
        <v>355</v>
      </c>
      <c r="E140" s="13" t="s">
        <v>325</v>
      </c>
      <c r="F140" s="44" t="s">
        <v>356</v>
      </c>
      <c r="G140" s="44">
        <v>3</v>
      </c>
      <c r="H140" s="73"/>
      <c r="I140" s="44"/>
      <c r="J140" s="44"/>
      <c r="K140" s="44"/>
      <c r="L140" s="44">
        <f t="shared" ref="L140:L147" si="18">G140</f>
        <v>3</v>
      </c>
      <c r="M140" s="44"/>
      <c r="N140" s="71"/>
      <c r="O140" s="71">
        <v>2</v>
      </c>
      <c r="P140" s="71">
        <v>6</v>
      </c>
      <c r="Q140" s="71"/>
      <c r="R140" s="71">
        <f t="shared" si="16"/>
        <v>6</v>
      </c>
      <c r="S140" s="62"/>
      <c r="T140" s="39" t="s">
        <v>197</v>
      </c>
    </row>
    <row r="141" spans="1:20" ht="12.75" x14ac:dyDescent="0.15">
      <c r="A141" s="193"/>
      <c r="B141" s="186" t="s">
        <v>8</v>
      </c>
      <c r="C141" s="186"/>
      <c r="D141" s="186"/>
      <c r="E141" s="13" t="s">
        <v>325</v>
      </c>
      <c r="F141" s="44" t="s">
        <v>345</v>
      </c>
      <c r="G141" s="44">
        <v>3</v>
      </c>
      <c r="H141" s="73"/>
      <c r="I141" s="44"/>
      <c r="J141" s="44"/>
      <c r="K141" s="44"/>
      <c r="L141" s="44">
        <f t="shared" si="18"/>
        <v>3</v>
      </c>
      <c r="M141" s="44"/>
      <c r="N141" s="71"/>
      <c r="O141" s="71">
        <v>2</v>
      </c>
      <c r="P141" s="71">
        <v>6</v>
      </c>
      <c r="Q141" s="71"/>
      <c r="R141" s="71">
        <f t="shared" si="16"/>
        <v>6</v>
      </c>
      <c r="S141" s="62"/>
      <c r="T141" s="39" t="s">
        <v>197</v>
      </c>
    </row>
    <row r="142" spans="1:20" ht="12.75" x14ac:dyDescent="0.15">
      <c r="A142" s="193"/>
      <c r="B142" s="186" t="s">
        <v>8</v>
      </c>
      <c r="C142" s="186"/>
      <c r="D142" s="186"/>
      <c r="E142" s="13" t="s">
        <v>325</v>
      </c>
      <c r="F142" s="44" t="s">
        <v>346</v>
      </c>
      <c r="G142" s="44">
        <v>1</v>
      </c>
      <c r="H142" s="73"/>
      <c r="I142" s="44"/>
      <c r="J142" s="44"/>
      <c r="K142" s="44"/>
      <c r="L142" s="44">
        <f t="shared" si="18"/>
        <v>1</v>
      </c>
      <c r="M142" s="44"/>
      <c r="N142" s="71"/>
      <c r="O142" s="71">
        <v>2</v>
      </c>
      <c r="P142" s="71">
        <v>2</v>
      </c>
      <c r="Q142" s="71"/>
      <c r="R142" s="71">
        <f t="shared" si="16"/>
        <v>2</v>
      </c>
      <c r="S142" s="62"/>
      <c r="T142" s="39" t="s">
        <v>197</v>
      </c>
    </row>
    <row r="143" spans="1:20" ht="12.75" x14ac:dyDescent="0.15">
      <c r="A143" s="193"/>
      <c r="B143" s="186" t="s">
        <v>8</v>
      </c>
      <c r="C143" s="186"/>
      <c r="D143" s="186"/>
      <c r="E143" s="13" t="s">
        <v>325</v>
      </c>
      <c r="F143" s="44" t="s">
        <v>347</v>
      </c>
      <c r="G143" s="44">
        <v>2</v>
      </c>
      <c r="H143" s="73"/>
      <c r="I143" s="44"/>
      <c r="J143" s="44"/>
      <c r="K143" s="44"/>
      <c r="L143" s="44">
        <f t="shared" si="18"/>
        <v>2</v>
      </c>
      <c r="M143" s="44"/>
      <c r="N143" s="71"/>
      <c r="O143" s="71">
        <v>2</v>
      </c>
      <c r="P143" s="71">
        <v>4</v>
      </c>
      <c r="Q143" s="71"/>
      <c r="R143" s="71">
        <f t="shared" si="16"/>
        <v>4</v>
      </c>
      <c r="S143" s="62"/>
      <c r="T143" s="39" t="s">
        <v>197</v>
      </c>
    </row>
    <row r="144" spans="1:20" ht="12.75" x14ac:dyDescent="0.15">
      <c r="A144" s="193"/>
      <c r="B144" s="186" t="s">
        <v>8</v>
      </c>
      <c r="C144" s="186"/>
      <c r="D144" s="186"/>
      <c r="E144" s="13" t="s">
        <v>325</v>
      </c>
      <c r="F144" s="44" t="s">
        <v>357</v>
      </c>
      <c r="G144" s="44">
        <v>1</v>
      </c>
      <c r="H144" s="73"/>
      <c r="I144" s="44"/>
      <c r="J144" s="44"/>
      <c r="K144" s="44"/>
      <c r="L144" s="44">
        <f t="shared" si="18"/>
        <v>1</v>
      </c>
      <c r="M144" s="44"/>
      <c r="N144" s="71"/>
      <c r="O144" s="71">
        <v>2</v>
      </c>
      <c r="P144" s="71">
        <v>2</v>
      </c>
      <c r="Q144" s="71"/>
      <c r="R144" s="71">
        <f t="shared" si="16"/>
        <v>2</v>
      </c>
      <c r="S144" s="62"/>
      <c r="T144" s="39" t="s">
        <v>197</v>
      </c>
    </row>
    <row r="145" spans="1:20" ht="12.75" x14ac:dyDescent="0.15">
      <c r="A145" s="193"/>
      <c r="B145" s="186" t="s">
        <v>8</v>
      </c>
      <c r="C145" s="186"/>
      <c r="D145" s="186"/>
      <c r="E145" s="13" t="s">
        <v>325</v>
      </c>
      <c r="F145" s="44" t="s">
        <v>348</v>
      </c>
      <c r="G145" s="44">
        <v>7</v>
      </c>
      <c r="H145" s="73"/>
      <c r="I145" s="44"/>
      <c r="J145" s="44"/>
      <c r="K145" s="44"/>
      <c r="L145" s="44">
        <f t="shared" si="18"/>
        <v>7</v>
      </c>
      <c r="M145" s="44"/>
      <c r="N145" s="71"/>
      <c r="O145" s="71">
        <v>2</v>
      </c>
      <c r="P145" s="71">
        <v>14</v>
      </c>
      <c r="Q145" s="71"/>
      <c r="R145" s="71">
        <f t="shared" si="16"/>
        <v>14</v>
      </c>
      <c r="S145" s="62"/>
      <c r="T145" s="39" t="s">
        <v>197</v>
      </c>
    </row>
    <row r="146" spans="1:20" ht="12.75" x14ac:dyDescent="0.15">
      <c r="A146" s="193"/>
      <c r="B146" s="186" t="s">
        <v>8</v>
      </c>
      <c r="C146" s="186"/>
      <c r="D146" s="186"/>
      <c r="E146" s="13" t="s">
        <v>325</v>
      </c>
      <c r="F146" s="44" t="s">
        <v>329</v>
      </c>
      <c r="G146" s="44">
        <v>7</v>
      </c>
      <c r="H146" s="73"/>
      <c r="I146" s="44"/>
      <c r="J146" s="44"/>
      <c r="K146" s="44"/>
      <c r="L146" s="44">
        <f t="shared" si="18"/>
        <v>7</v>
      </c>
      <c r="M146" s="44"/>
      <c r="N146" s="71"/>
      <c r="O146" s="71">
        <v>2</v>
      </c>
      <c r="P146" s="71">
        <v>14</v>
      </c>
      <c r="Q146" s="71"/>
      <c r="R146" s="71">
        <f t="shared" si="16"/>
        <v>14</v>
      </c>
      <c r="S146" s="62"/>
      <c r="T146" s="39" t="s">
        <v>197</v>
      </c>
    </row>
    <row r="147" spans="1:20" ht="12.75" x14ac:dyDescent="0.15">
      <c r="A147" s="178"/>
      <c r="B147" s="176" t="s">
        <v>8</v>
      </c>
      <c r="C147" s="176"/>
      <c r="D147" s="176"/>
      <c r="E147" s="13" t="s">
        <v>325</v>
      </c>
      <c r="F147" s="44" t="s">
        <v>331</v>
      </c>
      <c r="G147" s="44">
        <v>26</v>
      </c>
      <c r="H147" s="73"/>
      <c r="I147" s="44"/>
      <c r="J147" s="44"/>
      <c r="K147" s="44"/>
      <c r="L147" s="44">
        <f t="shared" si="18"/>
        <v>26</v>
      </c>
      <c r="M147" s="44"/>
      <c r="N147" s="71"/>
      <c r="O147" s="71">
        <v>2</v>
      </c>
      <c r="P147" s="71">
        <v>52</v>
      </c>
      <c r="Q147" s="71"/>
      <c r="R147" s="71">
        <f t="shared" si="16"/>
        <v>52</v>
      </c>
      <c r="S147" s="62"/>
      <c r="T147" s="39" t="s">
        <v>197</v>
      </c>
    </row>
    <row r="148" spans="1:20" ht="12.75" x14ac:dyDescent="0.15">
      <c r="A148" s="192">
        <v>36</v>
      </c>
      <c r="B148" s="185" t="s">
        <v>8</v>
      </c>
      <c r="C148" s="185" t="s">
        <v>9</v>
      </c>
      <c r="D148" s="185" t="s">
        <v>178</v>
      </c>
      <c r="E148" s="13" t="s">
        <v>325</v>
      </c>
      <c r="F148" s="44" t="s">
        <v>358</v>
      </c>
      <c r="G148" s="44">
        <v>1</v>
      </c>
      <c r="H148" s="73"/>
      <c r="I148" s="44"/>
      <c r="J148" s="44"/>
      <c r="K148" s="44"/>
      <c r="L148" s="44">
        <f t="shared" ref="L148:L164" si="19">G148</f>
        <v>1</v>
      </c>
      <c r="M148" s="44"/>
      <c r="N148" s="71"/>
      <c r="O148" s="71">
        <v>2</v>
      </c>
      <c r="P148" s="71">
        <v>2</v>
      </c>
      <c r="Q148" s="71"/>
      <c r="R148" s="71">
        <f t="shared" ref="R148:R160" si="20">P148-Q148</f>
        <v>2</v>
      </c>
      <c r="S148" s="62"/>
      <c r="T148" s="39" t="s">
        <v>197</v>
      </c>
    </row>
    <row r="149" spans="1:20" ht="12.75" x14ac:dyDescent="0.15">
      <c r="A149" s="193"/>
      <c r="B149" s="186" t="s">
        <v>8</v>
      </c>
      <c r="C149" s="186" t="s">
        <v>9</v>
      </c>
      <c r="D149" s="186"/>
      <c r="E149" s="13" t="s">
        <v>325</v>
      </c>
      <c r="F149" s="44" t="s">
        <v>359</v>
      </c>
      <c r="G149" s="44">
        <v>41</v>
      </c>
      <c r="H149" s="73"/>
      <c r="I149" s="44"/>
      <c r="J149" s="44"/>
      <c r="K149" s="44"/>
      <c r="L149" s="44">
        <f t="shared" si="19"/>
        <v>41</v>
      </c>
      <c r="M149" s="44"/>
      <c r="N149" s="71"/>
      <c r="O149" s="71">
        <v>2</v>
      </c>
      <c r="P149" s="71">
        <v>82</v>
      </c>
      <c r="Q149" s="71"/>
      <c r="R149" s="71">
        <f t="shared" si="20"/>
        <v>82</v>
      </c>
      <c r="S149" s="62"/>
      <c r="T149" s="39" t="s">
        <v>197</v>
      </c>
    </row>
    <row r="150" spans="1:20" ht="12.75" x14ac:dyDescent="0.15">
      <c r="A150" s="193"/>
      <c r="B150" s="186" t="s">
        <v>8</v>
      </c>
      <c r="C150" s="186" t="s">
        <v>9</v>
      </c>
      <c r="D150" s="186"/>
      <c r="E150" s="13" t="s">
        <v>325</v>
      </c>
      <c r="F150" s="44" t="s">
        <v>347</v>
      </c>
      <c r="G150" s="44">
        <v>27</v>
      </c>
      <c r="H150" s="73"/>
      <c r="I150" s="44"/>
      <c r="J150" s="44"/>
      <c r="K150" s="44"/>
      <c r="L150" s="44">
        <f t="shared" si="19"/>
        <v>27</v>
      </c>
      <c r="M150" s="44"/>
      <c r="N150" s="71"/>
      <c r="O150" s="71">
        <v>2</v>
      </c>
      <c r="P150" s="71">
        <v>54</v>
      </c>
      <c r="Q150" s="71"/>
      <c r="R150" s="71">
        <f t="shared" si="20"/>
        <v>54</v>
      </c>
      <c r="S150" s="62"/>
      <c r="T150" s="39" t="s">
        <v>197</v>
      </c>
    </row>
    <row r="151" spans="1:20" ht="12.75" x14ac:dyDescent="0.15">
      <c r="A151" s="178"/>
      <c r="B151" s="176" t="s">
        <v>8</v>
      </c>
      <c r="C151" s="176" t="s">
        <v>9</v>
      </c>
      <c r="D151" s="176"/>
      <c r="E151" s="13" t="s">
        <v>325</v>
      </c>
      <c r="F151" s="44" t="s">
        <v>360</v>
      </c>
      <c r="G151" s="44">
        <v>61</v>
      </c>
      <c r="H151" s="73"/>
      <c r="I151" s="44"/>
      <c r="J151" s="44"/>
      <c r="K151" s="44"/>
      <c r="L151" s="44">
        <f t="shared" si="19"/>
        <v>61</v>
      </c>
      <c r="M151" s="44"/>
      <c r="N151" s="71"/>
      <c r="O151" s="71">
        <v>2</v>
      </c>
      <c r="P151" s="71">
        <v>122</v>
      </c>
      <c r="Q151" s="71"/>
      <c r="R151" s="71">
        <f t="shared" si="20"/>
        <v>122</v>
      </c>
      <c r="S151" s="62"/>
      <c r="T151" s="39" t="s">
        <v>197</v>
      </c>
    </row>
    <row r="152" spans="1:20" ht="12.75" x14ac:dyDescent="0.15">
      <c r="A152" s="192">
        <v>37</v>
      </c>
      <c r="B152" s="185" t="s">
        <v>8</v>
      </c>
      <c r="C152" s="185" t="s">
        <v>9</v>
      </c>
      <c r="D152" s="185" t="s">
        <v>361</v>
      </c>
      <c r="E152" s="13" t="s">
        <v>325</v>
      </c>
      <c r="F152" s="44" t="s">
        <v>331</v>
      </c>
      <c r="G152" s="44">
        <v>144</v>
      </c>
      <c r="H152" s="73"/>
      <c r="I152" s="44"/>
      <c r="J152" s="44"/>
      <c r="K152" s="44"/>
      <c r="L152" s="44">
        <f t="shared" si="19"/>
        <v>144</v>
      </c>
      <c r="M152" s="44"/>
      <c r="N152" s="71"/>
      <c r="O152" s="71">
        <v>2</v>
      </c>
      <c r="P152" s="71">
        <v>288</v>
      </c>
      <c r="Q152" s="71"/>
      <c r="R152" s="71">
        <f t="shared" si="20"/>
        <v>288</v>
      </c>
      <c r="S152" s="62"/>
      <c r="T152" s="39" t="s">
        <v>197</v>
      </c>
    </row>
    <row r="153" spans="1:20" ht="12.75" x14ac:dyDescent="0.15">
      <c r="A153" s="193"/>
      <c r="B153" s="186" t="s">
        <v>8</v>
      </c>
      <c r="C153" s="186" t="s">
        <v>9</v>
      </c>
      <c r="D153" s="186"/>
      <c r="E153" s="13" t="s">
        <v>325</v>
      </c>
      <c r="F153" s="44" t="s">
        <v>362</v>
      </c>
      <c r="G153" s="44">
        <v>70</v>
      </c>
      <c r="H153" s="73"/>
      <c r="I153" s="44"/>
      <c r="J153" s="44"/>
      <c r="K153" s="44"/>
      <c r="L153" s="44">
        <f t="shared" si="19"/>
        <v>70</v>
      </c>
      <c r="M153" s="44"/>
      <c r="N153" s="71"/>
      <c r="O153" s="71">
        <v>2</v>
      </c>
      <c r="P153" s="71">
        <v>140</v>
      </c>
      <c r="Q153" s="71"/>
      <c r="R153" s="71">
        <f t="shared" si="20"/>
        <v>140</v>
      </c>
      <c r="S153" s="62"/>
      <c r="T153" s="39" t="s">
        <v>197</v>
      </c>
    </row>
    <row r="154" spans="1:20" ht="12.75" x14ac:dyDescent="0.15">
      <c r="A154" s="178"/>
      <c r="B154" s="176" t="s">
        <v>8</v>
      </c>
      <c r="C154" s="176" t="s">
        <v>9</v>
      </c>
      <c r="D154" s="176"/>
      <c r="E154" s="13" t="s">
        <v>325</v>
      </c>
      <c r="F154" s="44" t="s">
        <v>363</v>
      </c>
      <c r="G154" s="44">
        <v>4</v>
      </c>
      <c r="H154" s="73"/>
      <c r="I154" s="44"/>
      <c r="J154" s="44"/>
      <c r="K154" s="44"/>
      <c r="L154" s="44">
        <f t="shared" si="19"/>
        <v>4</v>
      </c>
      <c r="M154" s="44"/>
      <c r="N154" s="71"/>
      <c r="O154" s="71">
        <v>2</v>
      </c>
      <c r="P154" s="71">
        <v>8</v>
      </c>
      <c r="Q154" s="71"/>
      <c r="R154" s="71">
        <f t="shared" si="20"/>
        <v>8</v>
      </c>
      <c r="S154" s="62"/>
      <c r="T154" s="39" t="s">
        <v>197</v>
      </c>
    </row>
    <row r="155" spans="1:20" ht="12.75" x14ac:dyDescent="0.15">
      <c r="A155" s="44">
        <v>38</v>
      </c>
      <c r="B155" s="13" t="s">
        <v>8</v>
      </c>
      <c r="C155" s="13" t="s">
        <v>9</v>
      </c>
      <c r="D155" s="13" t="s">
        <v>364</v>
      </c>
      <c r="E155" s="13" t="s">
        <v>325</v>
      </c>
      <c r="F155" s="44" t="s">
        <v>347</v>
      </c>
      <c r="G155" s="44">
        <v>50</v>
      </c>
      <c r="H155" s="73"/>
      <c r="I155" s="44"/>
      <c r="J155" s="44"/>
      <c r="K155" s="44"/>
      <c r="L155" s="44">
        <f t="shared" si="19"/>
        <v>50</v>
      </c>
      <c r="M155" s="44"/>
      <c r="N155" s="71"/>
      <c r="O155" s="71">
        <v>2</v>
      </c>
      <c r="P155" s="71">
        <v>100</v>
      </c>
      <c r="Q155" s="71"/>
      <c r="R155" s="71">
        <f t="shared" si="20"/>
        <v>100</v>
      </c>
      <c r="S155" s="62"/>
      <c r="T155" s="39" t="s">
        <v>197</v>
      </c>
    </row>
    <row r="156" spans="1:20" ht="12.75" x14ac:dyDescent="0.15">
      <c r="A156" s="192">
        <v>39</v>
      </c>
      <c r="B156" s="185" t="s">
        <v>8</v>
      </c>
      <c r="C156" s="185" t="s">
        <v>9</v>
      </c>
      <c r="D156" s="185" t="s">
        <v>365</v>
      </c>
      <c r="E156" s="13" t="s">
        <v>325</v>
      </c>
      <c r="F156" s="44" t="s">
        <v>366</v>
      </c>
      <c r="G156" s="44">
        <v>1</v>
      </c>
      <c r="H156" s="73"/>
      <c r="I156" s="44"/>
      <c r="J156" s="44"/>
      <c r="K156" s="44"/>
      <c r="L156" s="44">
        <f t="shared" si="19"/>
        <v>1</v>
      </c>
      <c r="M156" s="44"/>
      <c r="N156" s="71"/>
      <c r="O156" s="71">
        <v>2</v>
      </c>
      <c r="P156" s="71">
        <v>2</v>
      </c>
      <c r="Q156" s="71"/>
      <c r="R156" s="71">
        <f t="shared" si="20"/>
        <v>2</v>
      </c>
      <c r="S156" s="62"/>
      <c r="T156" s="39" t="s">
        <v>197</v>
      </c>
    </row>
    <row r="157" spans="1:20" ht="12.75" x14ac:dyDescent="0.15">
      <c r="A157" s="178"/>
      <c r="B157" s="176" t="s">
        <v>8</v>
      </c>
      <c r="C157" s="176" t="s">
        <v>9</v>
      </c>
      <c r="D157" s="176"/>
      <c r="E157" s="13" t="s">
        <v>325</v>
      </c>
      <c r="F157" s="44" t="s">
        <v>331</v>
      </c>
      <c r="G157" s="44">
        <v>52</v>
      </c>
      <c r="H157" s="73"/>
      <c r="I157" s="44"/>
      <c r="J157" s="44"/>
      <c r="K157" s="44"/>
      <c r="L157" s="44">
        <f t="shared" si="19"/>
        <v>52</v>
      </c>
      <c r="M157" s="44"/>
      <c r="N157" s="71"/>
      <c r="O157" s="71">
        <v>2</v>
      </c>
      <c r="P157" s="71">
        <v>104</v>
      </c>
      <c r="Q157" s="71"/>
      <c r="R157" s="71">
        <f t="shared" si="20"/>
        <v>104</v>
      </c>
      <c r="S157" s="62"/>
      <c r="T157" s="39" t="s">
        <v>197</v>
      </c>
    </row>
    <row r="158" spans="1:20" s="75" customFormat="1" ht="12.75" x14ac:dyDescent="0.15">
      <c r="A158" s="180">
        <v>40</v>
      </c>
      <c r="B158" s="187" t="s">
        <v>8</v>
      </c>
      <c r="C158" s="187" t="s">
        <v>9</v>
      </c>
      <c r="D158" s="187" t="s">
        <v>367</v>
      </c>
      <c r="E158" s="80" t="s">
        <v>325</v>
      </c>
      <c r="F158" s="79" t="s">
        <v>329</v>
      </c>
      <c r="G158" s="79">
        <v>5</v>
      </c>
      <c r="H158" s="81"/>
      <c r="I158" s="79"/>
      <c r="J158" s="79"/>
      <c r="K158" s="79"/>
      <c r="L158" s="79">
        <f t="shared" si="19"/>
        <v>5</v>
      </c>
      <c r="M158" s="79"/>
      <c r="N158" s="88"/>
      <c r="O158" s="88">
        <v>0</v>
      </c>
      <c r="P158" s="88">
        <v>0</v>
      </c>
      <c r="Q158" s="88"/>
      <c r="R158" s="88">
        <f t="shared" si="20"/>
        <v>0</v>
      </c>
      <c r="S158" s="180" t="s">
        <v>368</v>
      </c>
      <c r="T158" s="93" t="s">
        <v>197</v>
      </c>
    </row>
    <row r="159" spans="1:20" s="75" customFormat="1" ht="12.75" x14ac:dyDescent="0.15">
      <c r="A159" s="181"/>
      <c r="B159" s="188" t="s">
        <v>8</v>
      </c>
      <c r="C159" s="188" t="s">
        <v>9</v>
      </c>
      <c r="D159" s="188"/>
      <c r="E159" s="80" t="s">
        <v>325</v>
      </c>
      <c r="F159" s="79" t="s">
        <v>366</v>
      </c>
      <c r="G159" s="79">
        <v>35</v>
      </c>
      <c r="H159" s="81"/>
      <c r="I159" s="79"/>
      <c r="J159" s="79"/>
      <c r="K159" s="79"/>
      <c r="L159" s="79">
        <f t="shared" si="19"/>
        <v>35</v>
      </c>
      <c r="M159" s="79"/>
      <c r="N159" s="88"/>
      <c r="O159" s="88">
        <v>0</v>
      </c>
      <c r="P159" s="88">
        <v>0</v>
      </c>
      <c r="Q159" s="88"/>
      <c r="R159" s="88">
        <f t="shared" si="20"/>
        <v>0</v>
      </c>
      <c r="S159" s="181"/>
      <c r="T159" s="93" t="s">
        <v>197</v>
      </c>
    </row>
    <row r="160" spans="1:20" s="75" customFormat="1" ht="12.75" x14ac:dyDescent="0.15">
      <c r="A160" s="182">
        <v>40</v>
      </c>
      <c r="B160" s="189" t="s">
        <v>8</v>
      </c>
      <c r="C160" s="189" t="s">
        <v>9</v>
      </c>
      <c r="D160" s="189"/>
      <c r="E160" s="80" t="s">
        <v>325</v>
      </c>
      <c r="F160" s="79" t="s">
        <v>331</v>
      </c>
      <c r="G160" s="79">
        <v>4</v>
      </c>
      <c r="H160" s="81"/>
      <c r="I160" s="79"/>
      <c r="J160" s="79"/>
      <c r="K160" s="79"/>
      <c r="L160" s="79">
        <f t="shared" si="19"/>
        <v>4</v>
      </c>
      <c r="M160" s="79"/>
      <c r="N160" s="88"/>
      <c r="O160" s="88">
        <v>0</v>
      </c>
      <c r="P160" s="88">
        <v>0</v>
      </c>
      <c r="Q160" s="88"/>
      <c r="R160" s="88">
        <f t="shared" si="20"/>
        <v>0</v>
      </c>
      <c r="S160" s="182"/>
      <c r="T160" s="93" t="s">
        <v>197</v>
      </c>
    </row>
    <row r="161" spans="1:20" s="75" customFormat="1" ht="12.75" x14ac:dyDescent="0.15">
      <c r="A161" s="180">
        <v>41</v>
      </c>
      <c r="B161" s="187" t="s">
        <v>8</v>
      </c>
      <c r="C161" s="187" t="s">
        <v>9</v>
      </c>
      <c r="D161" s="187" t="s">
        <v>369</v>
      </c>
      <c r="E161" s="80" t="s">
        <v>325</v>
      </c>
      <c r="F161" s="79" t="s">
        <v>366</v>
      </c>
      <c r="G161" s="79">
        <v>7</v>
      </c>
      <c r="H161" s="81"/>
      <c r="I161" s="79"/>
      <c r="J161" s="79"/>
      <c r="K161" s="79"/>
      <c r="L161" s="79">
        <f t="shared" si="19"/>
        <v>7</v>
      </c>
      <c r="M161" s="79"/>
      <c r="N161" s="88"/>
      <c r="O161" s="88">
        <v>0</v>
      </c>
      <c r="P161" s="88">
        <v>0</v>
      </c>
      <c r="Q161" s="88"/>
      <c r="R161" s="88">
        <f t="shared" ref="R161:R185" si="21">P161-Q161</f>
        <v>0</v>
      </c>
      <c r="S161" s="180" t="s">
        <v>368</v>
      </c>
      <c r="T161" s="93" t="s">
        <v>197</v>
      </c>
    </row>
    <row r="162" spans="1:20" s="75" customFormat="1" ht="12.75" x14ac:dyDescent="0.15">
      <c r="A162" s="181"/>
      <c r="B162" s="188" t="s">
        <v>8</v>
      </c>
      <c r="C162" s="188" t="s">
        <v>9</v>
      </c>
      <c r="D162" s="188"/>
      <c r="E162" s="80" t="s">
        <v>325</v>
      </c>
      <c r="F162" s="79" t="s">
        <v>370</v>
      </c>
      <c r="G162" s="79">
        <v>4</v>
      </c>
      <c r="H162" s="81"/>
      <c r="I162" s="79"/>
      <c r="J162" s="79"/>
      <c r="K162" s="79"/>
      <c r="L162" s="79">
        <f t="shared" si="19"/>
        <v>4</v>
      </c>
      <c r="M162" s="79"/>
      <c r="N162" s="88"/>
      <c r="O162" s="88">
        <v>0</v>
      </c>
      <c r="P162" s="88">
        <v>0</v>
      </c>
      <c r="Q162" s="88"/>
      <c r="R162" s="88">
        <f t="shared" si="21"/>
        <v>0</v>
      </c>
      <c r="S162" s="181"/>
      <c r="T162" s="93" t="s">
        <v>197</v>
      </c>
    </row>
    <row r="163" spans="1:20" s="75" customFormat="1" ht="12.75" x14ac:dyDescent="0.15">
      <c r="A163" s="182"/>
      <c r="B163" s="189" t="s">
        <v>8</v>
      </c>
      <c r="C163" s="189" t="s">
        <v>9</v>
      </c>
      <c r="D163" s="189"/>
      <c r="E163" s="80" t="s">
        <v>325</v>
      </c>
      <c r="F163" s="79" t="s">
        <v>331</v>
      </c>
      <c r="G163" s="79">
        <v>37</v>
      </c>
      <c r="H163" s="81"/>
      <c r="I163" s="79"/>
      <c r="J163" s="79"/>
      <c r="K163" s="79"/>
      <c r="L163" s="79">
        <f t="shared" si="19"/>
        <v>37</v>
      </c>
      <c r="M163" s="79"/>
      <c r="N163" s="88"/>
      <c r="O163" s="88">
        <v>0</v>
      </c>
      <c r="P163" s="88">
        <v>0</v>
      </c>
      <c r="Q163" s="88"/>
      <c r="R163" s="88">
        <f t="shared" si="21"/>
        <v>0</v>
      </c>
      <c r="S163" s="182"/>
      <c r="T163" s="93" t="s">
        <v>197</v>
      </c>
    </row>
    <row r="164" spans="1:20" ht="12.75" x14ac:dyDescent="0.15">
      <c r="A164" s="192">
        <v>42</v>
      </c>
      <c r="B164" s="185" t="s">
        <v>8</v>
      </c>
      <c r="C164" s="185" t="s">
        <v>9</v>
      </c>
      <c r="D164" s="185" t="s">
        <v>371</v>
      </c>
      <c r="E164" s="13" t="s">
        <v>325</v>
      </c>
      <c r="F164" s="44" t="s">
        <v>372</v>
      </c>
      <c r="G164" s="44">
        <v>56</v>
      </c>
      <c r="H164" s="73"/>
      <c r="I164" s="44"/>
      <c r="J164" s="44"/>
      <c r="K164" s="44"/>
      <c r="L164" s="44">
        <f t="shared" si="19"/>
        <v>56</v>
      </c>
      <c r="M164" s="44"/>
      <c r="N164" s="71"/>
      <c r="O164" s="71">
        <v>2</v>
      </c>
      <c r="P164" s="71">
        <v>112</v>
      </c>
      <c r="Q164" s="71"/>
      <c r="R164" s="71">
        <f t="shared" si="21"/>
        <v>112</v>
      </c>
      <c r="S164" s="62"/>
      <c r="T164" s="39" t="s">
        <v>197</v>
      </c>
    </row>
    <row r="165" spans="1:20" ht="12.75" x14ac:dyDescent="0.15">
      <c r="A165" s="193"/>
      <c r="B165" s="186" t="s">
        <v>8</v>
      </c>
      <c r="C165" s="186" t="s">
        <v>9</v>
      </c>
      <c r="D165" s="186"/>
      <c r="E165" s="13" t="s">
        <v>325</v>
      </c>
      <c r="F165" s="44" t="s">
        <v>373</v>
      </c>
      <c r="G165" s="44">
        <v>5</v>
      </c>
      <c r="H165" s="73">
        <f t="shared" ref="H165:H182" si="22">G165</f>
        <v>5</v>
      </c>
      <c r="I165" s="44"/>
      <c r="J165" s="44"/>
      <c r="K165" s="44"/>
      <c r="L165" s="44"/>
      <c r="M165" s="44"/>
      <c r="N165" s="71"/>
      <c r="O165" s="71">
        <v>1</v>
      </c>
      <c r="P165" s="71">
        <v>5</v>
      </c>
      <c r="Q165" s="71"/>
      <c r="R165" s="71">
        <f t="shared" si="21"/>
        <v>5</v>
      </c>
      <c r="S165" s="62"/>
      <c r="T165" s="39" t="s">
        <v>193</v>
      </c>
    </row>
    <row r="166" spans="1:20" ht="12.75" x14ac:dyDescent="0.15">
      <c r="A166" s="193"/>
      <c r="B166" s="186" t="s">
        <v>8</v>
      </c>
      <c r="C166" s="186" t="s">
        <v>9</v>
      </c>
      <c r="D166" s="186"/>
      <c r="E166" s="13" t="s">
        <v>325</v>
      </c>
      <c r="F166" s="44" t="s">
        <v>374</v>
      </c>
      <c r="G166" s="44">
        <v>48</v>
      </c>
      <c r="H166" s="73">
        <f t="shared" si="22"/>
        <v>48</v>
      </c>
      <c r="I166" s="44"/>
      <c r="J166" s="44"/>
      <c r="K166" s="44"/>
      <c r="L166" s="44"/>
      <c r="M166" s="44"/>
      <c r="N166" s="71"/>
      <c r="O166" s="71">
        <v>1</v>
      </c>
      <c r="P166" s="71">
        <v>48</v>
      </c>
      <c r="Q166" s="71"/>
      <c r="R166" s="71">
        <f t="shared" si="21"/>
        <v>48</v>
      </c>
      <c r="S166" s="62"/>
      <c r="T166" s="39" t="s">
        <v>193</v>
      </c>
    </row>
    <row r="167" spans="1:20" ht="12.75" x14ac:dyDescent="0.15">
      <c r="A167" s="193"/>
      <c r="B167" s="186" t="s">
        <v>8</v>
      </c>
      <c r="C167" s="186" t="s">
        <v>9</v>
      </c>
      <c r="D167" s="186"/>
      <c r="E167" s="13" t="s">
        <v>325</v>
      </c>
      <c r="F167" s="44" t="s">
        <v>375</v>
      </c>
      <c r="G167" s="44">
        <v>51</v>
      </c>
      <c r="H167" s="73">
        <f t="shared" si="22"/>
        <v>51</v>
      </c>
      <c r="I167" s="44"/>
      <c r="J167" s="44"/>
      <c r="K167" s="44"/>
      <c r="L167" s="44"/>
      <c r="M167" s="44"/>
      <c r="N167" s="71"/>
      <c r="O167" s="71">
        <v>1</v>
      </c>
      <c r="P167" s="71">
        <v>51</v>
      </c>
      <c r="Q167" s="71"/>
      <c r="R167" s="71">
        <f t="shared" si="21"/>
        <v>51</v>
      </c>
      <c r="S167" s="62"/>
      <c r="T167" s="39" t="s">
        <v>193</v>
      </c>
    </row>
    <row r="168" spans="1:20" ht="12.75" x14ac:dyDescent="0.15">
      <c r="A168" s="193"/>
      <c r="B168" s="186" t="s">
        <v>8</v>
      </c>
      <c r="C168" s="186" t="s">
        <v>9</v>
      </c>
      <c r="D168" s="186"/>
      <c r="E168" s="13" t="s">
        <v>325</v>
      </c>
      <c r="F168" s="44" t="s">
        <v>376</v>
      </c>
      <c r="G168" s="44">
        <v>1</v>
      </c>
      <c r="H168" s="73">
        <f t="shared" si="22"/>
        <v>1</v>
      </c>
      <c r="I168" s="44"/>
      <c r="J168" s="44"/>
      <c r="K168" s="44"/>
      <c r="L168" s="44"/>
      <c r="M168" s="44"/>
      <c r="N168" s="71"/>
      <c r="O168" s="71">
        <v>1</v>
      </c>
      <c r="P168" s="71">
        <v>1</v>
      </c>
      <c r="Q168" s="71"/>
      <c r="R168" s="71">
        <f t="shared" si="21"/>
        <v>1</v>
      </c>
      <c r="S168" s="62"/>
      <c r="T168" s="39" t="s">
        <v>193</v>
      </c>
    </row>
    <row r="169" spans="1:20" ht="12.75" x14ac:dyDescent="0.15">
      <c r="A169" s="193"/>
      <c r="B169" s="186" t="s">
        <v>8</v>
      </c>
      <c r="C169" s="186" t="s">
        <v>9</v>
      </c>
      <c r="D169" s="186"/>
      <c r="E169" s="13" t="s">
        <v>325</v>
      </c>
      <c r="F169" s="44" t="s">
        <v>377</v>
      </c>
      <c r="G169" s="44">
        <v>2</v>
      </c>
      <c r="H169" s="73">
        <f t="shared" si="22"/>
        <v>2</v>
      </c>
      <c r="I169" s="44"/>
      <c r="J169" s="44"/>
      <c r="K169" s="44"/>
      <c r="L169" s="44"/>
      <c r="M169" s="44"/>
      <c r="N169" s="71"/>
      <c r="O169" s="71">
        <v>1</v>
      </c>
      <c r="P169" s="71">
        <v>2</v>
      </c>
      <c r="Q169" s="71"/>
      <c r="R169" s="71">
        <f t="shared" si="21"/>
        <v>2</v>
      </c>
      <c r="S169" s="62"/>
      <c r="T169" s="39" t="s">
        <v>193</v>
      </c>
    </row>
    <row r="170" spans="1:20" ht="12.75" x14ac:dyDescent="0.15">
      <c r="A170" s="193"/>
      <c r="B170" s="186" t="s">
        <v>8</v>
      </c>
      <c r="C170" s="186" t="s">
        <v>9</v>
      </c>
      <c r="D170" s="186"/>
      <c r="E170" s="13" t="s">
        <v>325</v>
      </c>
      <c r="F170" s="44" t="s">
        <v>378</v>
      </c>
      <c r="G170" s="44">
        <v>1</v>
      </c>
      <c r="H170" s="73">
        <f t="shared" si="22"/>
        <v>1</v>
      </c>
      <c r="I170" s="44"/>
      <c r="J170" s="44"/>
      <c r="K170" s="44"/>
      <c r="L170" s="44"/>
      <c r="M170" s="44"/>
      <c r="N170" s="71"/>
      <c r="O170" s="71">
        <v>1</v>
      </c>
      <c r="P170" s="71">
        <v>1</v>
      </c>
      <c r="Q170" s="71"/>
      <c r="R170" s="71">
        <f t="shared" si="21"/>
        <v>1</v>
      </c>
      <c r="S170" s="62"/>
      <c r="T170" s="39" t="s">
        <v>193</v>
      </c>
    </row>
    <row r="171" spans="1:20" ht="12.75" x14ac:dyDescent="0.15">
      <c r="A171" s="193"/>
      <c r="B171" s="186" t="s">
        <v>8</v>
      </c>
      <c r="C171" s="186" t="s">
        <v>9</v>
      </c>
      <c r="D171" s="186"/>
      <c r="E171" s="13" t="s">
        <v>325</v>
      </c>
      <c r="F171" s="44" t="s">
        <v>379</v>
      </c>
      <c r="G171" s="44">
        <v>5</v>
      </c>
      <c r="H171" s="73">
        <f t="shared" si="22"/>
        <v>5</v>
      </c>
      <c r="I171" s="44"/>
      <c r="J171" s="44"/>
      <c r="K171" s="44"/>
      <c r="L171" s="44"/>
      <c r="M171" s="44"/>
      <c r="N171" s="71"/>
      <c r="O171" s="71">
        <v>1</v>
      </c>
      <c r="P171" s="71">
        <v>5</v>
      </c>
      <c r="Q171" s="71"/>
      <c r="R171" s="71">
        <f t="shared" si="21"/>
        <v>5</v>
      </c>
      <c r="S171" s="62"/>
      <c r="T171" s="39" t="s">
        <v>193</v>
      </c>
    </row>
    <row r="172" spans="1:20" ht="12.75" x14ac:dyDescent="0.15">
      <c r="A172" s="193"/>
      <c r="B172" s="186" t="s">
        <v>8</v>
      </c>
      <c r="C172" s="186" t="s">
        <v>9</v>
      </c>
      <c r="D172" s="186"/>
      <c r="E172" s="13" t="s">
        <v>325</v>
      </c>
      <c r="F172" s="44" t="s">
        <v>380</v>
      </c>
      <c r="G172" s="44">
        <v>5</v>
      </c>
      <c r="H172" s="73">
        <f t="shared" si="22"/>
        <v>5</v>
      </c>
      <c r="I172" s="44"/>
      <c r="J172" s="44"/>
      <c r="K172" s="44"/>
      <c r="L172" s="44"/>
      <c r="M172" s="44"/>
      <c r="N172" s="71"/>
      <c r="O172" s="71">
        <v>1</v>
      </c>
      <c r="P172" s="71">
        <v>5</v>
      </c>
      <c r="Q172" s="71"/>
      <c r="R172" s="71">
        <f t="shared" si="21"/>
        <v>5</v>
      </c>
      <c r="S172" s="62"/>
      <c r="T172" s="39" t="s">
        <v>193</v>
      </c>
    </row>
    <row r="173" spans="1:20" ht="12.75" x14ac:dyDescent="0.15">
      <c r="A173" s="193"/>
      <c r="B173" s="186" t="s">
        <v>8</v>
      </c>
      <c r="C173" s="186" t="s">
        <v>9</v>
      </c>
      <c r="D173" s="186"/>
      <c r="E173" s="13" t="s">
        <v>325</v>
      </c>
      <c r="F173" s="44" t="s">
        <v>381</v>
      </c>
      <c r="G173" s="44">
        <v>12</v>
      </c>
      <c r="H173" s="73">
        <f t="shared" si="22"/>
        <v>12</v>
      </c>
      <c r="I173" s="44"/>
      <c r="J173" s="44"/>
      <c r="K173" s="44"/>
      <c r="L173" s="44"/>
      <c r="M173" s="44"/>
      <c r="N173" s="71"/>
      <c r="O173" s="71">
        <v>1</v>
      </c>
      <c r="P173" s="71">
        <v>12</v>
      </c>
      <c r="Q173" s="71"/>
      <c r="R173" s="71">
        <f t="shared" si="21"/>
        <v>12</v>
      </c>
      <c r="S173" s="62"/>
      <c r="T173" s="39" t="s">
        <v>193</v>
      </c>
    </row>
    <row r="174" spans="1:20" ht="12.75" x14ac:dyDescent="0.15">
      <c r="A174" s="193"/>
      <c r="B174" s="186" t="s">
        <v>8</v>
      </c>
      <c r="C174" s="186" t="s">
        <v>9</v>
      </c>
      <c r="D174" s="186"/>
      <c r="E174" s="13" t="s">
        <v>325</v>
      </c>
      <c r="F174" s="44" t="s">
        <v>382</v>
      </c>
      <c r="G174" s="44">
        <v>1</v>
      </c>
      <c r="H174" s="73">
        <f t="shared" si="22"/>
        <v>1</v>
      </c>
      <c r="I174" s="44"/>
      <c r="J174" s="44"/>
      <c r="K174" s="44"/>
      <c r="L174" s="44"/>
      <c r="M174" s="44"/>
      <c r="N174" s="71"/>
      <c r="O174" s="71">
        <v>1</v>
      </c>
      <c r="P174" s="71">
        <v>1</v>
      </c>
      <c r="Q174" s="71"/>
      <c r="R174" s="71">
        <f t="shared" si="21"/>
        <v>1</v>
      </c>
      <c r="S174" s="62"/>
      <c r="T174" s="39" t="s">
        <v>193</v>
      </c>
    </row>
    <row r="175" spans="1:20" ht="12.75" x14ac:dyDescent="0.15">
      <c r="A175" s="193"/>
      <c r="B175" s="186" t="s">
        <v>8</v>
      </c>
      <c r="C175" s="186" t="s">
        <v>9</v>
      </c>
      <c r="D175" s="186"/>
      <c r="E175" s="13" t="s">
        <v>325</v>
      </c>
      <c r="F175" s="44" t="s">
        <v>383</v>
      </c>
      <c r="G175" s="44">
        <v>12</v>
      </c>
      <c r="H175" s="73">
        <f t="shared" si="22"/>
        <v>12</v>
      </c>
      <c r="I175" s="44"/>
      <c r="J175" s="44"/>
      <c r="K175" s="44"/>
      <c r="L175" s="44"/>
      <c r="M175" s="44"/>
      <c r="N175" s="71"/>
      <c r="O175" s="71">
        <v>1</v>
      </c>
      <c r="P175" s="71">
        <v>12</v>
      </c>
      <c r="Q175" s="71"/>
      <c r="R175" s="71">
        <f t="shared" si="21"/>
        <v>12</v>
      </c>
      <c r="S175" s="62"/>
      <c r="T175" s="39" t="s">
        <v>193</v>
      </c>
    </row>
    <row r="176" spans="1:20" ht="12.75" x14ac:dyDescent="0.15">
      <c r="A176" s="193"/>
      <c r="B176" s="186" t="s">
        <v>8</v>
      </c>
      <c r="C176" s="186" t="s">
        <v>9</v>
      </c>
      <c r="D176" s="186"/>
      <c r="E176" s="13" t="s">
        <v>325</v>
      </c>
      <c r="F176" s="44" t="s">
        <v>384</v>
      </c>
      <c r="G176" s="44">
        <v>6</v>
      </c>
      <c r="H176" s="73">
        <f t="shared" si="22"/>
        <v>6</v>
      </c>
      <c r="I176" s="44"/>
      <c r="J176" s="44"/>
      <c r="K176" s="44"/>
      <c r="L176" s="44"/>
      <c r="M176" s="44"/>
      <c r="N176" s="71"/>
      <c r="O176" s="71">
        <v>1</v>
      </c>
      <c r="P176" s="71">
        <v>6</v>
      </c>
      <c r="Q176" s="71"/>
      <c r="R176" s="71">
        <f t="shared" si="21"/>
        <v>6</v>
      </c>
      <c r="S176" s="62"/>
      <c r="T176" s="39" t="s">
        <v>193</v>
      </c>
    </row>
    <row r="177" spans="1:20" ht="12.75" x14ac:dyDescent="0.15">
      <c r="A177" s="193"/>
      <c r="B177" s="186" t="s">
        <v>8</v>
      </c>
      <c r="C177" s="186" t="s">
        <v>9</v>
      </c>
      <c r="D177" s="186"/>
      <c r="E177" s="13" t="s">
        <v>325</v>
      </c>
      <c r="F177" s="44" t="s">
        <v>385</v>
      </c>
      <c r="G177" s="44">
        <v>1</v>
      </c>
      <c r="H177" s="73">
        <f t="shared" si="22"/>
        <v>1</v>
      </c>
      <c r="I177" s="44"/>
      <c r="J177" s="44"/>
      <c r="K177" s="44"/>
      <c r="L177" s="44"/>
      <c r="M177" s="44"/>
      <c r="N177" s="71"/>
      <c r="O177" s="71">
        <v>1</v>
      </c>
      <c r="P177" s="71">
        <v>1</v>
      </c>
      <c r="Q177" s="71"/>
      <c r="R177" s="71">
        <f t="shared" si="21"/>
        <v>1</v>
      </c>
      <c r="S177" s="62"/>
      <c r="T177" s="39" t="s">
        <v>193</v>
      </c>
    </row>
    <row r="178" spans="1:20" ht="12.75" x14ac:dyDescent="0.15">
      <c r="A178" s="193"/>
      <c r="B178" s="186" t="s">
        <v>8</v>
      </c>
      <c r="C178" s="186" t="s">
        <v>9</v>
      </c>
      <c r="D178" s="186"/>
      <c r="E178" s="13" t="s">
        <v>325</v>
      </c>
      <c r="F178" s="44" t="s">
        <v>386</v>
      </c>
      <c r="G178" s="44">
        <v>5</v>
      </c>
      <c r="H178" s="73">
        <f t="shared" si="22"/>
        <v>5</v>
      </c>
      <c r="I178" s="44"/>
      <c r="J178" s="44"/>
      <c r="K178" s="44"/>
      <c r="L178" s="44"/>
      <c r="M178" s="44"/>
      <c r="N178" s="71"/>
      <c r="O178" s="71">
        <v>1</v>
      </c>
      <c r="P178" s="71">
        <v>5</v>
      </c>
      <c r="Q178" s="71"/>
      <c r="R178" s="71">
        <f t="shared" si="21"/>
        <v>5</v>
      </c>
      <c r="S178" s="62"/>
      <c r="T178" s="39" t="s">
        <v>193</v>
      </c>
    </row>
    <row r="179" spans="1:20" ht="12.75" x14ac:dyDescent="0.15">
      <c r="A179" s="193"/>
      <c r="B179" s="186" t="s">
        <v>8</v>
      </c>
      <c r="C179" s="186" t="s">
        <v>9</v>
      </c>
      <c r="D179" s="186"/>
      <c r="E179" s="13" t="s">
        <v>325</v>
      </c>
      <c r="F179" s="44" t="s">
        <v>387</v>
      </c>
      <c r="G179" s="44">
        <v>253</v>
      </c>
      <c r="H179" s="73">
        <f t="shared" si="22"/>
        <v>253</v>
      </c>
      <c r="I179" s="44"/>
      <c r="J179" s="44"/>
      <c r="K179" s="44"/>
      <c r="L179" s="44"/>
      <c r="M179" s="44"/>
      <c r="N179" s="71"/>
      <c r="O179" s="71">
        <v>1</v>
      </c>
      <c r="P179" s="71">
        <v>253</v>
      </c>
      <c r="Q179" s="71"/>
      <c r="R179" s="71">
        <f t="shared" si="21"/>
        <v>253</v>
      </c>
      <c r="S179" s="62"/>
      <c r="T179" s="39" t="s">
        <v>193</v>
      </c>
    </row>
    <row r="180" spans="1:20" ht="12.75" x14ac:dyDescent="0.15">
      <c r="A180" s="193"/>
      <c r="B180" s="186" t="s">
        <v>8</v>
      </c>
      <c r="C180" s="186" t="s">
        <v>9</v>
      </c>
      <c r="D180" s="186"/>
      <c r="E180" s="13" t="s">
        <v>325</v>
      </c>
      <c r="F180" s="44" t="s">
        <v>388</v>
      </c>
      <c r="G180" s="44">
        <v>171</v>
      </c>
      <c r="H180" s="73">
        <f t="shared" si="22"/>
        <v>171</v>
      </c>
      <c r="I180" s="44"/>
      <c r="J180" s="44"/>
      <c r="K180" s="44"/>
      <c r="L180" s="44"/>
      <c r="M180" s="44"/>
      <c r="N180" s="71"/>
      <c r="O180" s="71">
        <v>1</v>
      </c>
      <c r="P180" s="71">
        <v>171</v>
      </c>
      <c r="Q180" s="71"/>
      <c r="R180" s="71">
        <f t="shared" si="21"/>
        <v>171</v>
      </c>
      <c r="S180" s="62"/>
      <c r="T180" s="39" t="s">
        <v>193</v>
      </c>
    </row>
    <row r="181" spans="1:20" ht="12.75" x14ac:dyDescent="0.15">
      <c r="A181" s="193"/>
      <c r="B181" s="186" t="s">
        <v>8</v>
      </c>
      <c r="C181" s="186" t="s">
        <v>9</v>
      </c>
      <c r="D181" s="186"/>
      <c r="E181" s="13" t="s">
        <v>325</v>
      </c>
      <c r="F181" s="44" t="s">
        <v>389</v>
      </c>
      <c r="G181" s="44">
        <v>347</v>
      </c>
      <c r="H181" s="73">
        <f t="shared" si="22"/>
        <v>347</v>
      </c>
      <c r="I181" s="44"/>
      <c r="J181" s="44"/>
      <c r="K181" s="44"/>
      <c r="L181" s="44"/>
      <c r="M181" s="44"/>
      <c r="N181" s="71"/>
      <c r="O181" s="71">
        <v>1</v>
      </c>
      <c r="P181" s="71">
        <v>347</v>
      </c>
      <c r="Q181" s="71"/>
      <c r="R181" s="71">
        <f t="shared" si="21"/>
        <v>347</v>
      </c>
      <c r="S181" s="62"/>
      <c r="T181" s="39" t="s">
        <v>193</v>
      </c>
    </row>
    <row r="182" spans="1:20" ht="12.75" x14ac:dyDescent="0.15">
      <c r="A182" s="178"/>
      <c r="B182" s="176" t="s">
        <v>8</v>
      </c>
      <c r="C182" s="176" t="s">
        <v>9</v>
      </c>
      <c r="D182" s="176"/>
      <c r="E182" s="13" t="s">
        <v>325</v>
      </c>
      <c r="F182" s="44" t="s">
        <v>390</v>
      </c>
      <c r="G182" s="44">
        <v>38</v>
      </c>
      <c r="H182" s="73">
        <f t="shared" si="22"/>
        <v>38</v>
      </c>
      <c r="I182" s="44"/>
      <c r="J182" s="44"/>
      <c r="K182" s="44"/>
      <c r="L182" s="44"/>
      <c r="M182" s="44"/>
      <c r="N182" s="71"/>
      <c r="O182" s="71">
        <v>1</v>
      </c>
      <c r="P182" s="71">
        <v>38</v>
      </c>
      <c r="Q182" s="71"/>
      <c r="R182" s="71">
        <f t="shared" si="21"/>
        <v>38</v>
      </c>
      <c r="S182" s="62"/>
      <c r="T182" s="39" t="s">
        <v>193</v>
      </c>
    </row>
    <row r="183" spans="1:20" ht="12.75" x14ac:dyDescent="0.15">
      <c r="A183" s="192">
        <v>43</v>
      </c>
      <c r="B183" s="185" t="s">
        <v>8</v>
      </c>
      <c r="C183" s="185" t="s">
        <v>9</v>
      </c>
      <c r="D183" s="185" t="s">
        <v>391</v>
      </c>
      <c r="E183" s="13" t="s">
        <v>325</v>
      </c>
      <c r="F183" s="44" t="s">
        <v>392</v>
      </c>
      <c r="G183" s="44">
        <v>3</v>
      </c>
      <c r="H183" s="73"/>
      <c r="I183" s="44"/>
      <c r="J183" s="44"/>
      <c r="K183" s="44"/>
      <c r="L183" s="44">
        <f t="shared" ref="L183:L199" si="23">G183</f>
        <v>3</v>
      </c>
      <c r="M183" s="44"/>
      <c r="N183" s="71"/>
      <c r="O183" s="71">
        <v>2</v>
      </c>
      <c r="P183" s="71">
        <v>6</v>
      </c>
      <c r="Q183" s="71"/>
      <c r="R183" s="71">
        <f t="shared" si="21"/>
        <v>6</v>
      </c>
      <c r="S183" s="62"/>
      <c r="T183" s="39" t="s">
        <v>197</v>
      </c>
    </row>
    <row r="184" spans="1:20" ht="12.75" x14ac:dyDescent="0.15">
      <c r="A184" s="193"/>
      <c r="B184" s="186" t="s">
        <v>8</v>
      </c>
      <c r="C184" s="186" t="s">
        <v>9</v>
      </c>
      <c r="D184" s="186"/>
      <c r="E184" s="13" t="s">
        <v>325</v>
      </c>
      <c r="F184" s="44" t="s">
        <v>393</v>
      </c>
      <c r="G184" s="44">
        <v>6</v>
      </c>
      <c r="H184" s="73"/>
      <c r="I184" s="44"/>
      <c r="J184" s="44"/>
      <c r="K184" s="44"/>
      <c r="L184" s="44">
        <f t="shared" si="23"/>
        <v>6</v>
      </c>
      <c r="M184" s="44"/>
      <c r="N184" s="71"/>
      <c r="O184" s="71">
        <v>2</v>
      </c>
      <c r="P184" s="71">
        <v>12</v>
      </c>
      <c r="Q184" s="71"/>
      <c r="R184" s="71">
        <f t="shared" si="21"/>
        <v>12</v>
      </c>
      <c r="S184" s="62"/>
      <c r="T184" s="39" t="s">
        <v>197</v>
      </c>
    </row>
    <row r="185" spans="1:20" ht="12.75" x14ac:dyDescent="0.15">
      <c r="A185" s="193"/>
      <c r="B185" s="186" t="s">
        <v>8</v>
      </c>
      <c r="C185" s="186" t="s">
        <v>9</v>
      </c>
      <c r="D185" s="186"/>
      <c r="E185" s="13" t="s">
        <v>325</v>
      </c>
      <c r="F185" s="44" t="s">
        <v>394</v>
      </c>
      <c r="G185" s="44">
        <v>10</v>
      </c>
      <c r="H185" s="73"/>
      <c r="I185" s="44"/>
      <c r="J185" s="44"/>
      <c r="K185" s="44"/>
      <c r="L185" s="44">
        <f t="shared" si="23"/>
        <v>10</v>
      </c>
      <c r="M185" s="44"/>
      <c r="N185" s="71"/>
      <c r="O185" s="71">
        <v>2</v>
      </c>
      <c r="P185" s="71">
        <v>20</v>
      </c>
      <c r="Q185" s="71"/>
      <c r="R185" s="71">
        <f t="shared" si="21"/>
        <v>20</v>
      </c>
      <c r="S185" s="62"/>
      <c r="T185" s="39" t="s">
        <v>197</v>
      </c>
    </row>
    <row r="186" spans="1:20" ht="12.75" x14ac:dyDescent="0.15">
      <c r="A186" s="193"/>
      <c r="B186" s="186" t="s">
        <v>8</v>
      </c>
      <c r="C186" s="186" t="s">
        <v>9</v>
      </c>
      <c r="D186" s="186"/>
      <c r="E186" s="13" t="s">
        <v>325</v>
      </c>
      <c r="F186" s="44" t="s">
        <v>395</v>
      </c>
      <c r="G186" s="44">
        <v>19</v>
      </c>
      <c r="H186" s="73"/>
      <c r="I186" s="44"/>
      <c r="J186" s="44"/>
      <c r="K186" s="44"/>
      <c r="L186" s="44">
        <f t="shared" si="23"/>
        <v>19</v>
      </c>
      <c r="M186" s="44"/>
      <c r="N186" s="71"/>
      <c r="O186" s="71">
        <v>2</v>
      </c>
      <c r="P186" s="71">
        <v>38</v>
      </c>
      <c r="Q186" s="71"/>
      <c r="R186" s="71">
        <f t="shared" ref="R186:R204" si="24">P186-Q186</f>
        <v>38</v>
      </c>
      <c r="S186" s="62"/>
      <c r="T186" s="39" t="s">
        <v>197</v>
      </c>
    </row>
    <row r="187" spans="1:20" ht="12.75" x14ac:dyDescent="0.15">
      <c r="A187" s="193"/>
      <c r="B187" s="186" t="s">
        <v>8</v>
      </c>
      <c r="C187" s="186" t="s">
        <v>9</v>
      </c>
      <c r="D187" s="186"/>
      <c r="E187" s="13" t="s">
        <v>325</v>
      </c>
      <c r="F187" s="44" t="s">
        <v>396</v>
      </c>
      <c r="G187" s="44">
        <v>10</v>
      </c>
      <c r="H187" s="73"/>
      <c r="I187" s="44"/>
      <c r="J187" s="44"/>
      <c r="K187" s="44"/>
      <c r="L187" s="44">
        <f t="shared" si="23"/>
        <v>10</v>
      </c>
      <c r="M187" s="44"/>
      <c r="N187" s="71"/>
      <c r="O187" s="71">
        <v>2</v>
      </c>
      <c r="P187" s="71">
        <v>20</v>
      </c>
      <c r="Q187" s="71"/>
      <c r="R187" s="71">
        <f t="shared" si="24"/>
        <v>20</v>
      </c>
      <c r="S187" s="62"/>
      <c r="T187" s="39" t="s">
        <v>197</v>
      </c>
    </row>
    <row r="188" spans="1:20" ht="12.75" x14ac:dyDescent="0.15">
      <c r="A188" s="193"/>
      <c r="B188" s="186" t="s">
        <v>8</v>
      </c>
      <c r="C188" s="186" t="s">
        <v>9</v>
      </c>
      <c r="D188" s="186"/>
      <c r="E188" s="13" t="s">
        <v>325</v>
      </c>
      <c r="F188" s="44" t="s">
        <v>397</v>
      </c>
      <c r="G188" s="44">
        <v>4</v>
      </c>
      <c r="H188" s="73"/>
      <c r="I188" s="44"/>
      <c r="J188" s="44"/>
      <c r="K188" s="44"/>
      <c r="L188" s="44">
        <f t="shared" si="23"/>
        <v>4</v>
      </c>
      <c r="M188" s="44"/>
      <c r="N188" s="71"/>
      <c r="O188" s="71">
        <v>2</v>
      </c>
      <c r="P188" s="71">
        <v>8</v>
      </c>
      <c r="Q188" s="71"/>
      <c r="R188" s="71">
        <f t="shared" si="24"/>
        <v>8</v>
      </c>
      <c r="S188" s="62"/>
      <c r="T188" s="39" t="s">
        <v>197</v>
      </c>
    </row>
    <row r="189" spans="1:20" ht="12.75" x14ac:dyDescent="0.15">
      <c r="A189" s="193"/>
      <c r="B189" s="186" t="s">
        <v>8</v>
      </c>
      <c r="C189" s="186" t="s">
        <v>9</v>
      </c>
      <c r="D189" s="186"/>
      <c r="E189" s="13" t="s">
        <v>325</v>
      </c>
      <c r="F189" s="44" t="s">
        <v>366</v>
      </c>
      <c r="G189" s="44">
        <v>238</v>
      </c>
      <c r="H189" s="73"/>
      <c r="I189" s="44"/>
      <c r="J189" s="44"/>
      <c r="K189" s="44"/>
      <c r="L189" s="44">
        <f t="shared" si="23"/>
        <v>238</v>
      </c>
      <c r="M189" s="44"/>
      <c r="N189" s="71"/>
      <c r="O189" s="71">
        <v>2</v>
      </c>
      <c r="P189" s="71">
        <v>476</v>
      </c>
      <c r="Q189" s="71"/>
      <c r="R189" s="71">
        <f t="shared" si="24"/>
        <v>476</v>
      </c>
      <c r="S189" s="62"/>
      <c r="T189" s="39" t="s">
        <v>197</v>
      </c>
    </row>
    <row r="190" spans="1:20" ht="12.75" x14ac:dyDescent="0.15">
      <c r="A190" s="178"/>
      <c r="B190" s="176" t="s">
        <v>8</v>
      </c>
      <c r="C190" s="176" t="s">
        <v>9</v>
      </c>
      <c r="D190" s="176"/>
      <c r="E190" s="13" t="s">
        <v>325</v>
      </c>
      <c r="F190" s="44" t="s">
        <v>398</v>
      </c>
      <c r="G190" s="44">
        <v>24</v>
      </c>
      <c r="H190" s="73"/>
      <c r="I190" s="44"/>
      <c r="J190" s="44"/>
      <c r="K190" s="44"/>
      <c r="L190" s="44">
        <f t="shared" si="23"/>
        <v>24</v>
      </c>
      <c r="M190" s="44"/>
      <c r="N190" s="71"/>
      <c r="O190" s="71">
        <v>2</v>
      </c>
      <c r="P190" s="71">
        <v>48</v>
      </c>
      <c r="Q190" s="71"/>
      <c r="R190" s="71">
        <f t="shared" si="24"/>
        <v>48</v>
      </c>
      <c r="S190" s="62"/>
      <c r="T190" s="39" t="s">
        <v>197</v>
      </c>
    </row>
    <row r="191" spans="1:20" ht="12.75" x14ac:dyDescent="0.15">
      <c r="A191" s="192">
        <v>44</v>
      </c>
      <c r="B191" s="185" t="s">
        <v>8</v>
      </c>
      <c r="C191" s="185" t="s">
        <v>9</v>
      </c>
      <c r="D191" s="185" t="s">
        <v>399</v>
      </c>
      <c r="E191" s="13" t="s">
        <v>325</v>
      </c>
      <c r="F191" s="44" t="s">
        <v>400</v>
      </c>
      <c r="G191" s="44">
        <v>58</v>
      </c>
      <c r="H191" s="73"/>
      <c r="I191" s="44"/>
      <c r="J191" s="44"/>
      <c r="K191" s="44"/>
      <c r="L191" s="44">
        <f t="shared" si="23"/>
        <v>58</v>
      </c>
      <c r="M191" s="44"/>
      <c r="N191" s="71"/>
      <c r="O191" s="71">
        <v>2</v>
      </c>
      <c r="P191" s="71">
        <v>116</v>
      </c>
      <c r="Q191" s="71"/>
      <c r="R191" s="71">
        <f t="shared" si="24"/>
        <v>116</v>
      </c>
      <c r="S191" s="62"/>
      <c r="T191" s="39" t="s">
        <v>197</v>
      </c>
    </row>
    <row r="192" spans="1:20" ht="12.75" x14ac:dyDescent="0.15">
      <c r="A192" s="193"/>
      <c r="B192" s="186" t="s">
        <v>8</v>
      </c>
      <c r="C192" s="186" t="s">
        <v>9</v>
      </c>
      <c r="D192" s="186"/>
      <c r="E192" s="13" t="s">
        <v>325</v>
      </c>
      <c r="F192" s="44" t="s">
        <v>401</v>
      </c>
      <c r="G192" s="44">
        <v>130</v>
      </c>
      <c r="H192" s="73"/>
      <c r="I192" s="44"/>
      <c r="J192" s="44"/>
      <c r="K192" s="44"/>
      <c r="L192" s="44">
        <f t="shared" si="23"/>
        <v>130</v>
      </c>
      <c r="M192" s="44"/>
      <c r="N192" s="71"/>
      <c r="O192" s="71">
        <v>2</v>
      </c>
      <c r="P192" s="71">
        <v>260</v>
      </c>
      <c r="Q192" s="71"/>
      <c r="R192" s="71">
        <f t="shared" si="24"/>
        <v>260</v>
      </c>
      <c r="S192" s="62"/>
      <c r="T192" s="39" t="s">
        <v>197</v>
      </c>
    </row>
    <row r="193" spans="1:20" ht="12.75" x14ac:dyDescent="0.15">
      <c r="A193" s="178"/>
      <c r="B193" s="176" t="s">
        <v>8</v>
      </c>
      <c r="C193" s="176" t="s">
        <v>9</v>
      </c>
      <c r="D193" s="176"/>
      <c r="E193" s="13" t="s">
        <v>325</v>
      </c>
      <c r="F193" s="44" t="s">
        <v>402</v>
      </c>
      <c r="G193" s="44">
        <v>100</v>
      </c>
      <c r="H193" s="73"/>
      <c r="I193" s="44"/>
      <c r="J193" s="44"/>
      <c r="K193" s="44"/>
      <c r="L193" s="44">
        <f t="shared" si="23"/>
        <v>100</v>
      </c>
      <c r="M193" s="44"/>
      <c r="N193" s="71"/>
      <c r="O193" s="71">
        <v>2</v>
      </c>
      <c r="P193" s="71">
        <v>200</v>
      </c>
      <c r="Q193" s="71"/>
      <c r="R193" s="71">
        <f t="shared" si="24"/>
        <v>200</v>
      </c>
      <c r="S193" s="62"/>
      <c r="T193" s="39" t="s">
        <v>197</v>
      </c>
    </row>
    <row r="194" spans="1:20" ht="12.75" x14ac:dyDescent="0.15">
      <c r="A194" s="192">
        <v>45</v>
      </c>
      <c r="B194" s="185" t="s">
        <v>8</v>
      </c>
      <c r="C194" s="185" t="s">
        <v>9</v>
      </c>
      <c r="D194" s="185" t="s">
        <v>403</v>
      </c>
      <c r="E194" s="13" t="s">
        <v>325</v>
      </c>
      <c r="F194" s="44" t="s">
        <v>404</v>
      </c>
      <c r="G194" s="44">
        <v>16</v>
      </c>
      <c r="H194" s="73"/>
      <c r="I194" s="44"/>
      <c r="J194" s="44"/>
      <c r="K194" s="44"/>
      <c r="L194" s="44">
        <f t="shared" si="23"/>
        <v>16</v>
      </c>
      <c r="M194" s="44"/>
      <c r="N194" s="71"/>
      <c r="O194" s="71">
        <v>2</v>
      </c>
      <c r="P194" s="71">
        <v>32</v>
      </c>
      <c r="Q194" s="71"/>
      <c r="R194" s="71">
        <f t="shared" si="24"/>
        <v>32</v>
      </c>
      <c r="S194" s="62"/>
      <c r="T194" s="39" t="s">
        <v>197</v>
      </c>
    </row>
    <row r="195" spans="1:20" ht="12.75" x14ac:dyDescent="0.15">
      <c r="A195" s="193"/>
      <c r="B195" s="186" t="s">
        <v>8</v>
      </c>
      <c r="C195" s="186" t="s">
        <v>9</v>
      </c>
      <c r="D195" s="186"/>
      <c r="E195" s="13" t="s">
        <v>325</v>
      </c>
      <c r="F195" s="44" t="s">
        <v>405</v>
      </c>
      <c r="G195" s="44">
        <v>30</v>
      </c>
      <c r="H195" s="73"/>
      <c r="I195" s="44"/>
      <c r="J195" s="44"/>
      <c r="K195" s="44"/>
      <c r="L195" s="44">
        <f t="shared" si="23"/>
        <v>30</v>
      </c>
      <c r="M195" s="44"/>
      <c r="N195" s="71"/>
      <c r="O195" s="71">
        <v>2</v>
      </c>
      <c r="P195" s="71">
        <v>60</v>
      </c>
      <c r="Q195" s="71"/>
      <c r="R195" s="71">
        <f t="shared" si="24"/>
        <v>60</v>
      </c>
      <c r="S195" s="62"/>
      <c r="T195" s="39" t="s">
        <v>197</v>
      </c>
    </row>
    <row r="196" spans="1:20" ht="12.75" x14ac:dyDescent="0.15">
      <c r="A196" s="193"/>
      <c r="B196" s="186" t="s">
        <v>8</v>
      </c>
      <c r="C196" s="186" t="s">
        <v>9</v>
      </c>
      <c r="D196" s="186"/>
      <c r="E196" s="13" t="s">
        <v>325</v>
      </c>
      <c r="F196" s="44" t="s">
        <v>329</v>
      </c>
      <c r="G196" s="44">
        <v>89</v>
      </c>
      <c r="H196" s="73"/>
      <c r="I196" s="44"/>
      <c r="J196" s="44"/>
      <c r="K196" s="44"/>
      <c r="L196" s="44">
        <f t="shared" si="23"/>
        <v>89</v>
      </c>
      <c r="M196" s="44"/>
      <c r="N196" s="71"/>
      <c r="O196" s="71">
        <v>2</v>
      </c>
      <c r="P196" s="71">
        <v>178</v>
      </c>
      <c r="Q196" s="71"/>
      <c r="R196" s="71">
        <f t="shared" si="24"/>
        <v>178</v>
      </c>
      <c r="S196" s="62"/>
      <c r="T196" s="39" t="s">
        <v>197</v>
      </c>
    </row>
    <row r="197" spans="1:20" ht="12.75" x14ac:dyDescent="0.15">
      <c r="A197" s="193"/>
      <c r="B197" s="186" t="s">
        <v>8</v>
      </c>
      <c r="C197" s="186" t="s">
        <v>9</v>
      </c>
      <c r="D197" s="186"/>
      <c r="E197" s="13" t="s">
        <v>325</v>
      </c>
      <c r="F197" s="44" t="s">
        <v>339</v>
      </c>
      <c r="G197" s="44">
        <v>5</v>
      </c>
      <c r="H197" s="73"/>
      <c r="I197" s="44"/>
      <c r="J197" s="44"/>
      <c r="K197" s="44"/>
      <c r="L197" s="44">
        <f t="shared" si="23"/>
        <v>5</v>
      </c>
      <c r="M197" s="44"/>
      <c r="N197" s="71"/>
      <c r="O197" s="71">
        <v>2</v>
      </c>
      <c r="P197" s="71">
        <v>10</v>
      </c>
      <c r="Q197" s="71"/>
      <c r="R197" s="71">
        <f t="shared" si="24"/>
        <v>10</v>
      </c>
      <c r="S197" s="62"/>
      <c r="T197" s="39" t="s">
        <v>197</v>
      </c>
    </row>
    <row r="198" spans="1:20" ht="12.75" x14ac:dyDescent="0.15">
      <c r="A198" s="193"/>
      <c r="B198" s="186" t="s">
        <v>8</v>
      </c>
      <c r="C198" s="186" t="s">
        <v>9</v>
      </c>
      <c r="D198" s="186"/>
      <c r="E198" s="13" t="s">
        <v>325</v>
      </c>
      <c r="F198" s="44" t="s">
        <v>406</v>
      </c>
      <c r="G198" s="44">
        <v>25</v>
      </c>
      <c r="H198" s="73"/>
      <c r="I198" s="44"/>
      <c r="J198" s="44"/>
      <c r="K198" s="44"/>
      <c r="L198" s="44">
        <f t="shared" si="23"/>
        <v>25</v>
      </c>
      <c r="M198" s="44"/>
      <c r="N198" s="71"/>
      <c r="O198" s="71">
        <v>2</v>
      </c>
      <c r="P198" s="71">
        <v>50</v>
      </c>
      <c r="Q198" s="71"/>
      <c r="R198" s="71">
        <f t="shared" si="24"/>
        <v>50</v>
      </c>
      <c r="S198" s="62"/>
      <c r="T198" s="39" t="s">
        <v>197</v>
      </c>
    </row>
    <row r="199" spans="1:20" ht="12.75" x14ac:dyDescent="0.15">
      <c r="A199" s="178"/>
      <c r="B199" s="176" t="s">
        <v>8</v>
      </c>
      <c r="C199" s="176" t="s">
        <v>9</v>
      </c>
      <c r="D199" s="176"/>
      <c r="E199" s="13" t="s">
        <v>325</v>
      </c>
      <c r="F199" s="44" t="s">
        <v>407</v>
      </c>
      <c r="G199" s="44">
        <v>10</v>
      </c>
      <c r="H199" s="73"/>
      <c r="I199" s="44"/>
      <c r="J199" s="44"/>
      <c r="K199" s="44"/>
      <c r="L199" s="44">
        <f t="shared" si="23"/>
        <v>10</v>
      </c>
      <c r="M199" s="44"/>
      <c r="N199" s="71"/>
      <c r="O199" s="71">
        <v>2</v>
      </c>
      <c r="P199" s="71">
        <v>20</v>
      </c>
      <c r="Q199" s="71"/>
      <c r="R199" s="71">
        <f t="shared" si="24"/>
        <v>20</v>
      </c>
      <c r="S199" s="62"/>
      <c r="T199" s="39" t="s">
        <v>197</v>
      </c>
    </row>
    <row r="200" spans="1:20" ht="12.75" x14ac:dyDescent="0.15">
      <c r="A200" s="192">
        <v>46</v>
      </c>
      <c r="B200" s="185" t="s">
        <v>8</v>
      </c>
      <c r="C200" s="185" t="s">
        <v>9</v>
      </c>
      <c r="D200" s="185" t="s">
        <v>408</v>
      </c>
      <c r="E200" s="13" t="s">
        <v>325</v>
      </c>
      <c r="F200" s="44" t="s">
        <v>409</v>
      </c>
      <c r="G200" s="44">
        <v>100</v>
      </c>
      <c r="H200" s="73">
        <f t="shared" ref="H200:H208" si="25">G200</f>
        <v>100</v>
      </c>
      <c r="I200" s="44"/>
      <c r="J200" s="44"/>
      <c r="K200" s="44"/>
      <c r="L200" s="44"/>
      <c r="M200" s="44"/>
      <c r="N200" s="71"/>
      <c r="O200" s="71">
        <v>1</v>
      </c>
      <c r="P200" s="71">
        <v>100</v>
      </c>
      <c r="Q200" s="71"/>
      <c r="R200" s="71">
        <f t="shared" si="24"/>
        <v>100</v>
      </c>
      <c r="S200" s="62"/>
      <c r="T200" s="39" t="s">
        <v>193</v>
      </c>
    </row>
    <row r="201" spans="1:20" ht="12.75" x14ac:dyDescent="0.15">
      <c r="A201" s="178"/>
      <c r="B201" s="176" t="s">
        <v>8</v>
      </c>
      <c r="C201" s="176" t="s">
        <v>9</v>
      </c>
      <c r="D201" s="176"/>
      <c r="E201" s="13" t="s">
        <v>325</v>
      </c>
      <c r="F201" s="44" t="s">
        <v>410</v>
      </c>
      <c r="G201" s="44">
        <v>200</v>
      </c>
      <c r="H201" s="73">
        <f t="shared" si="25"/>
        <v>200</v>
      </c>
      <c r="I201" s="44"/>
      <c r="J201" s="44"/>
      <c r="K201" s="44"/>
      <c r="L201" s="44"/>
      <c r="M201" s="44"/>
      <c r="N201" s="71"/>
      <c r="O201" s="71">
        <v>1</v>
      </c>
      <c r="P201" s="71">
        <v>200</v>
      </c>
      <c r="Q201" s="71"/>
      <c r="R201" s="71">
        <f t="shared" si="24"/>
        <v>200</v>
      </c>
      <c r="S201" s="62"/>
      <c r="T201" s="39" t="s">
        <v>193</v>
      </c>
    </row>
    <row r="202" spans="1:20" ht="12.75" x14ac:dyDescent="0.15">
      <c r="A202" s="192">
        <v>47</v>
      </c>
      <c r="B202" s="185" t="s">
        <v>8</v>
      </c>
      <c r="C202" s="185" t="s">
        <v>9</v>
      </c>
      <c r="D202" s="185" t="s">
        <v>411</v>
      </c>
      <c r="E202" s="13" t="s">
        <v>325</v>
      </c>
      <c r="F202" s="44" t="s">
        <v>412</v>
      </c>
      <c r="G202" s="44">
        <v>1200</v>
      </c>
      <c r="H202" s="73">
        <f t="shared" si="25"/>
        <v>1200</v>
      </c>
      <c r="I202" s="44"/>
      <c r="J202" s="44"/>
      <c r="K202" s="44"/>
      <c r="L202" s="44"/>
      <c r="M202" s="44"/>
      <c r="N202" s="71"/>
      <c r="O202" s="71">
        <v>1</v>
      </c>
      <c r="P202" s="71">
        <v>1200</v>
      </c>
      <c r="Q202" s="71"/>
      <c r="R202" s="71">
        <f t="shared" si="24"/>
        <v>1200</v>
      </c>
      <c r="S202" s="62"/>
      <c r="T202" s="39" t="s">
        <v>193</v>
      </c>
    </row>
    <row r="203" spans="1:20" ht="12.75" x14ac:dyDescent="0.15">
      <c r="A203" s="193"/>
      <c r="B203" s="186" t="s">
        <v>8</v>
      </c>
      <c r="C203" s="186" t="s">
        <v>9</v>
      </c>
      <c r="D203" s="186"/>
      <c r="E203" s="13" t="s">
        <v>325</v>
      </c>
      <c r="F203" s="44" t="s">
        <v>413</v>
      </c>
      <c r="G203" s="44">
        <v>273</v>
      </c>
      <c r="H203" s="73">
        <f t="shared" si="25"/>
        <v>273</v>
      </c>
      <c r="I203" s="44"/>
      <c r="J203" s="44"/>
      <c r="K203" s="44"/>
      <c r="L203" s="44"/>
      <c r="M203" s="44"/>
      <c r="N203" s="71"/>
      <c r="O203" s="71">
        <v>1</v>
      </c>
      <c r="P203" s="71">
        <v>273</v>
      </c>
      <c r="Q203" s="71"/>
      <c r="R203" s="71">
        <f t="shared" si="24"/>
        <v>273</v>
      </c>
      <c r="S203" s="62"/>
      <c r="T203" s="39" t="s">
        <v>193</v>
      </c>
    </row>
    <row r="204" spans="1:20" ht="12.75" x14ac:dyDescent="0.15">
      <c r="A204" s="178"/>
      <c r="B204" s="176" t="s">
        <v>8</v>
      </c>
      <c r="C204" s="176" t="s">
        <v>9</v>
      </c>
      <c r="D204" s="176"/>
      <c r="E204" s="13" t="s">
        <v>325</v>
      </c>
      <c r="F204" s="44" t="s">
        <v>414</v>
      </c>
      <c r="G204" s="44">
        <v>726</v>
      </c>
      <c r="H204" s="73">
        <f t="shared" si="25"/>
        <v>726</v>
      </c>
      <c r="I204" s="44"/>
      <c r="J204" s="44"/>
      <c r="K204" s="44"/>
      <c r="L204" s="44"/>
      <c r="M204" s="44"/>
      <c r="N204" s="71"/>
      <c r="O204" s="71">
        <v>1</v>
      </c>
      <c r="P204" s="71">
        <v>726</v>
      </c>
      <c r="Q204" s="71"/>
      <c r="R204" s="71">
        <f t="shared" si="24"/>
        <v>726</v>
      </c>
      <c r="S204" s="62"/>
      <c r="T204" s="39" t="s">
        <v>193</v>
      </c>
    </row>
    <row r="205" spans="1:20" ht="12.75" x14ac:dyDescent="0.15">
      <c r="A205" s="193">
        <v>48</v>
      </c>
      <c r="B205" s="186" t="s">
        <v>8</v>
      </c>
      <c r="C205" s="186" t="s">
        <v>9</v>
      </c>
      <c r="D205" s="186" t="s">
        <v>10</v>
      </c>
      <c r="E205" s="13" t="s">
        <v>415</v>
      </c>
      <c r="F205" s="44" t="s">
        <v>416</v>
      </c>
      <c r="G205" s="44">
        <v>2182</v>
      </c>
      <c r="H205" s="73">
        <f t="shared" si="25"/>
        <v>2182</v>
      </c>
      <c r="I205" s="44"/>
      <c r="J205" s="44"/>
      <c r="K205" s="44"/>
      <c r="L205" s="44"/>
      <c r="M205" s="44"/>
      <c r="N205" s="71"/>
      <c r="O205" s="71">
        <v>100</v>
      </c>
      <c r="P205" s="71">
        <v>100</v>
      </c>
      <c r="Q205" s="71"/>
      <c r="R205" s="71">
        <f t="shared" ref="R205:R211" si="26">P205-Q205</f>
        <v>100</v>
      </c>
      <c r="S205" s="62"/>
    </row>
    <row r="206" spans="1:20" ht="12.75" x14ac:dyDescent="0.15">
      <c r="A206" s="193"/>
      <c r="B206" s="186"/>
      <c r="C206" s="186"/>
      <c r="D206" s="186"/>
      <c r="E206" s="13" t="s">
        <v>415</v>
      </c>
      <c r="F206" s="44" t="s">
        <v>417</v>
      </c>
      <c r="G206" s="44">
        <v>2501</v>
      </c>
      <c r="H206" s="73">
        <f t="shared" si="25"/>
        <v>2501</v>
      </c>
      <c r="I206" s="44"/>
      <c r="J206" s="44"/>
      <c r="K206" s="44"/>
      <c r="L206" s="44"/>
      <c r="M206" s="44"/>
      <c r="N206" s="71"/>
      <c r="O206" s="71">
        <v>100</v>
      </c>
      <c r="P206" s="71">
        <v>100</v>
      </c>
      <c r="Q206" s="71"/>
      <c r="R206" s="71">
        <f t="shared" si="26"/>
        <v>100</v>
      </c>
      <c r="S206" s="62"/>
    </row>
    <row r="207" spans="1:20" ht="12.75" x14ac:dyDescent="0.15">
      <c r="A207" s="193"/>
      <c r="B207" s="186"/>
      <c r="C207" s="186"/>
      <c r="D207" s="186"/>
      <c r="E207" s="13" t="s">
        <v>415</v>
      </c>
      <c r="F207" s="44" t="s">
        <v>418</v>
      </c>
      <c r="G207" s="44">
        <v>2049</v>
      </c>
      <c r="H207" s="73">
        <f t="shared" si="25"/>
        <v>2049</v>
      </c>
      <c r="I207" s="44"/>
      <c r="J207" s="44"/>
      <c r="K207" s="44"/>
      <c r="L207" s="44"/>
      <c r="M207" s="44"/>
      <c r="N207" s="71"/>
      <c r="O207" s="71">
        <v>100</v>
      </c>
      <c r="P207" s="71">
        <v>100</v>
      </c>
      <c r="Q207" s="71"/>
      <c r="R207" s="71">
        <f t="shared" si="26"/>
        <v>100</v>
      </c>
      <c r="S207" s="62"/>
    </row>
    <row r="208" spans="1:20" ht="12.75" x14ac:dyDescent="0.15">
      <c r="A208" s="193"/>
      <c r="B208" s="186"/>
      <c r="C208" s="186"/>
      <c r="D208" s="186"/>
      <c r="E208" s="13" t="s">
        <v>415</v>
      </c>
      <c r="F208" s="44" t="s">
        <v>419</v>
      </c>
      <c r="G208" s="44">
        <v>2047</v>
      </c>
      <c r="H208" s="73">
        <f t="shared" si="25"/>
        <v>2047</v>
      </c>
      <c r="I208" s="44"/>
      <c r="J208" s="44"/>
      <c r="K208" s="44"/>
      <c r="L208" s="44"/>
      <c r="M208" s="44"/>
      <c r="N208" s="71"/>
      <c r="O208" s="71">
        <v>100</v>
      </c>
      <c r="P208" s="71">
        <v>100</v>
      </c>
      <c r="Q208" s="71"/>
      <c r="R208" s="71">
        <f t="shared" si="26"/>
        <v>100</v>
      </c>
      <c r="S208" s="62"/>
    </row>
    <row r="209" spans="1:20" ht="12.75" x14ac:dyDescent="0.15">
      <c r="A209" s="178"/>
      <c r="B209" s="176"/>
      <c r="C209" s="176"/>
      <c r="D209" s="176"/>
      <c r="E209" s="13" t="s">
        <v>415</v>
      </c>
      <c r="F209" s="44" t="s">
        <v>420</v>
      </c>
      <c r="G209" s="44">
        <v>111</v>
      </c>
      <c r="H209" s="73"/>
      <c r="I209" s="44">
        <f>G209</f>
        <v>111</v>
      </c>
      <c r="J209" s="44"/>
      <c r="K209" s="44"/>
      <c r="L209" s="44"/>
      <c r="M209" s="44"/>
      <c r="N209" s="71"/>
      <c r="O209" s="71">
        <v>100</v>
      </c>
      <c r="P209" s="71">
        <v>100</v>
      </c>
      <c r="Q209" s="71"/>
      <c r="R209" s="71">
        <f t="shared" si="26"/>
        <v>100</v>
      </c>
      <c r="S209" s="62"/>
    </row>
    <row r="210" spans="1:20" ht="12.75" x14ac:dyDescent="0.15">
      <c r="A210" s="193">
        <v>49</v>
      </c>
      <c r="B210" s="186" t="s">
        <v>8</v>
      </c>
      <c r="C210" s="186" t="s">
        <v>9</v>
      </c>
      <c r="D210" s="186" t="s">
        <v>421</v>
      </c>
      <c r="E210" s="13" t="s">
        <v>415</v>
      </c>
      <c r="F210" s="44" t="s">
        <v>422</v>
      </c>
      <c r="G210" s="44">
        <v>102</v>
      </c>
      <c r="H210" s="73"/>
      <c r="I210" s="44"/>
      <c r="J210" s="44"/>
      <c r="K210" s="44"/>
      <c r="L210" s="44"/>
      <c r="M210" s="44">
        <f>G210</f>
        <v>102</v>
      </c>
      <c r="N210" s="71"/>
      <c r="O210" s="71">
        <v>100</v>
      </c>
      <c r="P210" s="71">
        <v>100</v>
      </c>
      <c r="Q210" s="71"/>
      <c r="R210" s="71">
        <f t="shared" si="26"/>
        <v>100</v>
      </c>
      <c r="S210" s="62"/>
    </row>
    <row r="211" spans="1:20" ht="12.75" x14ac:dyDescent="0.15">
      <c r="A211" s="178"/>
      <c r="B211" s="176"/>
      <c r="C211" s="176"/>
      <c r="D211" s="176"/>
      <c r="E211" s="13" t="s">
        <v>415</v>
      </c>
      <c r="F211" s="44" t="s">
        <v>423</v>
      </c>
      <c r="G211" s="44">
        <v>104</v>
      </c>
      <c r="H211" s="73"/>
      <c r="I211" s="44"/>
      <c r="J211" s="44"/>
      <c r="K211" s="44"/>
      <c r="L211" s="44"/>
      <c r="M211" s="44">
        <f>G211</f>
        <v>104</v>
      </c>
      <c r="N211" s="71"/>
      <c r="O211" s="71">
        <v>100</v>
      </c>
      <c r="P211" s="71">
        <v>100</v>
      </c>
      <c r="Q211" s="71"/>
      <c r="R211" s="71">
        <f t="shared" si="26"/>
        <v>100</v>
      </c>
      <c r="S211" s="62"/>
    </row>
    <row r="212" spans="1:20" ht="20.100000000000001" customHeight="1" x14ac:dyDescent="0.15">
      <c r="A212" s="4"/>
      <c r="B212" s="191" t="s">
        <v>424</v>
      </c>
      <c r="C212" s="5"/>
      <c r="D212" s="183" t="s">
        <v>425</v>
      </c>
      <c r="E212" s="183"/>
      <c r="F212" s="183"/>
      <c r="G212" s="183"/>
      <c r="H212" s="183"/>
      <c r="I212" s="183"/>
      <c r="J212" s="183"/>
      <c r="K212" s="183"/>
      <c r="L212" s="183"/>
      <c r="M212" s="183"/>
      <c r="N212" s="184"/>
      <c r="O212" s="184"/>
      <c r="P212" s="184"/>
      <c r="Q212" s="184"/>
      <c r="R212" s="184"/>
      <c r="S212" s="183"/>
      <c r="T212" s="4"/>
    </row>
    <row r="213" spans="1:20" ht="20.100000000000001" customHeight="1" x14ac:dyDescent="0.15">
      <c r="A213" s="4"/>
      <c r="B213" s="191"/>
      <c r="C213" s="5"/>
      <c r="D213" s="183"/>
      <c r="E213" s="183"/>
      <c r="F213" s="183"/>
      <c r="G213" s="183"/>
      <c r="H213" s="183"/>
      <c r="I213" s="183"/>
      <c r="J213" s="183"/>
      <c r="K213" s="183"/>
      <c r="L213" s="183"/>
      <c r="M213" s="183"/>
      <c r="N213" s="184"/>
      <c r="O213" s="184"/>
      <c r="P213" s="184"/>
      <c r="Q213" s="184"/>
      <c r="R213" s="184"/>
      <c r="S213" s="183"/>
      <c r="T213" s="4"/>
    </row>
    <row r="214" spans="1:20" ht="20.100000000000001" customHeight="1" x14ac:dyDescent="0.15">
      <c r="A214" s="4"/>
      <c r="B214" s="191"/>
      <c r="D214" s="183"/>
      <c r="E214" s="183"/>
      <c r="F214" s="183"/>
      <c r="G214" s="183"/>
      <c r="H214" s="183"/>
      <c r="I214" s="183"/>
      <c r="J214" s="183"/>
      <c r="K214" s="183"/>
      <c r="L214" s="183"/>
      <c r="M214" s="183"/>
      <c r="N214" s="184"/>
      <c r="O214" s="184"/>
      <c r="P214" s="184"/>
      <c r="Q214" s="184"/>
      <c r="R214" s="184"/>
      <c r="S214" s="183"/>
    </row>
    <row r="215" spans="1:20" ht="20.100000000000001" customHeight="1" x14ac:dyDescent="0.15">
      <c r="A215" s="4"/>
      <c r="B215" s="191"/>
      <c r="D215" s="183"/>
      <c r="E215" s="183"/>
      <c r="F215" s="183"/>
      <c r="G215" s="183"/>
      <c r="H215" s="183"/>
      <c r="I215" s="183"/>
      <c r="J215" s="183"/>
      <c r="K215" s="183"/>
      <c r="L215" s="183"/>
      <c r="M215" s="183"/>
      <c r="N215" s="184"/>
      <c r="O215" s="184"/>
      <c r="P215" s="184"/>
      <c r="Q215" s="184"/>
      <c r="R215" s="184"/>
      <c r="S215" s="183"/>
    </row>
    <row r="216" spans="1:20" ht="23.1" customHeight="1" x14ac:dyDescent="0.15">
      <c r="A216" s="207"/>
      <c r="B216" s="207"/>
      <c r="C216" s="207"/>
    </row>
    <row r="217" spans="1:20" ht="12.75" x14ac:dyDescent="0.15">
      <c r="A217" s="192">
        <v>1</v>
      </c>
      <c r="B217" s="185" t="s">
        <v>8</v>
      </c>
      <c r="C217" s="185" t="s">
        <v>9</v>
      </c>
      <c r="D217" s="185" t="s">
        <v>16</v>
      </c>
      <c r="E217" s="13" t="s">
        <v>229</v>
      </c>
      <c r="F217" s="44" t="s">
        <v>426</v>
      </c>
      <c r="G217" s="44">
        <v>76</v>
      </c>
      <c r="H217" s="73">
        <f>G217</f>
        <v>76</v>
      </c>
      <c r="I217" s="44"/>
      <c r="J217" s="44"/>
      <c r="K217" s="44"/>
      <c r="L217" s="44"/>
      <c r="M217" s="44"/>
      <c r="N217" s="71">
        <v>4.5</v>
      </c>
      <c r="O217" s="71">
        <v>0.45</v>
      </c>
      <c r="P217" s="71">
        <v>34.200000000000003</v>
      </c>
      <c r="Q217" s="71"/>
      <c r="R217" s="71">
        <f>P217-Q217</f>
        <v>34.200000000000003</v>
      </c>
      <c r="S217" s="62" t="s">
        <v>427</v>
      </c>
      <c r="T217" s="39" t="str">
        <f>VLOOKUP(F217,[1]审核汇总表!$F$2:$V$148,17,0)</f>
        <v>纯电动乘用车</v>
      </c>
    </row>
    <row r="218" spans="1:20" ht="12.75" x14ac:dyDescent="0.15">
      <c r="A218" s="178"/>
      <c r="B218" s="176" t="s">
        <v>8</v>
      </c>
      <c r="C218" s="176" t="s">
        <v>9</v>
      </c>
      <c r="D218" s="176"/>
      <c r="E218" s="13" t="s">
        <v>229</v>
      </c>
      <c r="F218" s="44" t="s">
        <v>428</v>
      </c>
      <c r="G218" s="44">
        <v>1027</v>
      </c>
      <c r="H218" s="73">
        <f>G218</f>
        <v>1027</v>
      </c>
      <c r="I218" s="44"/>
      <c r="J218" s="44"/>
      <c r="K218" s="44"/>
      <c r="L218" s="44"/>
      <c r="M218" s="44"/>
      <c r="N218" s="71">
        <v>3.6</v>
      </c>
      <c r="O218" s="71">
        <v>0.36</v>
      </c>
      <c r="P218" s="71">
        <v>369.72000000000901</v>
      </c>
      <c r="Q218" s="71"/>
      <c r="R218" s="71">
        <f>P218-Q218</f>
        <v>369.72000000000901</v>
      </c>
      <c r="S218" s="62" t="s">
        <v>429</v>
      </c>
      <c r="T218" s="39" t="str">
        <f>VLOOKUP(F218,[1]审核汇总表!$F$2:$V$148,17,0)</f>
        <v>纯电动乘用车</v>
      </c>
    </row>
    <row r="219" spans="1:20" ht="23.1" customHeight="1" x14ac:dyDescent="0.15">
      <c r="D219" s="207"/>
      <c r="E219" s="207"/>
      <c r="F219" s="207"/>
      <c r="G219" s="207"/>
      <c r="H219" s="207"/>
      <c r="I219" s="207"/>
      <c r="J219" s="207"/>
      <c r="L219" s="207"/>
      <c r="M219" s="207"/>
      <c r="N219" s="208"/>
      <c r="O219" s="95"/>
      <c r="P219" s="208"/>
      <c r="Q219" s="208"/>
      <c r="R219" s="208"/>
      <c r="S219" s="41"/>
    </row>
  </sheetData>
  <mergeCells count="166">
    <mergeCell ref="A1:D1"/>
    <mergeCell ref="A2:S2"/>
    <mergeCell ref="A4:G4"/>
    <mergeCell ref="I4:M4"/>
    <mergeCell ref="P4:S4"/>
    <mergeCell ref="G5:M5"/>
    <mergeCell ref="N5:R5"/>
    <mergeCell ref="A216:C216"/>
    <mergeCell ref="D219:F219"/>
    <mergeCell ref="G219:J219"/>
    <mergeCell ref="L219:N219"/>
    <mergeCell ref="P219:R219"/>
    <mergeCell ref="A5:A6"/>
    <mergeCell ref="A8:A11"/>
    <mergeCell ref="A14:A17"/>
    <mergeCell ref="A18:A35"/>
    <mergeCell ref="A37:A44"/>
    <mergeCell ref="A46:A47"/>
    <mergeCell ref="A49:A52"/>
    <mergeCell ref="A53:A59"/>
    <mergeCell ref="A60:A65"/>
    <mergeCell ref="A66:A82"/>
    <mergeCell ref="A83:A93"/>
    <mergeCell ref="A94:A96"/>
    <mergeCell ref="A98:A99"/>
    <mergeCell ref="A100:A106"/>
    <mergeCell ref="A107:A110"/>
    <mergeCell ref="A111:A114"/>
    <mergeCell ref="A115:A116"/>
    <mergeCell ref="A118:A121"/>
    <mergeCell ref="A123:A125"/>
    <mergeCell ref="A127:A128"/>
    <mergeCell ref="A131:A135"/>
    <mergeCell ref="A136:A137"/>
    <mergeCell ref="A140:A147"/>
    <mergeCell ref="A148:A151"/>
    <mergeCell ref="A152:A154"/>
    <mergeCell ref="A156:A157"/>
    <mergeCell ref="A158:A160"/>
    <mergeCell ref="A161:A163"/>
    <mergeCell ref="A164:A182"/>
    <mergeCell ref="A183:A190"/>
    <mergeCell ref="A191:A193"/>
    <mergeCell ref="A194:A199"/>
    <mergeCell ref="A200:A201"/>
    <mergeCell ref="A202:A204"/>
    <mergeCell ref="A205:A209"/>
    <mergeCell ref="A210:A211"/>
    <mergeCell ref="A217:A218"/>
    <mergeCell ref="B8:B11"/>
    <mergeCell ref="B14:B17"/>
    <mergeCell ref="B18:B35"/>
    <mergeCell ref="B37:B44"/>
    <mergeCell ref="B46:B47"/>
    <mergeCell ref="B49:B52"/>
    <mergeCell ref="B53:B59"/>
    <mergeCell ref="B60:B65"/>
    <mergeCell ref="B66:B82"/>
    <mergeCell ref="B83:B93"/>
    <mergeCell ref="B94:B96"/>
    <mergeCell ref="B98:B99"/>
    <mergeCell ref="B100:B106"/>
    <mergeCell ref="B107:B110"/>
    <mergeCell ref="B111:B114"/>
    <mergeCell ref="B115:B116"/>
    <mergeCell ref="B118:B121"/>
    <mergeCell ref="B123:B125"/>
    <mergeCell ref="B127:B128"/>
    <mergeCell ref="B131:B135"/>
    <mergeCell ref="B136:B137"/>
    <mergeCell ref="B140:B147"/>
    <mergeCell ref="B148:B151"/>
    <mergeCell ref="B152:B154"/>
    <mergeCell ref="B156:B157"/>
    <mergeCell ref="B158:B160"/>
    <mergeCell ref="B161:B163"/>
    <mergeCell ref="B164:B182"/>
    <mergeCell ref="B183:B190"/>
    <mergeCell ref="B191:B193"/>
    <mergeCell ref="B194:B199"/>
    <mergeCell ref="B200:B201"/>
    <mergeCell ref="B202:B204"/>
    <mergeCell ref="B205:B209"/>
    <mergeCell ref="B210:B211"/>
    <mergeCell ref="B212:B215"/>
    <mergeCell ref="B217:B218"/>
    <mergeCell ref="C8:C11"/>
    <mergeCell ref="C14:C17"/>
    <mergeCell ref="C18:C35"/>
    <mergeCell ref="C37:C44"/>
    <mergeCell ref="C46:C47"/>
    <mergeCell ref="C49:C52"/>
    <mergeCell ref="C53:C59"/>
    <mergeCell ref="C60:C65"/>
    <mergeCell ref="C66:C82"/>
    <mergeCell ref="C83:C93"/>
    <mergeCell ref="C94:C96"/>
    <mergeCell ref="C98:C99"/>
    <mergeCell ref="C100:C106"/>
    <mergeCell ref="C107:C110"/>
    <mergeCell ref="C111:C114"/>
    <mergeCell ref="C115:C116"/>
    <mergeCell ref="C118:C121"/>
    <mergeCell ref="C123:C125"/>
    <mergeCell ref="C127:C128"/>
    <mergeCell ref="C131:C135"/>
    <mergeCell ref="C136:C137"/>
    <mergeCell ref="C140:C147"/>
    <mergeCell ref="C217:C218"/>
    <mergeCell ref="D5:D6"/>
    <mergeCell ref="D8:D11"/>
    <mergeCell ref="D14:D17"/>
    <mergeCell ref="D18:D35"/>
    <mergeCell ref="D37:D44"/>
    <mergeCell ref="D46:D47"/>
    <mergeCell ref="D49:D52"/>
    <mergeCell ref="D53:D59"/>
    <mergeCell ref="D60:D65"/>
    <mergeCell ref="D66:D82"/>
    <mergeCell ref="D83:D93"/>
    <mergeCell ref="D94:D96"/>
    <mergeCell ref="D98:D99"/>
    <mergeCell ref="D100:D106"/>
    <mergeCell ref="D107:D110"/>
    <mergeCell ref="D111:D114"/>
    <mergeCell ref="D115:D116"/>
    <mergeCell ref="D118:D121"/>
    <mergeCell ref="D123:D125"/>
    <mergeCell ref="C148:C151"/>
    <mergeCell ref="C152:C154"/>
    <mergeCell ref="C156:C157"/>
    <mergeCell ref="C158:C160"/>
    <mergeCell ref="D217:D218"/>
    <mergeCell ref="D127:D128"/>
    <mergeCell ref="D131:D135"/>
    <mergeCell ref="D136:D137"/>
    <mergeCell ref="D140:D147"/>
    <mergeCell ref="D148:D151"/>
    <mergeCell ref="D152:D154"/>
    <mergeCell ref="D156:D157"/>
    <mergeCell ref="D158:D160"/>
    <mergeCell ref="D161:D163"/>
    <mergeCell ref="E5:E6"/>
    <mergeCell ref="F5:F6"/>
    <mergeCell ref="S5:S6"/>
    <mergeCell ref="S158:S160"/>
    <mergeCell ref="S161:S163"/>
    <mergeCell ref="B5:C6"/>
    <mergeCell ref="D212:S215"/>
    <mergeCell ref="D164:D182"/>
    <mergeCell ref="D183:D190"/>
    <mergeCell ref="D191:D193"/>
    <mergeCell ref="D194:D199"/>
    <mergeCell ref="D200:D201"/>
    <mergeCell ref="D202:D204"/>
    <mergeCell ref="D205:D209"/>
    <mergeCell ref="D210:D211"/>
    <mergeCell ref="C200:C201"/>
    <mergeCell ref="C202:C204"/>
    <mergeCell ref="C205:C209"/>
    <mergeCell ref="C210:C211"/>
    <mergeCell ref="C161:C163"/>
    <mergeCell ref="C164:C182"/>
    <mergeCell ref="C183:C190"/>
    <mergeCell ref="C191:C193"/>
    <mergeCell ref="C194:C199"/>
  </mergeCells>
  <phoneticPr fontId="60" type="noConversion"/>
  <printOptions horizontalCentered="1"/>
  <pageMargins left="0.196527777777778" right="0.196527777777778" top="0.59027777777777801" bottom="0.59027777777777801" header="0.51180555555555596" footer="0.51180555555555596"/>
  <pageSetup paperSize="9" scale="68" fitToHeight="0" orientation="landscape" r:id="rId1"/>
  <rowBreaks count="8" manualBreakCount="8">
    <brk id="52" max="18" man="1"/>
    <brk id="99" max="18" man="1"/>
    <brk id="147" max="18" man="1"/>
    <brk id="193" max="18" man="1"/>
    <brk id="215" max="16383" man="1"/>
    <brk id="215" max="16383" man="1"/>
    <brk id="219" max="16383" man="1"/>
    <brk id="2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view="pageBreakPreview" zoomScale="80" zoomScaleNormal="100" zoomScaleSheetLayoutView="80" workbookViewId="0">
      <pane ySplit="6" topLeftCell="A55" activePane="bottomLeft" state="frozen"/>
      <selection pane="bottomLeft" activeCell="U106" sqref="U106"/>
    </sheetView>
  </sheetViews>
  <sheetFormatPr defaultColWidth="13.625" defaultRowHeight="25.15" customHeight="1" x14ac:dyDescent="0.15"/>
  <cols>
    <col min="1" max="1" width="4.25" style="39" customWidth="1"/>
    <col min="2" max="2" width="7.25" style="39" customWidth="1"/>
    <col min="3" max="3" width="17.25" style="39" customWidth="1"/>
    <col min="4" max="4" width="37.125" style="39" customWidth="1"/>
    <col min="5" max="5" width="14.75" style="39" customWidth="1"/>
    <col min="6" max="6" width="19.625" style="39" customWidth="1"/>
    <col min="7" max="9" width="7.125" style="39" customWidth="1"/>
    <col min="10" max="10" width="8.125" style="39" customWidth="1"/>
    <col min="11" max="13" width="7.125" style="39" customWidth="1"/>
    <col min="14" max="14" width="8.875" style="42" customWidth="1"/>
    <col min="15" max="15" width="8.75" style="42" customWidth="1"/>
    <col min="16" max="16" width="8.625" style="42" customWidth="1"/>
    <col min="17" max="17" width="7" style="42" customWidth="1"/>
    <col min="18" max="18" width="14" style="42" customWidth="1"/>
    <col min="19" max="19" width="12.25" style="39" customWidth="1"/>
    <col min="20" max="20" width="17.625" style="39" customWidth="1"/>
    <col min="21" max="16384" width="13.625" style="39"/>
  </cols>
  <sheetData>
    <row r="1" spans="1:20" ht="18" customHeight="1" x14ac:dyDescent="0.15">
      <c r="A1" s="195" t="s">
        <v>430</v>
      </c>
      <c r="B1" s="196"/>
      <c r="C1" s="196"/>
      <c r="D1" s="196"/>
      <c r="E1" s="49"/>
    </row>
    <row r="2" spans="1:20" ht="18" x14ac:dyDescent="0.15">
      <c r="A2" s="197" t="s">
        <v>204</v>
      </c>
      <c r="B2" s="197"/>
      <c r="C2" s="197"/>
      <c r="D2" s="197"/>
      <c r="E2" s="197"/>
      <c r="F2" s="197"/>
      <c r="G2" s="197"/>
      <c r="H2" s="197"/>
      <c r="I2" s="197"/>
      <c r="J2" s="197"/>
      <c r="K2" s="197"/>
      <c r="L2" s="197"/>
      <c r="M2" s="197"/>
      <c r="N2" s="198"/>
      <c r="O2" s="198"/>
      <c r="P2" s="198"/>
      <c r="Q2" s="198"/>
      <c r="R2" s="198"/>
      <c r="S2" s="197"/>
    </row>
    <row r="3" spans="1:20" ht="12.95" customHeight="1" x14ac:dyDescent="0.15">
      <c r="A3" s="43"/>
      <c r="B3" s="43"/>
      <c r="C3" s="43"/>
      <c r="D3" s="43"/>
      <c r="E3" s="43"/>
      <c r="F3" s="43"/>
      <c r="G3" s="43"/>
      <c r="H3" s="43"/>
      <c r="I3" s="43"/>
      <c r="J3" s="43"/>
      <c r="K3" s="43"/>
      <c r="L3" s="43"/>
      <c r="M3" s="43"/>
      <c r="N3" s="52"/>
      <c r="O3" s="52"/>
      <c r="P3" s="52"/>
      <c r="Q3" s="52"/>
      <c r="R3" s="52"/>
      <c r="S3" s="43"/>
    </row>
    <row r="4" spans="1:20" ht="15.95" customHeight="1" x14ac:dyDescent="0.15">
      <c r="A4" s="215" t="s">
        <v>205</v>
      </c>
      <c r="B4" s="216"/>
      <c r="C4" s="216"/>
      <c r="D4" s="216"/>
      <c r="E4" s="216"/>
      <c r="F4" s="216"/>
      <c r="G4" s="216"/>
      <c r="H4" s="50"/>
      <c r="I4" s="202"/>
      <c r="J4" s="202"/>
      <c r="K4" s="202"/>
      <c r="L4" s="202"/>
      <c r="M4" s="202"/>
      <c r="N4" s="53"/>
      <c r="O4" s="53"/>
      <c r="P4" s="217" t="s">
        <v>206</v>
      </c>
      <c r="Q4" s="217"/>
      <c r="R4" s="217"/>
      <c r="S4" s="218"/>
    </row>
    <row r="5" spans="1:20" ht="23.1" customHeight="1" x14ac:dyDescent="0.15">
      <c r="A5" s="179" t="s">
        <v>207</v>
      </c>
      <c r="B5" s="209" t="s">
        <v>208</v>
      </c>
      <c r="C5" s="210"/>
      <c r="D5" s="179" t="s">
        <v>209</v>
      </c>
      <c r="E5" s="177" t="s">
        <v>210</v>
      </c>
      <c r="F5" s="179" t="s">
        <v>211</v>
      </c>
      <c r="G5" s="179" t="s">
        <v>212</v>
      </c>
      <c r="H5" s="179"/>
      <c r="I5" s="179"/>
      <c r="J5" s="179"/>
      <c r="K5" s="179"/>
      <c r="L5" s="179"/>
      <c r="M5" s="179"/>
      <c r="N5" s="214" t="s">
        <v>213</v>
      </c>
      <c r="O5" s="214"/>
      <c r="P5" s="214"/>
      <c r="Q5" s="214"/>
      <c r="R5" s="214"/>
      <c r="S5" s="179" t="s">
        <v>214</v>
      </c>
    </row>
    <row r="6" spans="1:20" ht="42" customHeight="1" x14ac:dyDescent="0.15">
      <c r="A6" s="179"/>
      <c r="B6" s="211"/>
      <c r="C6" s="212"/>
      <c r="D6" s="179"/>
      <c r="E6" s="177"/>
      <c r="F6" s="179"/>
      <c r="G6" s="44" t="s">
        <v>215</v>
      </c>
      <c r="H6" s="44" t="s">
        <v>216</v>
      </c>
      <c r="I6" s="44" t="s">
        <v>217</v>
      </c>
      <c r="J6" s="44" t="s">
        <v>218</v>
      </c>
      <c r="K6" s="44" t="s">
        <v>219</v>
      </c>
      <c r="L6" s="44" t="s">
        <v>220</v>
      </c>
      <c r="M6" s="44" t="s">
        <v>221</v>
      </c>
      <c r="N6" s="54" t="s">
        <v>222</v>
      </c>
      <c r="O6" s="54" t="s">
        <v>223</v>
      </c>
      <c r="P6" s="54" t="s">
        <v>224</v>
      </c>
      <c r="Q6" s="54" t="s">
        <v>225</v>
      </c>
      <c r="R6" s="54" t="s">
        <v>226</v>
      </c>
      <c r="S6" s="179"/>
    </row>
    <row r="7" spans="1:20" s="40" customFormat="1" ht="12.75" x14ac:dyDescent="0.15">
      <c r="A7" s="45"/>
      <c r="B7" s="64" t="s">
        <v>431</v>
      </c>
      <c r="C7" s="64" t="s">
        <v>228</v>
      </c>
      <c r="D7" s="64"/>
      <c r="E7" s="64"/>
      <c r="F7" s="45"/>
      <c r="G7" s="64">
        <f>SUM(G8:G76)</f>
        <v>4687</v>
      </c>
      <c r="H7" s="64">
        <f t="shared" ref="H7:K7" si="0">SUM(H8:H76)</f>
        <v>9</v>
      </c>
      <c r="I7" s="64">
        <f t="shared" si="0"/>
        <v>4017</v>
      </c>
      <c r="J7" s="64"/>
      <c r="K7" s="64">
        <f t="shared" si="0"/>
        <v>661</v>
      </c>
      <c r="L7" s="64"/>
      <c r="M7" s="64"/>
      <c r="N7" s="65"/>
      <c r="O7" s="65"/>
      <c r="P7" s="65">
        <f>SUM(P8:P76)</f>
        <v>14909.307840000018</v>
      </c>
      <c r="Q7" s="65"/>
      <c r="R7" s="65">
        <f>P7-Q7</f>
        <v>14909.307840000018</v>
      </c>
      <c r="S7" s="60"/>
    </row>
    <row r="8" spans="1:20" ht="12.75" x14ac:dyDescent="0.15">
      <c r="A8" s="192">
        <v>1</v>
      </c>
      <c r="B8" s="185" t="s">
        <v>54</v>
      </c>
      <c r="C8" s="185" t="s">
        <v>9</v>
      </c>
      <c r="D8" s="185" t="s">
        <v>55</v>
      </c>
      <c r="E8" s="13" t="s">
        <v>229</v>
      </c>
      <c r="F8" s="44" t="s">
        <v>432</v>
      </c>
      <c r="G8" s="44">
        <v>85</v>
      </c>
      <c r="H8" s="73"/>
      <c r="I8" s="44">
        <f t="shared" ref="I8:I36" si="1">G8</f>
        <v>85</v>
      </c>
      <c r="J8" s="44"/>
      <c r="K8" s="44"/>
      <c r="L8" s="44"/>
      <c r="M8" s="44"/>
      <c r="N8" s="71">
        <v>13.068</v>
      </c>
      <c r="O8" s="71">
        <v>3.2669999999999999</v>
      </c>
      <c r="P8" s="71">
        <v>277.69499999999999</v>
      </c>
      <c r="Q8" s="71"/>
      <c r="R8" s="71">
        <f>P8-Q8</f>
        <v>277.69499999999999</v>
      </c>
      <c r="S8" s="62"/>
      <c r="T8" s="39" t="str">
        <f>VLOOKUP(F8,[1]审核汇总表!$F$149:$V$211,17,0)</f>
        <v>纯电动客车</v>
      </c>
    </row>
    <row r="9" spans="1:20" ht="12.75" x14ac:dyDescent="0.15">
      <c r="A9" s="193"/>
      <c r="B9" s="186" t="s">
        <v>54</v>
      </c>
      <c r="C9" s="186" t="s">
        <v>9</v>
      </c>
      <c r="D9" s="186"/>
      <c r="E9" s="13" t="s">
        <v>229</v>
      </c>
      <c r="F9" s="44" t="s">
        <v>432</v>
      </c>
      <c r="G9" s="44">
        <v>64</v>
      </c>
      <c r="H9" s="73"/>
      <c r="I9" s="44">
        <f t="shared" si="1"/>
        <v>64</v>
      </c>
      <c r="J9" s="44"/>
      <c r="K9" s="44"/>
      <c r="L9" s="44"/>
      <c r="M9" s="44"/>
      <c r="N9" s="71">
        <v>21.78</v>
      </c>
      <c r="O9" s="71">
        <v>5.4450000000000003</v>
      </c>
      <c r="P9" s="71">
        <v>348.48</v>
      </c>
      <c r="Q9" s="71"/>
      <c r="R9" s="71">
        <f t="shared" ref="R9:R40" si="2">P9-Q9</f>
        <v>348.48</v>
      </c>
      <c r="S9" s="62"/>
      <c r="T9" s="39" t="str">
        <f>VLOOKUP(F9,[1]审核汇总表!$F$149:$V$211,17,0)</f>
        <v>纯电动客车</v>
      </c>
    </row>
    <row r="10" spans="1:20" ht="12.75" x14ac:dyDescent="0.15">
      <c r="A10" s="193"/>
      <c r="B10" s="186" t="s">
        <v>54</v>
      </c>
      <c r="C10" s="186" t="s">
        <v>9</v>
      </c>
      <c r="D10" s="186"/>
      <c r="E10" s="13" t="s">
        <v>229</v>
      </c>
      <c r="F10" s="44" t="s">
        <v>433</v>
      </c>
      <c r="G10" s="44">
        <v>46</v>
      </c>
      <c r="H10" s="73"/>
      <c r="I10" s="44">
        <f t="shared" si="1"/>
        <v>46</v>
      </c>
      <c r="J10" s="44"/>
      <c r="K10" s="44"/>
      <c r="L10" s="44"/>
      <c r="M10" s="44"/>
      <c r="N10" s="71">
        <v>13.068</v>
      </c>
      <c r="O10" s="71">
        <v>3.2669999999999999</v>
      </c>
      <c r="P10" s="71">
        <v>150.28200000000001</v>
      </c>
      <c r="Q10" s="71"/>
      <c r="R10" s="71">
        <f t="shared" si="2"/>
        <v>150.28200000000001</v>
      </c>
      <c r="S10" s="62"/>
      <c r="T10" s="39" t="str">
        <f>VLOOKUP(F10,[1]审核汇总表!$F$149:$V$211,17,0)</f>
        <v>纯电动客车</v>
      </c>
    </row>
    <row r="11" spans="1:20" ht="12.75" x14ac:dyDescent="0.15">
      <c r="A11" s="193"/>
      <c r="B11" s="186" t="s">
        <v>54</v>
      </c>
      <c r="C11" s="186" t="s">
        <v>9</v>
      </c>
      <c r="D11" s="186"/>
      <c r="E11" s="13" t="s">
        <v>229</v>
      </c>
      <c r="F11" s="44" t="s">
        <v>433</v>
      </c>
      <c r="G11" s="44">
        <v>30</v>
      </c>
      <c r="H11" s="73"/>
      <c r="I11" s="44">
        <f t="shared" si="1"/>
        <v>30</v>
      </c>
      <c r="J11" s="44"/>
      <c r="K11" s="44"/>
      <c r="L11" s="44"/>
      <c r="M11" s="44"/>
      <c r="N11" s="71">
        <v>21.78</v>
      </c>
      <c r="O11" s="71">
        <v>5.4450000000000003</v>
      </c>
      <c r="P11" s="71">
        <v>163.35</v>
      </c>
      <c r="Q11" s="71"/>
      <c r="R11" s="71">
        <f t="shared" si="2"/>
        <v>163.35</v>
      </c>
      <c r="S11" s="62"/>
      <c r="T11" s="39" t="str">
        <f>VLOOKUP(F11,[1]审核汇总表!$F$149:$V$211,17,0)</f>
        <v>纯电动客车</v>
      </c>
    </row>
    <row r="12" spans="1:20" ht="12.75" x14ac:dyDescent="0.15">
      <c r="A12" s="193"/>
      <c r="B12" s="186" t="s">
        <v>54</v>
      </c>
      <c r="C12" s="186" t="s">
        <v>9</v>
      </c>
      <c r="D12" s="186"/>
      <c r="E12" s="13" t="s">
        <v>229</v>
      </c>
      <c r="F12" s="44" t="s">
        <v>434</v>
      </c>
      <c r="G12" s="44">
        <v>69</v>
      </c>
      <c r="H12" s="73"/>
      <c r="I12" s="44">
        <f t="shared" si="1"/>
        <v>69</v>
      </c>
      <c r="J12" s="44"/>
      <c r="K12" s="44"/>
      <c r="L12" s="44"/>
      <c r="M12" s="44"/>
      <c r="N12" s="71">
        <v>13.068</v>
      </c>
      <c r="O12" s="71">
        <v>3.2669999999999999</v>
      </c>
      <c r="P12" s="71">
        <v>225.423</v>
      </c>
      <c r="Q12" s="71"/>
      <c r="R12" s="71">
        <f t="shared" si="2"/>
        <v>225.423</v>
      </c>
      <c r="S12" s="62"/>
      <c r="T12" s="39" t="str">
        <f>VLOOKUP(F12,[1]审核汇总表!$F$149:$V$211,17,0)</f>
        <v>纯电动客车</v>
      </c>
    </row>
    <row r="13" spans="1:20" ht="12.75" x14ac:dyDescent="0.15">
      <c r="A13" s="193"/>
      <c r="B13" s="186" t="s">
        <v>54</v>
      </c>
      <c r="C13" s="186" t="s">
        <v>9</v>
      </c>
      <c r="D13" s="186"/>
      <c r="E13" s="13" t="s">
        <v>229</v>
      </c>
      <c r="F13" s="44" t="s">
        <v>434</v>
      </c>
      <c r="G13" s="44">
        <v>130</v>
      </c>
      <c r="H13" s="73"/>
      <c r="I13" s="44">
        <f t="shared" si="1"/>
        <v>130</v>
      </c>
      <c r="J13" s="44"/>
      <c r="K13" s="44"/>
      <c r="L13" s="44"/>
      <c r="M13" s="44"/>
      <c r="N13" s="71">
        <v>21.78</v>
      </c>
      <c r="O13" s="71">
        <v>5.4450000000000003</v>
      </c>
      <c r="P13" s="71">
        <v>707.85</v>
      </c>
      <c r="Q13" s="71"/>
      <c r="R13" s="71">
        <f t="shared" si="2"/>
        <v>707.85</v>
      </c>
      <c r="S13" s="62"/>
      <c r="T13" s="39" t="str">
        <f>VLOOKUP(F13,[1]审核汇总表!$F$149:$V$211,17,0)</f>
        <v>纯电动客车</v>
      </c>
    </row>
    <row r="14" spans="1:20" ht="12.75" x14ac:dyDescent="0.15">
      <c r="A14" s="193"/>
      <c r="B14" s="186" t="s">
        <v>54</v>
      </c>
      <c r="C14" s="186" t="s">
        <v>9</v>
      </c>
      <c r="D14" s="186"/>
      <c r="E14" s="13" t="s">
        <v>229</v>
      </c>
      <c r="F14" s="44" t="s">
        <v>435</v>
      </c>
      <c r="G14" s="44">
        <v>97</v>
      </c>
      <c r="H14" s="73"/>
      <c r="I14" s="44">
        <f t="shared" si="1"/>
        <v>97</v>
      </c>
      <c r="J14" s="44"/>
      <c r="K14" s="44"/>
      <c r="L14" s="44"/>
      <c r="M14" s="44"/>
      <c r="N14" s="71">
        <v>13.068</v>
      </c>
      <c r="O14" s="71">
        <v>3.2669999999999999</v>
      </c>
      <c r="P14" s="71">
        <v>316.899</v>
      </c>
      <c r="Q14" s="71"/>
      <c r="R14" s="71">
        <f t="shared" si="2"/>
        <v>316.899</v>
      </c>
      <c r="S14" s="62"/>
      <c r="T14" s="39" t="str">
        <f>VLOOKUP(F14,[1]审核汇总表!$F$149:$V$211,17,0)</f>
        <v>纯电动客车</v>
      </c>
    </row>
    <row r="15" spans="1:20" ht="12.75" x14ac:dyDescent="0.15">
      <c r="A15" s="193"/>
      <c r="B15" s="186" t="s">
        <v>54</v>
      </c>
      <c r="C15" s="186" t="s">
        <v>9</v>
      </c>
      <c r="D15" s="186"/>
      <c r="E15" s="13" t="s">
        <v>229</v>
      </c>
      <c r="F15" s="44" t="s">
        <v>436</v>
      </c>
      <c r="G15" s="44">
        <v>105</v>
      </c>
      <c r="H15" s="73"/>
      <c r="I15" s="44">
        <f t="shared" si="1"/>
        <v>105</v>
      </c>
      <c r="J15" s="44"/>
      <c r="K15" s="44"/>
      <c r="L15" s="44"/>
      <c r="M15" s="44"/>
      <c r="N15" s="71">
        <v>21.78</v>
      </c>
      <c r="O15" s="71">
        <v>5.4450000000000003</v>
      </c>
      <c r="P15" s="71">
        <v>571.72500000000002</v>
      </c>
      <c r="Q15" s="71"/>
      <c r="R15" s="71">
        <f t="shared" si="2"/>
        <v>571.72500000000002</v>
      </c>
      <c r="S15" s="62"/>
      <c r="T15" s="39" t="str">
        <f>VLOOKUP(F15,[1]审核汇总表!$F$149:$V$211,17,0)</f>
        <v>纯电动客车</v>
      </c>
    </row>
    <row r="16" spans="1:20" ht="12.75" x14ac:dyDescent="0.15">
      <c r="A16" s="193"/>
      <c r="B16" s="186" t="s">
        <v>54</v>
      </c>
      <c r="C16" s="186" t="s">
        <v>9</v>
      </c>
      <c r="D16" s="186"/>
      <c r="E16" s="13" t="s">
        <v>229</v>
      </c>
      <c r="F16" s="44" t="s">
        <v>437</v>
      </c>
      <c r="G16" s="44">
        <v>60</v>
      </c>
      <c r="H16" s="73"/>
      <c r="I16" s="44">
        <f t="shared" si="1"/>
        <v>60</v>
      </c>
      <c r="J16" s="44"/>
      <c r="K16" s="44"/>
      <c r="L16" s="44"/>
      <c r="M16" s="44"/>
      <c r="N16" s="71">
        <v>21</v>
      </c>
      <c r="O16" s="71">
        <v>5.25</v>
      </c>
      <c r="P16" s="71">
        <v>315</v>
      </c>
      <c r="Q16" s="71"/>
      <c r="R16" s="71">
        <f t="shared" si="2"/>
        <v>315</v>
      </c>
      <c r="S16" s="62"/>
      <c r="T16" s="39" t="str">
        <f>VLOOKUP(F16,[1]审核汇总表!$F$149:$V$211,17,0)</f>
        <v>纯电动客车</v>
      </c>
    </row>
    <row r="17" spans="1:20" ht="12.75" x14ac:dyDescent="0.15">
      <c r="A17" s="193"/>
      <c r="B17" s="186" t="s">
        <v>54</v>
      </c>
      <c r="C17" s="186" t="s">
        <v>9</v>
      </c>
      <c r="D17" s="186"/>
      <c r="E17" s="13" t="s">
        <v>229</v>
      </c>
      <c r="F17" s="44" t="s">
        <v>437</v>
      </c>
      <c r="G17" s="44">
        <v>27</v>
      </c>
      <c r="H17" s="73"/>
      <c r="I17" s="44">
        <f t="shared" si="1"/>
        <v>27</v>
      </c>
      <c r="J17" s="44"/>
      <c r="K17" s="44"/>
      <c r="L17" s="44"/>
      <c r="M17" s="44"/>
      <c r="N17" s="71">
        <v>30</v>
      </c>
      <c r="O17" s="71">
        <v>7.5</v>
      </c>
      <c r="P17" s="71">
        <v>202.5</v>
      </c>
      <c r="Q17" s="71"/>
      <c r="R17" s="71">
        <f t="shared" si="2"/>
        <v>202.5</v>
      </c>
      <c r="S17" s="62"/>
      <c r="T17" s="39" t="str">
        <f>VLOOKUP(F17,[1]审核汇总表!$F$149:$V$211,17,0)</f>
        <v>纯电动客车</v>
      </c>
    </row>
    <row r="18" spans="1:20" ht="12.75" x14ac:dyDescent="0.15">
      <c r="A18" s="193"/>
      <c r="B18" s="186" t="s">
        <v>54</v>
      </c>
      <c r="C18" s="186" t="s">
        <v>9</v>
      </c>
      <c r="D18" s="186"/>
      <c r="E18" s="13" t="s">
        <v>229</v>
      </c>
      <c r="F18" s="44" t="s">
        <v>438</v>
      </c>
      <c r="G18" s="44">
        <v>2</v>
      </c>
      <c r="H18" s="73"/>
      <c r="I18" s="44">
        <f t="shared" si="1"/>
        <v>2</v>
      </c>
      <c r="J18" s="44"/>
      <c r="K18" s="44"/>
      <c r="L18" s="44"/>
      <c r="M18" s="44"/>
      <c r="N18" s="71">
        <v>21</v>
      </c>
      <c r="O18" s="71">
        <v>5.25</v>
      </c>
      <c r="P18" s="71">
        <v>10.5</v>
      </c>
      <c r="Q18" s="71"/>
      <c r="R18" s="71">
        <f t="shared" si="2"/>
        <v>10.5</v>
      </c>
      <c r="S18" s="62"/>
      <c r="T18" s="39" t="str">
        <f>VLOOKUP(F18,[1]审核汇总表!$F$149:$V$211,17,0)</f>
        <v>纯电动客车</v>
      </c>
    </row>
    <row r="19" spans="1:20" ht="12.75" x14ac:dyDescent="0.15">
      <c r="A19" s="193"/>
      <c r="B19" s="186" t="s">
        <v>54</v>
      </c>
      <c r="C19" s="186" t="s">
        <v>9</v>
      </c>
      <c r="D19" s="186"/>
      <c r="E19" s="13" t="s">
        <v>229</v>
      </c>
      <c r="F19" s="44" t="s">
        <v>439</v>
      </c>
      <c r="G19" s="44">
        <v>14</v>
      </c>
      <c r="H19" s="73"/>
      <c r="I19" s="44">
        <f t="shared" si="1"/>
        <v>14</v>
      </c>
      <c r="J19" s="44"/>
      <c r="K19" s="44"/>
      <c r="L19" s="44"/>
      <c r="M19" s="44"/>
      <c r="N19" s="71">
        <v>20.895800000000001</v>
      </c>
      <c r="O19" s="71">
        <v>5.2239500000000003</v>
      </c>
      <c r="P19" s="71">
        <v>73.135300000000001</v>
      </c>
      <c r="Q19" s="71"/>
      <c r="R19" s="71">
        <f t="shared" si="2"/>
        <v>73.135300000000001</v>
      </c>
      <c r="S19" s="62"/>
      <c r="T19" s="39" t="str">
        <f>VLOOKUP(F19,[1]审核汇总表!$F$149:$V$211,17,0)</f>
        <v>纯电动客车</v>
      </c>
    </row>
    <row r="20" spans="1:20" ht="12.75" x14ac:dyDescent="0.15">
      <c r="A20" s="193"/>
      <c r="B20" s="186" t="s">
        <v>54</v>
      </c>
      <c r="C20" s="186" t="s">
        <v>9</v>
      </c>
      <c r="D20" s="186"/>
      <c r="E20" s="13" t="s">
        <v>229</v>
      </c>
      <c r="F20" s="44" t="s">
        <v>439</v>
      </c>
      <c r="G20" s="44">
        <v>1</v>
      </c>
      <c r="H20" s="73"/>
      <c r="I20" s="44">
        <f t="shared" si="1"/>
        <v>1</v>
      </c>
      <c r="J20" s="44"/>
      <c r="K20" s="44"/>
      <c r="L20" s="44"/>
      <c r="M20" s="44"/>
      <c r="N20" s="71">
        <v>29.851199999999999</v>
      </c>
      <c r="O20" s="71">
        <v>7.4627999999999997</v>
      </c>
      <c r="P20" s="71">
        <v>7.4627999999999997</v>
      </c>
      <c r="Q20" s="71"/>
      <c r="R20" s="71">
        <f t="shared" si="2"/>
        <v>7.4627999999999997</v>
      </c>
      <c r="S20" s="62"/>
      <c r="T20" s="39" t="str">
        <f>VLOOKUP(F20,[1]审核汇总表!$F$149:$V$211,17,0)</f>
        <v>纯电动客车</v>
      </c>
    </row>
    <row r="21" spans="1:20" ht="12.75" x14ac:dyDescent="0.15">
      <c r="A21" s="193"/>
      <c r="B21" s="186" t="s">
        <v>54</v>
      </c>
      <c r="C21" s="186" t="s">
        <v>9</v>
      </c>
      <c r="D21" s="186"/>
      <c r="E21" s="13" t="s">
        <v>229</v>
      </c>
      <c r="F21" s="44" t="s">
        <v>440</v>
      </c>
      <c r="G21" s="44">
        <v>1</v>
      </c>
      <c r="H21" s="73"/>
      <c r="I21" s="44">
        <f t="shared" si="1"/>
        <v>1</v>
      </c>
      <c r="J21" s="44"/>
      <c r="K21" s="44"/>
      <c r="L21" s="44"/>
      <c r="M21" s="44"/>
      <c r="N21" s="71">
        <v>30</v>
      </c>
      <c r="O21" s="71">
        <v>7.5</v>
      </c>
      <c r="P21" s="71">
        <v>7.5</v>
      </c>
      <c r="Q21" s="71"/>
      <c r="R21" s="71">
        <f t="shared" si="2"/>
        <v>7.5</v>
      </c>
      <c r="S21" s="62"/>
      <c r="T21" s="39" t="str">
        <f>VLOOKUP(F21,[1]审核汇总表!$F$149:$V$211,17,0)</f>
        <v>纯电动客车</v>
      </c>
    </row>
    <row r="22" spans="1:20" ht="12.75" x14ac:dyDescent="0.15">
      <c r="A22" s="193"/>
      <c r="B22" s="186" t="s">
        <v>54</v>
      </c>
      <c r="C22" s="186" t="s">
        <v>9</v>
      </c>
      <c r="D22" s="186"/>
      <c r="E22" s="13" t="s">
        <v>229</v>
      </c>
      <c r="F22" s="44" t="s">
        <v>441</v>
      </c>
      <c r="G22" s="44">
        <v>52</v>
      </c>
      <c r="H22" s="73"/>
      <c r="I22" s="44">
        <f t="shared" si="1"/>
        <v>52</v>
      </c>
      <c r="J22" s="44"/>
      <c r="K22" s="44"/>
      <c r="L22" s="44"/>
      <c r="M22" s="44"/>
      <c r="N22" s="71">
        <v>19.8</v>
      </c>
      <c r="O22" s="71">
        <v>4.95</v>
      </c>
      <c r="P22" s="71">
        <v>257.39999999999998</v>
      </c>
      <c r="Q22" s="71"/>
      <c r="R22" s="71">
        <f t="shared" si="2"/>
        <v>257.39999999999998</v>
      </c>
      <c r="S22" s="62"/>
      <c r="T22" s="39" t="str">
        <f>VLOOKUP(F22,[1]审核汇总表!$F$149:$V$211,17,0)</f>
        <v>纯电动客车</v>
      </c>
    </row>
    <row r="23" spans="1:20" ht="12.75" x14ac:dyDescent="0.15">
      <c r="A23" s="193"/>
      <c r="B23" s="186" t="s">
        <v>54</v>
      </c>
      <c r="C23" s="186" t="s">
        <v>9</v>
      </c>
      <c r="D23" s="186"/>
      <c r="E23" s="13" t="s">
        <v>229</v>
      </c>
      <c r="F23" s="44" t="s">
        <v>441</v>
      </c>
      <c r="G23" s="44">
        <v>41</v>
      </c>
      <c r="H23" s="73"/>
      <c r="I23" s="44">
        <f t="shared" si="1"/>
        <v>41</v>
      </c>
      <c r="J23" s="44"/>
      <c r="K23" s="44"/>
      <c r="L23" s="44"/>
      <c r="M23" s="44"/>
      <c r="N23" s="71">
        <v>21</v>
      </c>
      <c r="O23" s="71">
        <v>5.25</v>
      </c>
      <c r="P23" s="71">
        <v>215.25</v>
      </c>
      <c r="Q23" s="71"/>
      <c r="R23" s="71">
        <f t="shared" si="2"/>
        <v>215.25</v>
      </c>
      <c r="S23" s="62"/>
      <c r="T23" s="39" t="str">
        <f>VLOOKUP(F23,[1]审核汇总表!$F$149:$V$211,17,0)</f>
        <v>纯电动客车</v>
      </c>
    </row>
    <row r="24" spans="1:20" ht="12.75" x14ac:dyDescent="0.15">
      <c r="A24" s="193"/>
      <c r="B24" s="186" t="s">
        <v>54</v>
      </c>
      <c r="C24" s="186" t="s">
        <v>9</v>
      </c>
      <c r="D24" s="186"/>
      <c r="E24" s="13" t="s">
        <v>229</v>
      </c>
      <c r="F24" s="44" t="s">
        <v>441</v>
      </c>
      <c r="G24" s="44">
        <v>2</v>
      </c>
      <c r="H24" s="73"/>
      <c r="I24" s="44">
        <f t="shared" si="1"/>
        <v>2</v>
      </c>
      <c r="J24" s="44"/>
      <c r="K24" s="44"/>
      <c r="L24" s="44"/>
      <c r="M24" s="44"/>
      <c r="N24" s="71">
        <v>30</v>
      </c>
      <c r="O24" s="71">
        <v>7.5</v>
      </c>
      <c r="P24" s="71">
        <v>15</v>
      </c>
      <c r="Q24" s="71"/>
      <c r="R24" s="71">
        <f t="shared" si="2"/>
        <v>15</v>
      </c>
      <c r="S24" s="62"/>
      <c r="T24" s="39" t="str">
        <f>VLOOKUP(F24,[1]审核汇总表!$F$149:$V$211,17,0)</f>
        <v>纯电动客车</v>
      </c>
    </row>
    <row r="25" spans="1:20" ht="12.75" x14ac:dyDescent="0.15">
      <c r="A25" s="193"/>
      <c r="B25" s="186" t="s">
        <v>54</v>
      </c>
      <c r="C25" s="186" t="s">
        <v>9</v>
      </c>
      <c r="D25" s="186"/>
      <c r="E25" s="13" t="s">
        <v>229</v>
      </c>
      <c r="F25" s="44" t="s">
        <v>442</v>
      </c>
      <c r="G25" s="44">
        <v>10</v>
      </c>
      <c r="H25" s="73"/>
      <c r="I25" s="44">
        <f t="shared" si="1"/>
        <v>10</v>
      </c>
      <c r="J25" s="44"/>
      <c r="K25" s="44"/>
      <c r="L25" s="44"/>
      <c r="M25" s="44"/>
      <c r="N25" s="71">
        <v>19.8</v>
      </c>
      <c r="O25" s="71">
        <v>4.95</v>
      </c>
      <c r="P25" s="71">
        <v>49.5</v>
      </c>
      <c r="Q25" s="71"/>
      <c r="R25" s="71">
        <f t="shared" si="2"/>
        <v>49.5</v>
      </c>
      <c r="S25" s="62"/>
      <c r="T25" s="39" t="str">
        <f>VLOOKUP(F25,[1]审核汇总表!$F$149:$V$211,17,0)</f>
        <v>纯电动客车</v>
      </c>
    </row>
    <row r="26" spans="1:20" ht="12.75" x14ac:dyDescent="0.15">
      <c r="A26" s="193"/>
      <c r="B26" s="186" t="s">
        <v>54</v>
      </c>
      <c r="C26" s="186" t="s">
        <v>9</v>
      </c>
      <c r="D26" s="186"/>
      <c r="E26" s="13" t="s">
        <v>229</v>
      </c>
      <c r="F26" s="44" t="s">
        <v>443</v>
      </c>
      <c r="G26" s="44">
        <v>216</v>
      </c>
      <c r="H26" s="73"/>
      <c r="I26" s="44">
        <f t="shared" si="1"/>
        <v>216</v>
      </c>
      <c r="J26" s="44"/>
      <c r="K26" s="44"/>
      <c r="L26" s="44"/>
      <c r="M26" s="44"/>
      <c r="N26" s="71">
        <v>19.8</v>
      </c>
      <c r="O26" s="71">
        <v>4.95</v>
      </c>
      <c r="P26" s="71">
        <v>1069.2</v>
      </c>
      <c r="Q26" s="71"/>
      <c r="R26" s="71">
        <f t="shared" si="2"/>
        <v>1069.2</v>
      </c>
      <c r="S26" s="62"/>
      <c r="T26" s="39" t="str">
        <f>VLOOKUP(F26,[1]审核汇总表!$F$149:$V$211,17,0)</f>
        <v>纯电动客车</v>
      </c>
    </row>
    <row r="27" spans="1:20" ht="12.75" x14ac:dyDescent="0.15">
      <c r="A27" s="193"/>
      <c r="B27" s="186" t="s">
        <v>54</v>
      </c>
      <c r="C27" s="186" t="s">
        <v>9</v>
      </c>
      <c r="D27" s="186"/>
      <c r="E27" s="13" t="s">
        <v>229</v>
      </c>
      <c r="F27" s="44" t="s">
        <v>444</v>
      </c>
      <c r="G27" s="44">
        <v>56</v>
      </c>
      <c r="H27" s="73"/>
      <c r="I27" s="44">
        <f t="shared" si="1"/>
        <v>56</v>
      </c>
      <c r="J27" s="44"/>
      <c r="K27" s="44"/>
      <c r="L27" s="44"/>
      <c r="M27" s="44"/>
      <c r="N27" s="71">
        <v>21</v>
      </c>
      <c r="O27" s="71">
        <v>5.25</v>
      </c>
      <c r="P27" s="71">
        <v>294</v>
      </c>
      <c r="Q27" s="71"/>
      <c r="R27" s="71">
        <f t="shared" si="2"/>
        <v>294</v>
      </c>
      <c r="S27" s="62"/>
      <c r="T27" s="39" t="str">
        <f>VLOOKUP(F27,[1]审核汇总表!$F$149:$V$211,17,0)</f>
        <v>纯电动客车</v>
      </c>
    </row>
    <row r="28" spans="1:20" ht="12.75" x14ac:dyDescent="0.15">
      <c r="A28" s="193"/>
      <c r="B28" s="186" t="s">
        <v>54</v>
      </c>
      <c r="C28" s="186" t="s">
        <v>9</v>
      </c>
      <c r="D28" s="186"/>
      <c r="E28" s="13" t="s">
        <v>229</v>
      </c>
      <c r="F28" s="44" t="s">
        <v>445</v>
      </c>
      <c r="G28" s="44">
        <v>245</v>
      </c>
      <c r="H28" s="73"/>
      <c r="I28" s="44">
        <f t="shared" si="1"/>
        <v>245</v>
      </c>
      <c r="J28" s="44"/>
      <c r="K28" s="44"/>
      <c r="L28" s="44"/>
      <c r="M28" s="44"/>
      <c r="N28" s="71">
        <v>19.8</v>
      </c>
      <c r="O28" s="71">
        <v>4.95</v>
      </c>
      <c r="P28" s="71">
        <v>1212.75000000001</v>
      </c>
      <c r="Q28" s="71"/>
      <c r="R28" s="71">
        <f t="shared" si="2"/>
        <v>1212.75000000001</v>
      </c>
      <c r="S28" s="62"/>
      <c r="T28" s="39" t="str">
        <f>VLOOKUP(F28,[1]审核汇总表!$F$149:$V$211,17,0)</f>
        <v>纯电动客车</v>
      </c>
    </row>
    <row r="29" spans="1:20" ht="12.75" x14ac:dyDescent="0.15">
      <c r="A29" s="193"/>
      <c r="B29" s="186" t="s">
        <v>54</v>
      </c>
      <c r="C29" s="186" t="s">
        <v>9</v>
      </c>
      <c r="D29" s="186"/>
      <c r="E29" s="13" t="s">
        <v>229</v>
      </c>
      <c r="F29" s="44" t="s">
        <v>446</v>
      </c>
      <c r="G29" s="44">
        <v>13</v>
      </c>
      <c r="H29" s="73"/>
      <c r="I29" s="44">
        <f t="shared" si="1"/>
        <v>13</v>
      </c>
      <c r="J29" s="44"/>
      <c r="K29" s="44"/>
      <c r="L29" s="44"/>
      <c r="M29" s="44"/>
      <c r="N29" s="71">
        <v>19.8</v>
      </c>
      <c r="O29" s="71">
        <v>4.95</v>
      </c>
      <c r="P29" s="71">
        <v>64.349999999999994</v>
      </c>
      <c r="Q29" s="71"/>
      <c r="R29" s="71">
        <f t="shared" si="2"/>
        <v>64.349999999999994</v>
      </c>
      <c r="S29" s="62"/>
      <c r="T29" s="39" t="str">
        <f>VLOOKUP(F29,[1]审核汇总表!$F$149:$V$211,17,0)</f>
        <v>纯电动客车</v>
      </c>
    </row>
    <row r="30" spans="1:20" ht="12.75" x14ac:dyDescent="0.15">
      <c r="A30" s="193"/>
      <c r="B30" s="186" t="s">
        <v>54</v>
      </c>
      <c r="C30" s="186" t="s">
        <v>9</v>
      </c>
      <c r="D30" s="186"/>
      <c r="E30" s="13" t="s">
        <v>229</v>
      </c>
      <c r="F30" s="44" t="s">
        <v>447</v>
      </c>
      <c r="G30" s="44">
        <v>181</v>
      </c>
      <c r="H30" s="73"/>
      <c r="I30" s="44">
        <f t="shared" si="1"/>
        <v>181</v>
      </c>
      <c r="J30" s="44"/>
      <c r="K30" s="44"/>
      <c r="L30" s="44"/>
      <c r="M30" s="44"/>
      <c r="N30" s="71">
        <v>21.78</v>
      </c>
      <c r="O30" s="71">
        <v>5.4450000000000003</v>
      </c>
      <c r="P30" s="71">
        <v>985.54500000000405</v>
      </c>
      <c r="Q30" s="71"/>
      <c r="R30" s="71">
        <f t="shared" si="2"/>
        <v>985.54500000000405</v>
      </c>
      <c r="S30" s="62"/>
      <c r="T30" s="39" t="str">
        <f>VLOOKUP(F30,[1]审核汇总表!$F$149:$V$211,17,0)</f>
        <v>纯电动客车</v>
      </c>
    </row>
    <row r="31" spans="1:20" ht="12.75" x14ac:dyDescent="0.15">
      <c r="A31" s="193"/>
      <c r="B31" s="186" t="s">
        <v>54</v>
      </c>
      <c r="C31" s="186" t="s">
        <v>9</v>
      </c>
      <c r="D31" s="186"/>
      <c r="E31" s="13" t="s">
        <v>229</v>
      </c>
      <c r="F31" s="44" t="s">
        <v>448</v>
      </c>
      <c r="G31" s="44">
        <v>100</v>
      </c>
      <c r="H31" s="73"/>
      <c r="I31" s="44">
        <f t="shared" si="1"/>
        <v>100</v>
      </c>
      <c r="J31" s="44"/>
      <c r="K31" s="44"/>
      <c r="L31" s="44"/>
      <c r="M31" s="44"/>
      <c r="N31" s="71">
        <v>21.78</v>
      </c>
      <c r="O31" s="71">
        <v>5.4450000000000003</v>
      </c>
      <c r="P31" s="71">
        <v>544.5</v>
      </c>
      <c r="Q31" s="71"/>
      <c r="R31" s="71">
        <f t="shared" si="2"/>
        <v>544.5</v>
      </c>
      <c r="S31" s="62"/>
      <c r="T31" s="39" t="str">
        <f>VLOOKUP(F31,[1]审核汇总表!$F$149:$V$211,17,0)</f>
        <v>纯电动客车</v>
      </c>
    </row>
    <row r="32" spans="1:20" ht="12.75" x14ac:dyDescent="0.15">
      <c r="A32" s="193"/>
      <c r="B32" s="186" t="s">
        <v>54</v>
      </c>
      <c r="C32" s="186" t="s">
        <v>9</v>
      </c>
      <c r="D32" s="186"/>
      <c r="E32" s="13" t="s">
        <v>229</v>
      </c>
      <c r="F32" s="44" t="s">
        <v>449</v>
      </c>
      <c r="G32" s="44">
        <v>168</v>
      </c>
      <c r="H32" s="73"/>
      <c r="I32" s="44">
        <f t="shared" si="1"/>
        <v>168</v>
      </c>
      <c r="J32" s="44"/>
      <c r="K32" s="44"/>
      <c r="L32" s="44"/>
      <c r="M32" s="44"/>
      <c r="N32" s="71">
        <v>21.78</v>
      </c>
      <c r="O32" s="71">
        <v>5.4450000000000003</v>
      </c>
      <c r="P32" s="71">
        <v>914.76000000000295</v>
      </c>
      <c r="Q32" s="71"/>
      <c r="R32" s="71">
        <f t="shared" si="2"/>
        <v>914.76000000000295</v>
      </c>
      <c r="S32" s="62"/>
      <c r="T32" s="39" t="str">
        <f>VLOOKUP(F32,[1]审核汇总表!$F$149:$V$211,17,0)</f>
        <v>纯电动客车</v>
      </c>
    </row>
    <row r="33" spans="1:20" ht="12.75" x14ac:dyDescent="0.15">
      <c r="A33" s="193"/>
      <c r="B33" s="186" t="s">
        <v>54</v>
      </c>
      <c r="C33" s="186" t="s">
        <v>9</v>
      </c>
      <c r="D33" s="186"/>
      <c r="E33" s="13" t="s">
        <v>229</v>
      </c>
      <c r="F33" s="44" t="s">
        <v>450</v>
      </c>
      <c r="G33" s="44">
        <v>228</v>
      </c>
      <c r="H33" s="73"/>
      <c r="I33" s="44">
        <f t="shared" si="1"/>
        <v>228</v>
      </c>
      <c r="J33" s="44"/>
      <c r="K33" s="44"/>
      <c r="L33" s="44"/>
      <c r="M33" s="44"/>
      <c r="N33" s="71">
        <v>21.78</v>
      </c>
      <c r="O33" s="71">
        <v>5.4450000000000003</v>
      </c>
      <c r="P33" s="71">
        <v>1241.46</v>
      </c>
      <c r="Q33" s="71"/>
      <c r="R33" s="71">
        <f t="shared" si="2"/>
        <v>1241.46</v>
      </c>
      <c r="S33" s="62"/>
      <c r="T33" s="39" t="str">
        <f>VLOOKUP(F33,[1]审核汇总表!$F$149:$V$211,17,0)</f>
        <v>纯电动客车</v>
      </c>
    </row>
    <row r="34" spans="1:20" ht="12.75" x14ac:dyDescent="0.15">
      <c r="A34" s="193"/>
      <c r="B34" s="186" t="s">
        <v>54</v>
      </c>
      <c r="C34" s="186" t="s">
        <v>9</v>
      </c>
      <c r="D34" s="186"/>
      <c r="E34" s="13" t="s">
        <v>229</v>
      </c>
      <c r="F34" s="44" t="s">
        <v>451</v>
      </c>
      <c r="G34" s="44">
        <v>99</v>
      </c>
      <c r="H34" s="73"/>
      <c r="I34" s="44">
        <f t="shared" si="1"/>
        <v>99</v>
      </c>
      <c r="J34" s="44"/>
      <c r="K34" s="44"/>
      <c r="L34" s="44"/>
      <c r="M34" s="44"/>
      <c r="N34" s="71">
        <v>21.78</v>
      </c>
      <c r="O34" s="71">
        <v>5.4450000000000003</v>
      </c>
      <c r="P34" s="71">
        <v>539.05499999999995</v>
      </c>
      <c r="Q34" s="71"/>
      <c r="R34" s="71">
        <f t="shared" si="2"/>
        <v>539.05499999999995</v>
      </c>
      <c r="S34" s="62"/>
      <c r="T34" s="39" t="str">
        <f>VLOOKUP(F34,[1]审核汇总表!$F$149:$V$211,17,0)</f>
        <v>纯电动客车</v>
      </c>
    </row>
    <row r="35" spans="1:20" ht="12.75" x14ac:dyDescent="0.15">
      <c r="A35" s="193"/>
      <c r="B35" s="186" t="s">
        <v>54</v>
      </c>
      <c r="C35" s="186" t="s">
        <v>9</v>
      </c>
      <c r="D35" s="186"/>
      <c r="E35" s="13" t="s">
        <v>229</v>
      </c>
      <c r="F35" s="44" t="s">
        <v>452</v>
      </c>
      <c r="G35" s="44">
        <v>11</v>
      </c>
      <c r="H35" s="73"/>
      <c r="I35" s="44">
        <f t="shared" si="1"/>
        <v>11</v>
      </c>
      <c r="J35" s="44"/>
      <c r="K35" s="44"/>
      <c r="L35" s="44"/>
      <c r="M35" s="44"/>
      <c r="N35" s="71">
        <v>21.78</v>
      </c>
      <c r="O35" s="71">
        <v>5.4450000000000003</v>
      </c>
      <c r="P35" s="71">
        <v>59.895000000000003</v>
      </c>
      <c r="Q35" s="71"/>
      <c r="R35" s="71">
        <f t="shared" si="2"/>
        <v>59.895000000000003</v>
      </c>
      <c r="S35" s="62"/>
      <c r="T35" s="39" t="str">
        <f>VLOOKUP(F35,[1]审核汇总表!$F$149:$V$211,17,0)</f>
        <v>纯电动客车</v>
      </c>
    </row>
    <row r="36" spans="1:20" ht="12.75" x14ac:dyDescent="0.15">
      <c r="A36" s="193"/>
      <c r="B36" s="186" t="s">
        <v>54</v>
      </c>
      <c r="C36" s="186" t="s">
        <v>9</v>
      </c>
      <c r="D36" s="186"/>
      <c r="E36" s="13" t="s">
        <v>229</v>
      </c>
      <c r="F36" s="44" t="s">
        <v>453</v>
      </c>
      <c r="G36" s="44">
        <v>1</v>
      </c>
      <c r="H36" s="73"/>
      <c r="I36" s="44">
        <f t="shared" si="1"/>
        <v>1</v>
      </c>
      <c r="J36" s="44"/>
      <c r="K36" s="44"/>
      <c r="L36" s="44"/>
      <c r="M36" s="44"/>
      <c r="N36" s="71">
        <v>15</v>
      </c>
      <c r="O36" s="71">
        <v>3.75</v>
      </c>
      <c r="P36" s="71">
        <v>3.75</v>
      </c>
      <c r="Q36" s="71"/>
      <c r="R36" s="71">
        <f t="shared" si="2"/>
        <v>3.75</v>
      </c>
      <c r="S36" s="62"/>
      <c r="T36" s="39" t="str">
        <f>VLOOKUP(F36,[1]审核汇总表!$F$149:$V$211,17,0)</f>
        <v>纯电动客车</v>
      </c>
    </row>
    <row r="37" spans="1:20" ht="12.75" x14ac:dyDescent="0.15">
      <c r="A37" s="193"/>
      <c r="B37" s="186" t="s">
        <v>54</v>
      </c>
      <c r="C37" s="186" t="s">
        <v>9</v>
      </c>
      <c r="D37" s="186"/>
      <c r="E37" s="13" t="s">
        <v>229</v>
      </c>
      <c r="F37" s="44" t="s">
        <v>454</v>
      </c>
      <c r="G37" s="44">
        <v>1</v>
      </c>
      <c r="H37" s="73"/>
      <c r="I37" s="44"/>
      <c r="J37" s="44"/>
      <c r="K37" s="44">
        <f>G37</f>
        <v>1</v>
      </c>
      <c r="L37" s="44"/>
      <c r="M37" s="44"/>
      <c r="N37" s="71">
        <v>15</v>
      </c>
      <c r="O37" s="71">
        <v>3.75</v>
      </c>
      <c r="P37" s="71">
        <v>3.75</v>
      </c>
      <c r="Q37" s="71"/>
      <c r="R37" s="71">
        <f t="shared" si="2"/>
        <v>3.75</v>
      </c>
      <c r="S37" s="62"/>
      <c r="T37" s="39" t="str">
        <f>VLOOKUP(F37,[1]审核汇总表!$F$149:$V$211,17,0)</f>
        <v>插电式混合动力客车</v>
      </c>
    </row>
    <row r="38" spans="1:20" ht="12.75" x14ac:dyDescent="0.15">
      <c r="A38" s="193"/>
      <c r="B38" s="186" t="s">
        <v>54</v>
      </c>
      <c r="C38" s="186" t="s">
        <v>9</v>
      </c>
      <c r="D38" s="186"/>
      <c r="E38" s="13" t="s">
        <v>229</v>
      </c>
      <c r="F38" s="44" t="s">
        <v>455</v>
      </c>
      <c r="G38" s="44">
        <v>2</v>
      </c>
      <c r="H38" s="73"/>
      <c r="I38" s="44">
        <f t="shared" ref="I38:I65" si="3">G38</f>
        <v>2</v>
      </c>
      <c r="J38" s="44"/>
      <c r="K38" s="44"/>
      <c r="L38" s="44"/>
      <c r="M38" s="44"/>
      <c r="N38" s="71">
        <v>21</v>
      </c>
      <c r="O38" s="71">
        <v>5.25</v>
      </c>
      <c r="P38" s="71">
        <v>10.5</v>
      </c>
      <c r="Q38" s="71"/>
      <c r="R38" s="71">
        <f t="shared" si="2"/>
        <v>10.5</v>
      </c>
      <c r="S38" s="62"/>
      <c r="T38" s="39" t="str">
        <f>VLOOKUP(F38,[1]审核汇总表!$F$149:$V$211,17,0)</f>
        <v>纯电动客车</v>
      </c>
    </row>
    <row r="39" spans="1:20" ht="12.75" x14ac:dyDescent="0.15">
      <c r="A39" s="193"/>
      <c r="B39" s="186" t="s">
        <v>54</v>
      </c>
      <c r="C39" s="186" t="s">
        <v>9</v>
      </c>
      <c r="D39" s="186"/>
      <c r="E39" s="13" t="s">
        <v>229</v>
      </c>
      <c r="F39" s="44" t="s">
        <v>455</v>
      </c>
      <c r="G39" s="44">
        <v>7</v>
      </c>
      <c r="H39" s="73"/>
      <c r="I39" s="44">
        <f t="shared" si="3"/>
        <v>7</v>
      </c>
      <c r="J39" s="44"/>
      <c r="K39" s="44"/>
      <c r="L39" s="44"/>
      <c r="M39" s="44"/>
      <c r="N39" s="71">
        <v>30</v>
      </c>
      <c r="O39" s="71">
        <v>7.5</v>
      </c>
      <c r="P39" s="71">
        <v>52.5</v>
      </c>
      <c r="Q39" s="71"/>
      <c r="R39" s="71">
        <f t="shared" si="2"/>
        <v>52.5</v>
      </c>
      <c r="S39" s="62"/>
      <c r="T39" s="39" t="str">
        <f>VLOOKUP(F39,[1]审核汇总表!$F$149:$V$211,17,0)</f>
        <v>纯电动客车</v>
      </c>
    </row>
    <row r="40" spans="1:20" ht="12.75" x14ac:dyDescent="0.15">
      <c r="A40" s="193"/>
      <c r="B40" s="186" t="s">
        <v>54</v>
      </c>
      <c r="C40" s="186" t="s">
        <v>9</v>
      </c>
      <c r="D40" s="186"/>
      <c r="E40" s="13" t="s">
        <v>229</v>
      </c>
      <c r="F40" s="44" t="s">
        <v>456</v>
      </c>
      <c r="G40" s="44">
        <v>2</v>
      </c>
      <c r="H40" s="73"/>
      <c r="I40" s="44">
        <f t="shared" si="3"/>
        <v>2</v>
      </c>
      <c r="J40" s="44"/>
      <c r="K40" s="44"/>
      <c r="L40" s="44"/>
      <c r="M40" s="44"/>
      <c r="N40" s="71">
        <v>19.8</v>
      </c>
      <c r="O40" s="71">
        <v>4.95</v>
      </c>
      <c r="P40" s="71">
        <v>9.9</v>
      </c>
      <c r="Q40" s="71"/>
      <c r="R40" s="71">
        <f t="shared" si="2"/>
        <v>9.9</v>
      </c>
      <c r="S40" s="62"/>
      <c r="T40" s="39" t="str">
        <f>VLOOKUP(F40,[1]审核汇总表!$F$149:$V$211,17,0)</f>
        <v>纯电动客车</v>
      </c>
    </row>
    <row r="41" spans="1:20" ht="12.75" x14ac:dyDescent="0.15">
      <c r="A41" s="193"/>
      <c r="B41" s="186" t="s">
        <v>54</v>
      </c>
      <c r="C41" s="186" t="s">
        <v>9</v>
      </c>
      <c r="D41" s="186"/>
      <c r="E41" s="13" t="s">
        <v>229</v>
      </c>
      <c r="F41" s="44" t="s">
        <v>457</v>
      </c>
      <c r="G41" s="44">
        <v>22</v>
      </c>
      <c r="H41" s="73"/>
      <c r="I41" s="44">
        <f t="shared" si="3"/>
        <v>22</v>
      </c>
      <c r="J41" s="44"/>
      <c r="K41" s="44"/>
      <c r="L41" s="44"/>
      <c r="M41" s="44"/>
      <c r="N41" s="71">
        <v>30</v>
      </c>
      <c r="O41" s="71">
        <v>7.5</v>
      </c>
      <c r="P41" s="71">
        <v>165</v>
      </c>
      <c r="Q41" s="71"/>
      <c r="R41" s="71">
        <f t="shared" ref="R41:R76" si="4">P41-Q41</f>
        <v>165</v>
      </c>
      <c r="S41" s="62"/>
      <c r="T41" s="39" t="str">
        <f>VLOOKUP(F41,[1]审核汇总表!$F$149:$V$211,17,0)</f>
        <v>纯电动客车</v>
      </c>
    </row>
    <row r="42" spans="1:20" ht="12.75" x14ac:dyDescent="0.15">
      <c r="A42" s="193"/>
      <c r="B42" s="186" t="s">
        <v>54</v>
      </c>
      <c r="C42" s="186" t="s">
        <v>9</v>
      </c>
      <c r="D42" s="186"/>
      <c r="E42" s="13" t="s">
        <v>229</v>
      </c>
      <c r="F42" s="44" t="s">
        <v>458</v>
      </c>
      <c r="G42" s="44">
        <v>19</v>
      </c>
      <c r="H42" s="73"/>
      <c r="I42" s="44">
        <f t="shared" si="3"/>
        <v>19</v>
      </c>
      <c r="J42" s="44"/>
      <c r="K42" s="44"/>
      <c r="L42" s="44"/>
      <c r="M42" s="44"/>
      <c r="N42" s="71">
        <v>19.8</v>
      </c>
      <c r="O42" s="71">
        <v>4.95</v>
      </c>
      <c r="P42" s="71">
        <v>94.05</v>
      </c>
      <c r="Q42" s="71"/>
      <c r="R42" s="71">
        <f t="shared" si="4"/>
        <v>94.05</v>
      </c>
      <c r="S42" s="62"/>
      <c r="T42" s="39" t="str">
        <f>VLOOKUP(F42,[1]审核汇总表!$F$149:$V$211,17,0)</f>
        <v>纯电动客车</v>
      </c>
    </row>
    <row r="43" spans="1:20" ht="12.75" x14ac:dyDescent="0.15">
      <c r="A43" s="193"/>
      <c r="B43" s="186" t="s">
        <v>54</v>
      </c>
      <c r="C43" s="186" t="s">
        <v>9</v>
      </c>
      <c r="D43" s="186"/>
      <c r="E43" s="13" t="s">
        <v>229</v>
      </c>
      <c r="F43" s="44" t="s">
        <v>459</v>
      </c>
      <c r="G43" s="44">
        <v>65</v>
      </c>
      <c r="H43" s="73"/>
      <c r="I43" s="44">
        <f t="shared" si="3"/>
        <v>65</v>
      </c>
      <c r="J43" s="44"/>
      <c r="K43" s="44"/>
      <c r="L43" s="44"/>
      <c r="M43" s="44"/>
      <c r="N43" s="71">
        <v>19.8</v>
      </c>
      <c r="O43" s="71">
        <v>4.95</v>
      </c>
      <c r="P43" s="71">
        <v>321.75</v>
      </c>
      <c r="Q43" s="71"/>
      <c r="R43" s="71">
        <f t="shared" si="4"/>
        <v>321.75</v>
      </c>
      <c r="S43" s="62"/>
      <c r="T43" s="39" t="str">
        <f>VLOOKUP(F43,[1]审核汇总表!$F$149:$V$211,17,0)</f>
        <v>纯电动客车</v>
      </c>
    </row>
    <row r="44" spans="1:20" ht="12.75" x14ac:dyDescent="0.15">
      <c r="A44" s="193"/>
      <c r="B44" s="186" t="s">
        <v>54</v>
      </c>
      <c r="C44" s="186" t="s">
        <v>9</v>
      </c>
      <c r="D44" s="186"/>
      <c r="E44" s="13" t="s">
        <v>229</v>
      </c>
      <c r="F44" s="44" t="s">
        <v>460</v>
      </c>
      <c r="G44" s="44">
        <v>34</v>
      </c>
      <c r="H44" s="73"/>
      <c r="I44" s="44">
        <f t="shared" si="3"/>
        <v>34</v>
      </c>
      <c r="J44" s="44"/>
      <c r="K44" s="44"/>
      <c r="L44" s="44"/>
      <c r="M44" s="44"/>
      <c r="N44" s="71">
        <v>23</v>
      </c>
      <c r="O44" s="71">
        <v>5.75</v>
      </c>
      <c r="P44" s="71">
        <v>195.5</v>
      </c>
      <c r="Q44" s="71"/>
      <c r="R44" s="71">
        <f t="shared" si="4"/>
        <v>195.5</v>
      </c>
      <c r="S44" s="62"/>
      <c r="T44" s="39" t="str">
        <f>VLOOKUP(F44,[1]审核汇总表!$F$149:$V$211,17,0)</f>
        <v>纯电动客车</v>
      </c>
    </row>
    <row r="45" spans="1:20" ht="12.75" x14ac:dyDescent="0.15">
      <c r="A45" s="193"/>
      <c r="B45" s="186" t="s">
        <v>54</v>
      </c>
      <c r="C45" s="186" t="s">
        <v>9</v>
      </c>
      <c r="D45" s="186"/>
      <c r="E45" s="13" t="s">
        <v>229</v>
      </c>
      <c r="F45" s="44" t="s">
        <v>461</v>
      </c>
      <c r="G45" s="44">
        <v>1</v>
      </c>
      <c r="H45" s="73"/>
      <c r="I45" s="44">
        <f t="shared" si="3"/>
        <v>1</v>
      </c>
      <c r="J45" s="44"/>
      <c r="K45" s="44"/>
      <c r="L45" s="44"/>
      <c r="M45" s="44"/>
      <c r="N45" s="71">
        <v>6.05</v>
      </c>
      <c r="O45" s="71">
        <v>1.5125</v>
      </c>
      <c r="P45" s="71">
        <v>1.5125</v>
      </c>
      <c r="Q45" s="71"/>
      <c r="R45" s="71">
        <f t="shared" si="4"/>
        <v>1.5125</v>
      </c>
      <c r="S45" s="62"/>
      <c r="T45" s="39" t="str">
        <f>VLOOKUP(F45,[1]审核汇总表!$F$149:$V$211,17,0)</f>
        <v>纯电动客车</v>
      </c>
    </row>
    <row r="46" spans="1:20" ht="12.75" x14ac:dyDescent="0.15">
      <c r="A46" s="193"/>
      <c r="B46" s="186" t="s">
        <v>54</v>
      </c>
      <c r="C46" s="186" t="s">
        <v>9</v>
      </c>
      <c r="D46" s="186"/>
      <c r="E46" s="13" t="s">
        <v>229</v>
      </c>
      <c r="F46" s="44" t="s">
        <v>462</v>
      </c>
      <c r="G46" s="44">
        <v>3</v>
      </c>
      <c r="H46" s="73"/>
      <c r="I46" s="44">
        <f t="shared" si="3"/>
        <v>3</v>
      </c>
      <c r="J46" s="44"/>
      <c r="K46" s="44"/>
      <c r="L46" s="44"/>
      <c r="M46" s="44"/>
      <c r="N46" s="71">
        <v>6.05</v>
      </c>
      <c r="O46" s="71">
        <v>1.5125</v>
      </c>
      <c r="P46" s="71">
        <v>4.5374999999999996</v>
      </c>
      <c r="Q46" s="71"/>
      <c r="R46" s="71">
        <f t="shared" si="4"/>
        <v>4.5374999999999996</v>
      </c>
      <c r="S46" s="62"/>
      <c r="T46" s="39" t="str">
        <f>VLOOKUP(F46,[1]审核汇总表!$F$149:$V$211,17,0)</f>
        <v>纯电动客车</v>
      </c>
    </row>
    <row r="47" spans="1:20" ht="12.75" x14ac:dyDescent="0.15">
      <c r="A47" s="193"/>
      <c r="B47" s="186" t="s">
        <v>54</v>
      </c>
      <c r="C47" s="186" t="s">
        <v>9</v>
      </c>
      <c r="D47" s="186"/>
      <c r="E47" s="13" t="s">
        <v>229</v>
      </c>
      <c r="F47" s="44" t="s">
        <v>463</v>
      </c>
      <c r="G47" s="44">
        <v>2</v>
      </c>
      <c r="H47" s="73"/>
      <c r="I47" s="44">
        <f t="shared" si="3"/>
        <v>2</v>
      </c>
      <c r="J47" s="44"/>
      <c r="K47" s="44"/>
      <c r="L47" s="44"/>
      <c r="M47" s="44"/>
      <c r="N47" s="71">
        <v>20</v>
      </c>
      <c r="O47" s="71">
        <v>5</v>
      </c>
      <c r="P47" s="71">
        <v>10</v>
      </c>
      <c r="Q47" s="71"/>
      <c r="R47" s="71">
        <f t="shared" si="4"/>
        <v>10</v>
      </c>
      <c r="S47" s="62"/>
      <c r="T47" s="39" t="str">
        <f>VLOOKUP(F47,[1]审核汇总表!$F$149:$V$211,17,0)</f>
        <v>纯电动客车</v>
      </c>
    </row>
    <row r="48" spans="1:20" ht="12.75" x14ac:dyDescent="0.15">
      <c r="A48" s="193"/>
      <c r="B48" s="186" t="s">
        <v>54</v>
      </c>
      <c r="C48" s="186" t="s">
        <v>9</v>
      </c>
      <c r="D48" s="186"/>
      <c r="E48" s="13" t="s">
        <v>229</v>
      </c>
      <c r="F48" s="44" t="s">
        <v>464</v>
      </c>
      <c r="G48" s="44">
        <v>1</v>
      </c>
      <c r="H48" s="73"/>
      <c r="I48" s="44">
        <f t="shared" si="3"/>
        <v>1</v>
      </c>
      <c r="J48" s="44"/>
      <c r="K48" s="44"/>
      <c r="L48" s="44"/>
      <c r="M48" s="44"/>
      <c r="N48" s="71">
        <v>20</v>
      </c>
      <c r="O48" s="71">
        <v>5</v>
      </c>
      <c r="P48" s="71">
        <v>5</v>
      </c>
      <c r="Q48" s="71"/>
      <c r="R48" s="71">
        <f t="shared" si="4"/>
        <v>5</v>
      </c>
      <c r="S48" s="62"/>
      <c r="T48" s="39" t="str">
        <f>VLOOKUP(F48,[1]审核汇总表!$F$149:$V$211,17,0)</f>
        <v>纯电动客车</v>
      </c>
    </row>
    <row r="49" spans="1:20" ht="12.75" x14ac:dyDescent="0.15">
      <c r="A49" s="193"/>
      <c r="B49" s="186" t="s">
        <v>54</v>
      </c>
      <c r="C49" s="186" t="s">
        <v>9</v>
      </c>
      <c r="D49" s="186"/>
      <c r="E49" s="13" t="s">
        <v>229</v>
      </c>
      <c r="F49" s="44" t="s">
        <v>465</v>
      </c>
      <c r="G49" s="44">
        <v>1</v>
      </c>
      <c r="H49" s="73"/>
      <c r="I49" s="44">
        <f t="shared" si="3"/>
        <v>1</v>
      </c>
      <c r="J49" s="44"/>
      <c r="K49" s="44"/>
      <c r="L49" s="44"/>
      <c r="M49" s="44"/>
      <c r="N49" s="71">
        <v>20</v>
      </c>
      <c r="O49" s="71">
        <v>5</v>
      </c>
      <c r="P49" s="71">
        <v>5</v>
      </c>
      <c r="Q49" s="71"/>
      <c r="R49" s="71">
        <f t="shared" si="4"/>
        <v>5</v>
      </c>
      <c r="S49" s="62"/>
      <c r="T49" s="39" t="str">
        <f>VLOOKUP(F49,[1]审核汇总表!$F$149:$V$211,17,0)</f>
        <v>纯电动客车</v>
      </c>
    </row>
    <row r="50" spans="1:20" ht="12.75" x14ac:dyDescent="0.15">
      <c r="A50" s="193"/>
      <c r="B50" s="186" t="s">
        <v>54</v>
      </c>
      <c r="C50" s="186" t="s">
        <v>9</v>
      </c>
      <c r="D50" s="186"/>
      <c r="E50" s="13" t="s">
        <v>229</v>
      </c>
      <c r="F50" s="44" t="s">
        <v>466</v>
      </c>
      <c r="G50" s="44">
        <v>7</v>
      </c>
      <c r="H50" s="73"/>
      <c r="I50" s="44">
        <f t="shared" si="3"/>
        <v>7</v>
      </c>
      <c r="J50" s="44"/>
      <c r="K50" s="44"/>
      <c r="L50" s="44"/>
      <c r="M50" s="44"/>
      <c r="N50" s="71">
        <v>12.368399999999999</v>
      </c>
      <c r="O50" s="71">
        <v>3.0920999999999998</v>
      </c>
      <c r="P50" s="71">
        <v>21.6447</v>
      </c>
      <c r="Q50" s="71"/>
      <c r="R50" s="71">
        <f t="shared" si="4"/>
        <v>21.6447</v>
      </c>
      <c r="S50" s="62"/>
      <c r="T50" s="39" t="str">
        <f>VLOOKUP(F50,[1]审核汇总表!$F$149:$V$211,17,0)</f>
        <v>纯电动客车</v>
      </c>
    </row>
    <row r="51" spans="1:20" ht="12.75" x14ac:dyDescent="0.15">
      <c r="A51" s="193"/>
      <c r="B51" s="186" t="s">
        <v>54</v>
      </c>
      <c r="C51" s="186" t="s">
        <v>9</v>
      </c>
      <c r="D51" s="186"/>
      <c r="E51" s="13" t="s">
        <v>229</v>
      </c>
      <c r="F51" s="44" t="s">
        <v>467</v>
      </c>
      <c r="G51" s="44">
        <v>22</v>
      </c>
      <c r="H51" s="73"/>
      <c r="I51" s="44">
        <f t="shared" si="3"/>
        <v>22</v>
      </c>
      <c r="J51" s="44"/>
      <c r="K51" s="44"/>
      <c r="L51" s="44"/>
      <c r="M51" s="44"/>
      <c r="N51" s="71">
        <v>13.2</v>
      </c>
      <c r="O51" s="71">
        <v>3.3</v>
      </c>
      <c r="P51" s="71">
        <v>72.599999999999994</v>
      </c>
      <c r="Q51" s="71"/>
      <c r="R51" s="71">
        <f t="shared" si="4"/>
        <v>72.599999999999994</v>
      </c>
      <c r="S51" s="62"/>
      <c r="T51" s="39" t="str">
        <f>VLOOKUP(F51,[1]审核汇总表!$F$149:$V$211,17,0)</f>
        <v>纯电动客车</v>
      </c>
    </row>
    <row r="52" spans="1:20" ht="12.75" x14ac:dyDescent="0.15">
      <c r="A52" s="193"/>
      <c r="B52" s="186" t="s">
        <v>54</v>
      </c>
      <c r="C52" s="186" t="s">
        <v>9</v>
      </c>
      <c r="D52" s="186"/>
      <c r="E52" s="13" t="s">
        <v>229</v>
      </c>
      <c r="F52" s="44" t="s">
        <v>468</v>
      </c>
      <c r="G52" s="44">
        <v>2</v>
      </c>
      <c r="H52" s="73"/>
      <c r="I52" s="44">
        <f t="shared" si="3"/>
        <v>2</v>
      </c>
      <c r="J52" s="44"/>
      <c r="K52" s="44"/>
      <c r="L52" s="44"/>
      <c r="M52" s="44"/>
      <c r="N52" s="71">
        <v>5.5</v>
      </c>
      <c r="O52" s="71">
        <v>1.375</v>
      </c>
      <c r="P52" s="71">
        <v>2.75</v>
      </c>
      <c r="Q52" s="71"/>
      <c r="R52" s="71">
        <f t="shared" si="4"/>
        <v>2.75</v>
      </c>
      <c r="S52" s="62"/>
      <c r="T52" s="39" t="str">
        <f>VLOOKUP(F52,[1]审核汇总表!$F$149:$V$211,17,0)</f>
        <v>纯电动客车</v>
      </c>
    </row>
    <row r="53" spans="1:20" ht="12.75" x14ac:dyDescent="0.15">
      <c r="A53" s="193"/>
      <c r="B53" s="186" t="s">
        <v>54</v>
      </c>
      <c r="C53" s="186" t="s">
        <v>9</v>
      </c>
      <c r="D53" s="186"/>
      <c r="E53" s="13" t="s">
        <v>229</v>
      </c>
      <c r="F53" s="44" t="s">
        <v>468</v>
      </c>
      <c r="G53" s="44">
        <v>98</v>
      </c>
      <c r="H53" s="73"/>
      <c r="I53" s="44">
        <f t="shared" si="3"/>
        <v>98</v>
      </c>
      <c r="J53" s="44"/>
      <c r="K53" s="44"/>
      <c r="L53" s="44"/>
      <c r="M53" s="44"/>
      <c r="N53" s="71">
        <v>8.7119999999999997</v>
      </c>
      <c r="O53" s="71">
        <v>2.1779999999999999</v>
      </c>
      <c r="P53" s="71">
        <v>213.44399999999999</v>
      </c>
      <c r="Q53" s="71"/>
      <c r="R53" s="71">
        <f t="shared" si="4"/>
        <v>213.44399999999999</v>
      </c>
      <c r="S53" s="62"/>
      <c r="T53" s="39" t="str">
        <f>VLOOKUP(F53,[1]审核汇总表!$F$149:$V$211,17,0)</f>
        <v>纯电动客车</v>
      </c>
    </row>
    <row r="54" spans="1:20" ht="12.75" x14ac:dyDescent="0.15">
      <c r="A54" s="193"/>
      <c r="B54" s="186" t="s">
        <v>54</v>
      </c>
      <c r="C54" s="186" t="s">
        <v>9</v>
      </c>
      <c r="D54" s="186"/>
      <c r="E54" s="13" t="s">
        <v>229</v>
      </c>
      <c r="F54" s="44" t="s">
        <v>468</v>
      </c>
      <c r="G54" s="44">
        <v>238</v>
      </c>
      <c r="H54" s="73"/>
      <c r="I54" s="44">
        <f t="shared" si="3"/>
        <v>238</v>
      </c>
      <c r="J54" s="44"/>
      <c r="K54" s="44"/>
      <c r="L54" s="44"/>
      <c r="M54" s="44"/>
      <c r="N54" s="71">
        <v>14.52</v>
      </c>
      <c r="O54" s="71">
        <v>3.63</v>
      </c>
      <c r="P54" s="71">
        <v>863.94</v>
      </c>
      <c r="Q54" s="71"/>
      <c r="R54" s="71">
        <f t="shared" si="4"/>
        <v>863.94</v>
      </c>
      <c r="S54" s="62"/>
      <c r="T54" s="39" t="str">
        <f>VLOOKUP(F54,[1]审核汇总表!$F$149:$V$211,17,0)</f>
        <v>纯电动客车</v>
      </c>
    </row>
    <row r="55" spans="1:20" ht="12.75" x14ac:dyDescent="0.15">
      <c r="A55" s="193"/>
      <c r="B55" s="186" t="s">
        <v>54</v>
      </c>
      <c r="C55" s="186" t="s">
        <v>9</v>
      </c>
      <c r="D55" s="186"/>
      <c r="E55" s="13" t="s">
        <v>229</v>
      </c>
      <c r="F55" s="44" t="s">
        <v>469</v>
      </c>
      <c r="G55" s="44">
        <v>95</v>
      </c>
      <c r="H55" s="73"/>
      <c r="I55" s="44">
        <f t="shared" si="3"/>
        <v>95</v>
      </c>
      <c r="J55" s="44"/>
      <c r="K55" s="44"/>
      <c r="L55" s="44"/>
      <c r="M55" s="44"/>
      <c r="N55" s="71">
        <v>14.52</v>
      </c>
      <c r="O55" s="71">
        <v>3.63</v>
      </c>
      <c r="P55" s="71">
        <v>344.85</v>
      </c>
      <c r="Q55" s="71"/>
      <c r="R55" s="71">
        <f t="shared" si="4"/>
        <v>344.85</v>
      </c>
      <c r="S55" s="62"/>
      <c r="T55" s="39" t="str">
        <f>VLOOKUP(F55,[1]审核汇总表!$F$149:$V$211,17,0)</f>
        <v>纯电动客车</v>
      </c>
    </row>
    <row r="56" spans="1:20" ht="12.75" x14ac:dyDescent="0.15">
      <c r="A56" s="193"/>
      <c r="B56" s="186" t="s">
        <v>54</v>
      </c>
      <c r="C56" s="186" t="s">
        <v>9</v>
      </c>
      <c r="D56" s="186"/>
      <c r="E56" s="13" t="s">
        <v>229</v>
      </c>
      <c r="F56" s="44" t="s">
        <v>470</v>
      </c>
      <c r="G56" s="44">
        <v>1</v>
      </c>
      <c r="H56" s="73"/>
      <c r="I56" s="44">
        <f t="shared" si="3"/>
        <v>1</v>
      </c>
      <c r="J56" s="44"/>
      <c r="K56" s="44"/>
      <c r="L56" s="44"/>
      <c r="M56" s="44"/>
      <c r="N56" s="71">
        <v>5.5</v>
      </c>
      <c r="O56" s="71">
        <v>1.375</v>
      </c>
      <c r="P56" s="71">
        <v>1.375</v>
      </c>
      <c r="Q56" s="71"/>
      <c r="R56" s="71">
        <f t="shared" si="4"/>
        <v>1.375</v>
      </c>
      <c r="S56" s="62"/>
      <c r="T56" s="39" t="str">
        <f>VLOOKUP(F56,[1]审核汇总表!$F$149:$V$211,17,0)</f>
        <v>纯电动客车</v>
      </c>
    </row>
    <row r="57" spans="1:20" ht="12.75" x14ac:dyDescent="0.15">
      <c r="A57" s="193"/>
      <c r="B57" s="186" t="s">
        <v>54</v>
      </c>
      <c r="C57" s="186" t="s">
        <v>9</v>
      </c>
      <c r="D57" s="186"/>
      <c r="E57" s="13" t="s">
        <v>229</v>
      </c>
      <c r="F57" s="44" t="s">
        <v>470</v>
      </c>
      <c r="G57" s="44">
        <v>8</v>
      </c>
      <c r="H57" s="73"/>
      <c r="I57" s="44">
        <f t="shared" si="3"/>
        <v>8</v>
      </c>
      <c r="J57" s="44"/>
      <c r="K57" s="44"/>
      <c r="L57" s="44"/>
      <c r="M57" s="44"/>
      <c r="N57" s="71">
        <v>8.7119999999999997</v>
      </c>
      <c r="O57" s="71">
        <v>2.1779999999999999</v>
      </c>
      <c r="P57" s="71">
        <v>17.423999999999999</v>
      </c>
      <c r="Q57" s="71"/>
      <c r="R57" s="71">
        <f t="shared" si="4"/>
        <v>17.423999999999999</v>
      </c>
      <c r="S57" s="62"/>
      <c r="T57" s="39" t="str">
        <f>VLOOKUP(F57,[1]审核汇总表!$F$149:$V$211,17,0)</f>
        <v>纯电动客车</v>
      </c>
    </row>
    <row r="58" spans="1:20" ht="12.75" x14ac:dyDescent="0.15">
      <c r="A58" s="193"/>
      <c r="B58" s="186" t="s">
        <v>54</v>
      </c>
      <c r="C58" s="186" t="s">
        <v>9</v>
      </c>
      <c r="D58" s="186"/>
      <c r="E58" s="13" t="s">
        <v>229</v>
      </c>
      <c r="F58" s="44" t="s">
        <v>470</v>
      </c>
      <c r="G58" s="44">
        <v>119</v>
      </c>
      <c r="H58" s="73"/>
      <c r="I58" s="44">
        <f t="shared" si="3"/>
        <v>119</v>
      </c>
      <c r="J58" s="44"/>
      <c r="K58" s="44"/>
      <c r="L58" s="44"/>
      <c r="M58" s="44"/>
      <c r="N58" s="71">
        <v>14.52</v>
      </c>
      <c r="O58" s="71">
        <v>3.63</v>
      </c>
      <c r="P58" s="71">
        <v>431.97</v>
      </c>
      <c r="Q58" s="71"/>
      <c r="R58" s="71">
        <f t="shared" si="4"/>
        <v>431.97</v>
      </c>
      <c r="S58" s="62"/>
      <c r="T58" s="39" t="str">
        <f>VLOOKUP(F58,[1]审核汇总表!$F$149:$V$211,17,0)</f>
        <v>纯电动客车</v>
      </c>
    </row>
    <row r="59" spans="1:20" ht="12.75" x14ac:dyDescent="0.15">
      <c r="A59" s="193"/>
      <c r="B59" s="186" t="s">
        <v>54</v>
      </c>
      <c r="C59" s="186" t="s">
        <v>9</v>
      </c>
      <c r="D59" s="186"/>
      <c r="E59" s="13" t="s">
        <v>229</v>
      </c>
      <c r="F59" s="44" t="s">
        <v>471</v>
      </c>
      <c r="G59" s="44">
        <v>1</v>
      </c>
      <c r="H59" s="73"/>
      <c r="I59" s="44">
        <f t="shared" si="3"/>
        <v>1</v>
      </c>
      <c r="J59" s="44"/>
      <c r="K59" s="44"/>
      <c r="L59" s="44"/>
      <c r="M59" s="44"/>
      <c r="N59" s="71">
        <v>20</v>
      </c>
      <c r="O59" s="71">
        <v>5</v>
      </c>
      <c r="P59" s="71">
        <v>5</v>
      </c>
      <c r="Q59" s="71"/>
      <c r="R59" s="71">
        <f t="shared" si="4"/>
        <v>5</v>
      </c>
      <c r="S59" s="62"/>
      <c r="T59" s="39" t="str">
        <f>VLOOKUP(F59,[1]审核汇总表!$F$149:$V$211,17,0)</f>
        <v>纯电动客车</v>
      </c>
    </row>
    <row r="60" spans="1:20" ht="12.75" x14ac:dyDescent="0.15">
      <c r="A60" s="193"/>
      <c r="B60" s="186" t="s">
        <v>54</v>
      </c>
      <c r="C60" s="186" t="s">
        <v>9</v>
      </c>
      <c r="D60" s="186"/>
      <c r="E60" s="13" t="s">
        <v>229</v>
      </c>
      <c r="F60" s="44" t="s">
        <v>472</v>
      </c>
      <c r="G60" s="44">
        <v>4</v>
      </c>
      <c r="H60" s="73"/>
      <c r="I60" s="44">
        <f t="shared" si="3"/>
        <v>4</v>
      </c>
      <c r="J60" s="44"/>
      <c r="K60" s="44"/>
      <c r="L60" s="44"/>
      <c r="M60" s="44"/>
      <c r="N60" s="71">
        <v>20</v>
      </c>
      <c r="O60" s="71">
        <v>5</v>
      </c>
      <c r="P60" s="71">
        <v>20</v>
      </c>
      <c r="Q60" s="71"/>
      <c r="R60" s="71">
        <f t="shared" si="4"/>
        <v>20</v>
      </c>
      <c r="S60" s="62"/>
      <c r="T60" s="39" t="str">
        <f>VLOOKUP(F60,[1]审核汇总表!$F$149:$V$211,17,0)</f>
        <v>纯电动客车</v>
      </c>
    </row>
    <row r="61" spans="1:20" ht="12.75" x14ac:dyDescent="0.15">
      <c r="A61" s="193"/>
      <c r="B61" s="186" t="s">
        <v>54</v>
      </c>
      <c r="C61" s="186" t="s">
        <v>9</v>
      </c>
      <c r="D61" s="186"/>
      <c r="E61" s="13" t="s">
        <v>229</v>
      </c>
      <c r="F61" s="44" t="s">
        <v>473</v>
      </c>
      <c r="G61" s="44">
        <v>2</v>
      </c>
      <c r="H61" s="73"/>
      <c r="I61" s="44">
        <f t="shared" si="3"/>
        <v>2</v>
      </c>
      <c r="J61" s="44"/>
      <c r="K61" s="44"/>
      <c r="L61" s="44"/>
      <c r="M61" s="44"/>
      <c r="N61" s="71">
        <v>14</v>
      </c>
      <c r="O61" s="71">
        <v>3.5</v>
      </c>
      <c r="P61" s="71">
        <v>7</v>
      </c>
      <c r="Q61" s="71"/>
      <c r="R61" s="71">
        <f t="shared" si="4"/>
        <v>7</v>
      </c>
      <c r="S61" s="62"/>
      <c r="T61" s="39" t="str">
        <f>VLOOKUP(F61,[1]审核汇总表!$F$149:$V$211,17,0)</f>
        <v>纯电动客车</v>
      </c>
    </row>
    <row r="62" spans="1:20" ht="12.75" x14ac:dyDescent="0.15">
      <c r="A62" s="193"/>
      <c r="B62" s="186" t="s">
        <v>54</v>
      </c>
      <c r="C62" s="186" t="s">
        <v>9</v>
      </c>
      <c r="D62" s="186"/>
      <c r="E62" s="13" t="s">
        <v>229</v>
      </c>
      <c r="F62" s="44" t="s">
        <v>474</v>
      </c>
      <c r="G62" s="44">
        <v>1</v>
      </c>
      <c r="H62" s="73"/>
      <c r="I62" s="44">
        <f t="shared" si="3"/>
        <v>1</v>
      </c>
      <c r="J62" s="44"/>
      <c r="K62" s="44"/>
      <c r="L62" s="44"/>
      <c r="M62" s="44"/>
      <c r="N62" s="71">
        <v>20</v>
      </c>
      <c r="O62" s="71">
        <v>5</v>
      </c>
      <c r="P62" s="71">
        <v>5</v>
      </c>
      <c r="Q62" s="71"/>
      <c r="R62" s="71">
        <f t="shared" si="4"/>
        <v>5</v>
      </c>
      <c r="S62" s="62"/>
      <c r="T62" s="39" t="str">
        <f>VLOOKUP(F62,[1]审核汇总表!$F$149:$V$211,17,0)</f>
        <v>纯电动客车</v>
      </c>
    </row>
    <row r="63" spans="1:20" ht="12.75" x14ac:dyDescent="0.15">
      <c r="A63" s="193"/>
      <c r="B63" s="186" t="s">
        <v>54</v>
      </c>
      <c r="C63" s="186" t="s">
        <v>9</v>
      </c>
      <c r="D63" s="186"/>
      <c r="E63" s="13" t="s">
        <v>229</v>
      </c>
      <c r="F63" s="44" t="s">
        <v>475</v>
      </c>
      <c r="G63" s="44">
        <v>21</v>
      </c>
      <c r="H63" s="73"/>
      <c r="I63" s="44">
        <f t="shared" si="3"/>
        <v>21</v>
      </c>
      <c r="J63" s="44"/>
      <c r="K63" s="44"/>
      <c r="L63" s="44"/>
      <c r="M63" s="44"/>
      <c r="N63" s="71">
        <v>13.2</v>
      </c>
      <c r="O63" s="71">
        <v>3.3</v>
      </c>
      <c r="P63" s="71">
        <v>69.3</v>
      </c>
      <c r="Q63" s="71"/>
      <c r="R63" s="71">
        <f t="shared" si="4"/>
        <v>69.3</v>
      </c>
      <c r="S63" s="62"/>
      <c r="T63" s="39" t="str">
        <f>VLOOKUP(F63,[1]审核汇总表!$F$149:$V$211,17,0)</f>
        <v>纯电动客车</v>
      </c>
    </row>
    <row r="64" spans="1:20" ht="12.75" x14ac:dyDescent="0.15">
      <c r="A64" s="193"/>
      <c r="B64" s="186" t="s">
        <v>54</v>
      </c>
      <c r="C64" s="186" t="s">
        <v>9</v>
      </c>
      <c r="D64" s="186"/>
      <c r="E64" s="13" t="s">
        <v>229</v>
      </c>
      <c r="F64" s="44" t="s">
        <v>476</v>
      </c>
      <c r="G64" s="44">
        <v>91</v>
      </c>
      <c r="H64" s="73"/>
      <c r="I64" s="44">
        <f t="shared" si="3"/>
        <v>91</v>
      </c>
      <c r="J64" s="44"/>
      <c r="K64" s="44"/>
      <c r="L64" s="44"/>
      <c r="M64" s="44"/>
      <c r="N64" s="71">
        <v>14.52</v>
      </c>
      <c r="O64" s="71">
        <v>3.63</v>
      </c>
      <c r="P64" s="71">
        <v>330.33</v>
      </c>
      <c r="Q64" s="71"/>
      <c r="R64" s="71">
        <f t="shared" si="4"/>
        <v>330.33</v>
      </c>
      <c r="S64" s="62"/>
      <c r="T64" s="39" t="str">
        <f>VLOOKUP(F64,[1]审核汇总表!$F$149:$V$211,17,0)</f>
        <v>纯电动客车</v>
      </c>
    </row>
    <row r="65" spans="1:20" ht="12.75" x14ac:dyDescent="0.15">
      <c r="A65" s="193"/>
      <c r="B65" s="186" t="s">
        <v>54</v>
      </c>
      <c r="C65" s="186" t="s">
        <v>9</v>
      </c>
      <c r="D65" s="186"/>
      <c r="E65" s="13" t="s">
        <v>229</v>
      </c>
      <c r="F65" s="44" t="s">
        <v>477</v>
      </c>
      <c r="G65" s="44">
        <v>20</v>
      </c>
      <c r="H65" s="73"/>
      <c r="I65" s="44">
        <f t="shared" si="3"/>
        <v>20</v>
      </c>
      <c r="J65" s="44"/>
      <c r="K65" s="44"/>
      <c r="L65" s="44"/>
      <c r="M65" s="44"/>
      <c r="N65" s="71">
        <v>14.52</v>
      </c>
      <c r="O65" s="71">
        <v>3.63</v>
      </c>
      <c r="P65" s="71">
        <v>72.599999999999994</v>
      </c>
      <c r="Q65" s="71"/>
      <c r="R65" s="71">
        <f t="shared" si="4"/>
        <v>72.599999999999994</v>
      </c>
      <c r="S65" s="62"/>
      <c r="T65" s="39" t="str">
        <f>VLOOKUP(F65,[1]审核汇总表!$F$149:$V$211,17,0)</f>
        <v>纯电动客车</v>
      </c>
    </row>
    <row r="66" spans="1:20" ht="12.75" x14ac:dyDescent="0.15">
      <c r="A66" s="193"/>
      <c r="B66" s="186" t="s">
        <v>54</v>
      </c>
      <c r="C66" s="186" t="s">
        <v>9</v>
      </c>
      <c r="D66" s="186"/>
      <c r="E66" s="13" t="s">
        <v>229</v>
      </c>
      <c r="F66" s="44" t="s">
        <v>478</v>
      </c>
      <c r="G66" s="44">
        <v>1</v>
      </c>
      <c r="H66" s="73"/>
      <c r="I66" s="44"/>
      <c r="J66" s="44"/>
      <c r="K66" s="44">
        <f>G66</f>
        <v>1</v>
      </c>
      <c r="L66" s="44"/>
      <c r="M66" s="44"/>
      <c r="N66" s="71">
        <v>9</v>
      </c>
      <c r="O66" s="71">
        <v>2.25</v>
      </c>
      <c r="P66" s="71">
        <v>2.25</v>
      </c>
      <c r="Q66" s="71"/>
      <c r="R66" s="71">
        <f t="shared" si="4"/>
        <v>2.25</v>
      </c>
      <c r="S66" s="62"/>
      <c r="T66" s="39" t="str">
        <f>VLOOKUP(F66,[1]审核汇总表!$F$149:$V$211,17,0)</f>
        <v>插电式混合动力客车</v>
      </c>
    </row>
    <row r="67" spans="1:20" ht="12.75" x14ac:dyDescent="0.15">
      <c r="A67" s="178"/>
      <c r="B67" s="176" t="s">
        <v>54</v>
      </c>
      <c r="C67" s="176" t="s">
        <v>9</v>
      </c>
      <c r="D67" s="176"/>
      <c r="E67" s="13" t="s">
        <v>229</v>
      </c>
      <c r="F67" s="44" t="s">
        <v>479</v>
      </c>
      <c r="G67" s="44">
        <v>1</v>
      </c>
      <c r="H67" s="73"/>
      <c r="I67" s="44"/>
      <c r="J67" s="44"/>
      <c r="K67" s="44">
        <f>G67</f>
        <v>1</v>
      </c>
      <c r="L67" s="44"/>
      <c r="M67" s="44"/>
      <c r="N67" s="71">
        <v>9</v>
      </c>
      <c r="O67" s="71">
        <v>2.25</v>
      </c>
      <c r="P67" s="71">
        <v>2.25</v>
      </c>
      <c r="Q67" s="71"/>
      <c r="R67" s="71">
        <f t="shared" si="4"/>
        <v>2.25</v>
      </c>
      <c r="S67" s="62"/>
      <c r="T67" s="39" t="str">
        <f>VLOOKUP(F67,[1]审核汇总表!$F$149:$V$211,17,0)</f>
        <v>插电式混合动力客车</v>
      </c>
    </row>
    <row r="68" spans="1:20" ht="12.75" x14ac:dyDescent="0.15">
      <c r="A68" s="193">
        <v>2</v>
      </c>
      <c r="B68" s="186" t="s">
        <v>54</v>
      </c>
      <c r="C68" s="186" t="s">
        <v>9</v>
      </c>
      <c r="D68" s="186" t="s">
        <v>56</v>
      </c>
      <c r="E68" s="13" t="s">
        <v>229</v>
      </c>
      <c r="F68" s="44" t="s">
        <v>264</v>
      </c>
      <c r="G68" s="44">
        <v>7</v>
      </c>
      <c r="H68" s="73">
        <f>G68</f>
        <v>7</v>
      </c>
      <c r="I68" s="44"/>
      <c r="J68" s="44"/>
      <c r="K68" s="44"/>
      <c r="L68" s="44"/>
      <c r="M68" s="44"/>
      <c r="N68" s="71">
        <v>2.6352000000000002</v>
      </c>
      <c r="O68" s="71">
        <v>0.26351999999999998</v>
      </c>
      <c r="P68" s="71">
        <v>1.8446400000000001</v>
      </c>
      <c r="Q68" s="71"/>
      <c r="R68" s="71">
        <f t="shared" si="4"/>
        <v>1.8446400000000001</v>
      </c>
      <c r="S68" s="62"/>
      <c r="T68" s="39" t="str">
        <f>VLOOKUP(F68,[1]审核汇总表!$F$149:$V$211,17,0)</f>
        <v>纯电动乘用车</v>
      </c>
    </row>
    <row r="69" spans="1:20" ht="12.75" x14ac:dyDescent="0.15">
      <c r="A69" s="178"/>
      <c r="B69" s="176" t="s">
        <v>54</v>
      </c>
      <c r="C69" s="176" t="s">
        <v>9</v>
      </c>
      <c r="D69" s="176"/>
      <c r="E69" s="13" t="s">
        <v>229</v>
      </c>
      <c r="F69" s="44" t="s">
        <v>480</v>
      </c>
      <c r="G69" s="44">
        <v>2</v>
      </c>
      <c r="H69" s="73">
        <f>G69</f>
        <v>2</v>
      </c>
      <c r="I69" s="44"/>
      <c r="J69" s="44"/>
      <c r="K69" s="44"/>
      <c r="L69" s="44"/>
      <c r="M69" s="44"/>
      <c r="N69" s="71">
        <v>2.5920000000000001</v>
      </c>
      <c r="O69" s="71">
        <v>0.25919999999999999</v>
      </c>
      <c r="P69" s="71">
        <v>0.51839999999999997</v>
      </c>
      <c r="Q69" s="71"/>
      <c r="R69" s="71">
        <f t="shared" si="4"/>
        <v>0.51839999999999997</v>
      </c>
      <c r="S69" s="62"/>
      <c r="T69" s="39" t="str">
        <f>VLOOKUP(F69,[1]审核汇总表!$F$149:$V$211,17,0)</f>
        <v>纯电动乘用车</v>
      </c>
    </row>
    <row r="70" spans="1:20" ht="12.75" x14ac:dyDescent="0.15">
      <c r="A70" s="192">
        <v>3</v>
      </c>
      <c r="B70" s="185" t="s">
        <v>8</v>
      </c>
      <c r="C70" s="185" t="s">
        <v>9</v>
      </c>
      <c r="D70" s="185" t="s">
        <v>55</v>
      </c>
      <c r="E70" s="13" t="s">
        <v>415</v>
      </c>
      <c r="F70" s="44" t="s">
        <v>481</v>
      </c>
      <c r="G70" s="44">
        <v>229</v>
      </c>
      <c r="H70" s="73"/>
      <c r="I70" s="44">
        <v>229</v>
      </c>
      <c r="J70" s="44"/>
      <c r="K70" s="44"/>
      <c r="L70" s="44"/>
      <c r="M70" s="44"/>
      <c r="N70" s="71"/>
      <c r="O70" s="71">
        <v>100</v>
      </c>
      <c r="P70" s="71">
        <v>100</v>
      </c>
      <c r="Q70" s="71"/>
      <c r="R70" s="71">
        <f t="shared" si="4"/>
        <v>100</v>
      </c>
      <c r="S70" s="62"/>
    </row>
    <row r="71" spans="1:20" ht="12.75" x14ac:dyDescent="0.15">
      <c r="A71" s="193"/>
      <c r="B71" s="186"/>
      <c r="C71" s="186"/>
      <c r="D71" s="186"/>
      <c r="E71" s="13" t="s">
        <v>415</v>
      </c>
      <c r="F71" s="44" t="s">
        <v>482</v>
      </c>
      <c r="G71" s="44">
        <v>200</v>
      </c>
      <c r="H71" s="73"/>
      <c r="I71" s="44">
        <v>200</v>
      </c>
      <c r="J71" s="44"/>
      <c r="K71" s="44"/>
      <c r="L71" s="44"/>
      <c r="M71" s="44"/>
      <c r="N71" s="71"/>
      <c r="O71" s="71">
        <v>100</v>
      </c>
      <c r="P71" s="71">
        <v>100</v>
      </c>
      <c r="Q71" s="71"/>
      <c r="R71" s="71">
        <f t="shared" si="4"/>
        <v>100</v>
      </c>
      <c r="S71" s="62"/>
    </row>
    <row r="72" spans="1:20" ht="12.75" x14ac:dyDescent="0.15">
      <c r="A72" s="193"/>
      <c r="B72" s="186"/>
      <c r="C72" s="186"/>
      <c r="D72" s="186"/>
      <c r="E72" s="13" t="s">
        <v>415</v>
      </c>
      <c r="F72" s="44" t="s">
        <v>483</v>
      </c>
      <c r="G72" s="44">
        <v>287</v>
      </c>
      <c r="H72" s="73"/>
      <c r="I72" s="44"/>
      <c r="J72" s="44"/>
      <c r="K72" s="44">
        <v>287</v>
      </c>
      <c r="L72" s="44"/>
      <c r="M72" s="44"/>
      <c r="N72" s="71"/>
      <c r="O72" s="71">
        <v>100</v>
      </c>
      <c r="P72" s="71">
        <v>100</v>
      </c>
      <c r="Q72" s="71"/>
      <c r="R72" s="71">
        <f t="shared" si="4"/>
        <v>100</v>
      </c>
      <c r="S72" s="62"/>
    </row>
    <row r="73" spans="1:20" ht="12.75" x14ac:dyDescent="0.15">
      <c r="A73" s="193"/>
      <c r="B73" s="186"/>
      <c r="C73" s="186"/>
      <c r="D73" s="186"/>
      <c r="E73" s="13" t="s">
        <v>415</v>
      </c>
      <c r="F73" s="44" t="s">
        <v>484</v>
      </c>
      <c r="G73" s="44">
        <v>101</v>
      </c>
      <c r="H73" s="73"/>
      <c r="I73" s="44">
        <v>101</v>
      </c>
      <c r="J73" s="44"/>
      <c r="K73" s="44"/>
      <c r="L73" s="44"/>
      <c r="M73" s="44"/>
      <c r="N73" s="71"/>
      <c r="O73" s="71">
        <v>100</v>
      </c>
      <c r="P73" s="71">
        <v>100</v>
      </c>
      <c r="Q73" s="71"/>
      <c r="R73" s="71">
        <f t="shared" si="4"/>
        <v>100</v>
      </c>
      <c r="S73" s="62"/>
    </row>
    <row r="74" spans="1:20" ht="12.75" x14ac:dyDescent="0.15">
      <c r="A74" s="193"/>
      <c r="B74" s="186"/>
      <c r="C74" s="186"/>
      <c r="D74" s="186"/>
      <c r="E74" s="13" t="s">
        <v>415</v>
      </c>
      <c r="F74" s="44" t="s">
        <v>485</v>
      </c>
      <c r="G74" s="44">
        <v>344</v>
      </c>
      <c r="H74" s="73"/>
      <c r="I74" s="44">
        <v>344</v>
      </c>
      <c r="J74" s="44"/>
      <c r="K74" s="44"/>
      <c r="L74" s="44"/>
      <c r="M74" s="44"/>
      <c r="N74" s="71"/>
      <c r="O74" s="71">
        <v>100</v>
      </c>
      <c r="P74" s="71">
        <v>100</v>
      </c>
      <c r="Q74" s="71"/>
      <c r="R74" s="71">
        <f t="shared" si="4"/>
        <v>100</v>
      </c>
      <c r="S74" s="62"/>
    </row>
    <row r="75" spans="1:20" ht="12.75" x14ac:dyDescent="0.15">
      <c r="A75" s="193"/>
      <c r="B75" s="186"/>
      <c r="C75" s="186"/>
      <c r="D75" s="186"/>
      <c r="E75" s="13" t="s">
        <v>415</v>
      </c>
      <c r="F75" s="44" t="s">
        <v>486</v>
      </c>
      <c r="G75" s="44">
        <v>371</v>
      </c>
      <c r="H75" s="73"/>
      <c r="I75" s="44"/>
      <c r="J75" s="44"/>
      <c r="K75" s="44">
        <v>371</v>
      </c>
      <c r="L75" s="44"/>
      <c r="M75" s="44"/>
      <c r="N75" s="71"/>
      <c r="O75" s="71">
        <v>100</v>
      </c>
      <c r="P75" s="71">
        <v>100</v>
      </c>
      <c r="Q75" s="71"/>
      <c r="R75" s="71">
        <f t="shared" si="4"/>
        <v>100</v>
      </c>
      <c r="S75" s="62"/>
    </row>
    <row r="76" spans="1:20" ht="12.75" x14ac:dyDescent="0.15">
      <c r="A76" s="178"/>
      <c r="B76" s="176"/>
      <c r="C76" s="176"/>
      <c r="D76" s="176"/>
      <c r="E76" s="13" t="s">
        <v>415</v>
      </c>
      <c r="F76" s="44" t="s">
        <v>487</v>
      </c>
      <c r="G76" s="44">
        <v>100</v>
      </c>
      <c r="H76" s="73"/>
      <c r="I76" s="44">
        <v>100</v>
      </c>
      <c r="J76" s="44"/>
      <c r="K76" s="44"/>
      <c r="L76" s="44"/>
      <c r="M76" s="44"/>
      <c r="N76" s="71"/>
      <c r="O76" s="71">
        <v>100</v>
      </c>
      <c r="P76" s="71">
        <v>100</v>
      </c>
      <c r="Q76" s="71"/>
      <c r="R76" s="71">
        <f t="shared" si="4"/>
        <v>100</v>
      </c>
      <c r="S76" s="62"/>
    </row>
    <row r="77" spans="1:20" ht="23.1" customHeight="1" x14ac:dyDescent="0.15">
      <c r="A77" s="4"/>
      <c r="B77" s="191" t="s">
        <v>424</v>
      </c>
      <c r="C77" s="5"/>
      <c r="D77" s="183" t="s">
        <v>425</v>
      </c>
      <c r="E77" s="183"/>
      <c r="F77" s="183"/>
      <c r="G77" s="183"/>
      <c r="H77" s="183"/>
      <c r="I77" s="183"/>
      <c r="J77" s="183"/>
      <c r="K77" s="183"/>
      <c r="L77" s="183"/>
      <c r="M77" s="183"/>
      <c r="N77" s="184"/>
      <c r="O77" s="184"/>
      <c r="P77" s="184"/>
      <c r="Q77" s="184"/>
      <c r="R77" s="184"/>
      <c r="S77" s="183"/>
      <c r="T77" s="4"/>
    </row>
    <row r="78" spans="1:20" ht="23.1" customHeight="1" x14ac:dyDescent="0.15">
      <c r="A78" s="4"/>
      <c r="B78" s="191"/>
      <c r="C78" s="5"/>
      <c r="D78" s="183"/>
      <c r="E78" s="183"/>
      <c r="F78" s="183"/>
      <c r="G78" s="183"/>
      <c r="H78" s="183"/>
      <c r="I78" s="183"/>
      <c r="J78" s="183"/>
      <c r="K78" s="183"/>
      <c r="L78" s="183"/>
      <c r="M78" s="183"/>
      <c r="N78" s="184"/>
      <c r="O78" s="184"/>
      <c r="P78" s="184"/>
      <c r="Q78" s="184"/>
      <c r="R78" s="184"/>
      <c r="S78" s="183"/>
      <c r="T78" s="4"/>
    </row>
    <row r="79" spans="1:20" ht="23.1" customHeight="1" x14ac:dyDescent="0.15">
      <c r="A79" s="4"/>
      <c r="B79" s="191"/>
      <c r="D79" s="183"/>
      <c r="E79" s="183"/>
      <c r="F79" s="183"/>
      <c r="G79" s="183"/>
      <c r="H79" s="183"/>
      <c r="I79" s="183"/>
      <c r="J79" s="183"/>
      <c r="K79" s="183"/>
      <c r="L79" s="183"/>
      <c r="M79" s="183"/>
      <c r="N79" s="184"/>
      <c r="O79" s="184"/>
      <c r="P79" s="184"/>
      <c r="Q79" s="184"/>
      <c r="R79" s="184"/>
      <c r="S79" s="183"/>
    </row>
    <row r="80" spans="1:20" ht="23.1" customHeight="1" x14ac:dyDescent="0.15">
      <c r="A80" s="4"/>
      <c r="B80" s="191"/>
      <c r="D80" s="183"/>
      <c r="E80" s="183"/>
      <c r="F80" s="183"/>
      <c r="G80" s="183"/>
      <c r="H80" s="183"/>
      <c r="I80" s="183"/>
      <c r="J80" s="183"/>
      <c r="K80" s="183"/>
      <c r="L80" s="183"/>
      <c r="M80" s="183"/>
      <c r="N80" s="184"/>
      <c r="O80" s="184"/>
      <c r="P80" s="184"/>
      <c r="Q80" s="184"/>
      <c r="R80" s="184"/>
      <c r="S80" s="183"/>
    </row>
    <row r="81" spans="1:19" ht="18.95" customHeight="1" x14ac:dyDescent="0.15">
      <c r="A81" s="207"/>
      <c r="B81" s="207"/>
      <c r="C81" s="207"/>
    </row>
    <row r="82" spans="1:19" ht="23.1" customHeight="1" x14ac:dyDescent="0.15">
      <c r="D82" s="207"/>
      <c r="E82" s="207"/>
      <c r="F82" s="207"/>
      <c r="G82" s="207"/>
      <c r="H82" s="207"/>
      <c r="I82" s="207"/>
      <c r="J82" s="207"/>
      <c r="L82" s="207"/>
      <c r="M82" s="207"/>
      <c r="N82" s="207"/>
      <c r="O82" s="59"/>
      <c r="P82" s="213"/>
      <c r="Q82" s="213"/>
      <c r="R82" s="213"/>
      <c r="S82" s="41"/>
    </row>
    <row r="83" spans="1:19" ht="15" customHeight="1" x14ac:dyDescent="0.15">
      <c r="D83" s="41"/>
      <c r="O83" s="59"/>
      <c r="R83" s="59"/>
      <c r="S83" s="41"/>
    </row>
    <row r="84" spans="1:19" ht="23.1" customHeight="1" x14ac:dyDescent="0.15">
      <c r="D84" s="207"/>
      <c r="E84" s="207"/>
      <c r="F84" s="207"/>
      <c r="G84" s="207"/>
      <c r="H84" s="207"/>
      <c r="I84" s="207"/>
      <c r="J84" s="207"/>
      <c r="L84" s="207"/>
      <c r="M84" s="207"/>
      <c r="N84" s="207"/>
      <c r="O84" s="59"/>
      <c r="P84" s="213"/>
      <c r="Q84" s="213"/>
      <c r="R84" s="213"/>
      <c r="S84" s="41"/>
    </row>
  </sheetData>
  <mergeCells count="36">
    <mergeCell ref="E5:E6"/>
    <mergeCell ref="F5:F6"/>
    <mergeCell ref="A1:D1"/>
    <mergeCell ref="A2:S2"/>
    <mergeCell ref="A4:G4"/>
    <mergeCell ref="I4:M4"/>
    <mergeCell ref="P4:S4"/>
    <mergeCell ref="G82:J82"/>
    <mergeCell ref="L82:N82"/>
    <mergeCell ref="P82:R82"/>
    <mergeCell ref="D8:D67"/>
    <mergeCell ref="D68:D69"/>
    <mergeCell ref="D70:D76"/>
    <mergeCell ref="A5:A6"/>
    <mergeCell ref="A8:A67"/>
    <mergeCell ref="A68:A69"/>
    <mergeCell ref="A70:A76"/>
    <mergeCell ref="B8:B67"/>
    <mergeCell ref="B68:B69"/>
    <mergeCell ref="B70:B76"/>
    <mergeCell ref="S5:S6"/>
    <mergeCell ref="B5:C6"/>
    <mergeCell ref="D77:S80"/>
    <mergeCell ref="D84:F84"/>
    <mergeCell ref="G84:J84"/>
    <mergeCell ref="L84:N84"/>
    <mergeCell ref="P84:R84"/>
    <mergeCell ref="B77:B80"/>
    <mergeCell ref="C8:C67"/>
    <mergeCell ref="C68:C69"/>
    <mergeCell ref="C70:C76"/>
    <mergeCell ref="D5:D6"/>
    <mergeCell ref="G5:M5"/>
    <mergeCell ref="N5:R5"/>
    <mergeCell ref="A81:C81"/>
    <mergeCell ref="D82:F82"/>
  </mergeCells>
  <phoneticPr fontId="60" type="noConversion"/>
  <pageMargins left="0.196527777777778" right="0.196527777777778" top="0.59027777777777801" bottom="0.59027777777777801" header="0.31458333333333299" footer="0.31458333333333299"/>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zoomScale="80" zoomScaleNormal="100" zoomScaleSheetLayoutView="80" workbookViewId="0">
      <pane ySplit="6" topLeftCell="A7" activePane="bottomLeft" state="frozen"/>
      <selection pane="bottomLeft" activeCell="U106" sqref="U106"/>
    </sheetView>
  </sheetViews>
  <sheetFormatPr defaultColWidth="13.625" defaultRowHeight="25.15" customHeight="1" x14ac:dyDescent="0.15"/>
  <cols>
    <col min="1" max="1" width="4.25" style="39" customWidth="1"/>
    <col min="2" max="2" width="7.25" style="39" customWidth="1"/>
    <col min="3" max="3" width="15.875" style="39" customWidth="1"/>
    <col min="4" max="4" width="36.25" style="39" customWidth="1"/>
    <col min="5" max="5" width="10.25" style="39" customWidth="1"/>
    <col min="6" max="6" width="16.875" style="39" customWidth="1"/>
    <col min="7" max="13" width="7.125" style="39" customWidth="1"/>
    <col min="14" max="16" width="7.875" style="66" customWidth="1"/>
    <col min="17" max="17" width="6.875" style="42" customWidth="1"/>
    <col min="18" max="18" width="12.25" style="66" customWidth="1"/>
    <col min="19" max="19" width="16.875" style="39" customWidth="1"/>
    <col min="20" max="16384" width="13.625" style="39"/>
  </cols>
  <sheetData>
    <row r="1" spans="1:19" ht="15.95" customHeight="1" x14ac:dyDescent="0.15">
      <c r="A1" s="195" t="s">
        <v>488</v>
      </c>
      <c r="B1" s="196"/>
      <c r="C1" s="196"/>
      <c r="D1" s="196"/>
      <c r="E1" s="49"/>
    </row>
    <row r="2" spans="1:19" ht="18" x14ac:dyDescent="0.15">
      <c r="A2" s="197" t="s">
        <v>204</v>
      </c>
      <c r="B2" s="197"/>
      <c r="C2" s="197"/>
      <c r="D2" s="197"/>
      <c r="E2" s="197"/>
      <c r="F2" s="197"/>
      <c r="G2" s="197"/>
      <c r="H2" s="197"/>
      <c r="I2" s="197"/>
      <c r="J2" s="197"/>
      <c r="K2" s="197"/>
      <c r="L2" s="197"/>
      <c r="M2" s="197"/>
      <c r="N2" s="222"/>
      <c r="O2" s="222"/>
      <c r="P2" s="222"/>
      <c r="Q2" s="198"/>
      <c r="R2" s="222"/>
      <c r="S2" s="197"/>
    </row>
    <row r="3" spans="1:19" ht="14.1" customHeight="1" x14ac:dyDescent="0.15">
      <c r="A3" s="43"/>
      <c r="B3" s="43"/>
      <c r="C3" s="43"/>
      <c r="D3" s="43"/>
      <c r="E3" s="43"/>
      <c r="F3" s="43"/>
      <c r="G3" s="43"/>
      <c r="H3" s="43"/>
      <c r="I3" s="43"/>
      <c r="J3" s="43"/>
      <c r="K3" s="43"/>
      <c r="L3" s="43"/>
      <c r="M3" s="43"/>
      <c r="N3" s="68"/>
      <c r="O3" s="68"/>
      <c r="P3" s="68"/>
      <c r="Q3" s="52"/>
      <c r="R3" s="68"/>
      <c r="S3" s="43"/>
    </row>
    <row r="4" spans="1:19" ht="25.15" customHeight="1" x14ac:dyDescent="0.15">
      <c r="A4" s="215" t="s">
        <v>205</v>
      </c>
      <c r="B4" s="216"/>
      <c r="C4" s="216"/>
      <c r="D4" s="216"/>
      <c r="E4" s="216"/>
      <c r="F4" s="216"/>
      <c r="G4" s="216"/>
      <c r="H4" s="50"/>
      <c r="I4" s="202"/>
      <c r="J4" s="202"/>
      <c r="K4" s="202"/>
      <c r="L4" s="202"/>
      <c r="M4" s="202"/>
      <c r="N4" s="69"/>
      <c r="O4" s="69"/>
      <c r="P4" s="223" t="s">
        <v>206</v>
      </c>
      <c r="Q4" s="217"/>
      <c r="R4" s="223"/>
      <c r="S4" s="218"/>
    </row>
    <row r="5" spans="1:19" ht="23.1" customHeight="1" x14ac:dyDescent="0.15">
      <c r="A5" s="179" t="s">
        <v>207</v>
      </c>
      <c r="B5" s="209" t="s">
        <v>208</v>
      </c>
      <c r="C5" s="210"/>
      <c r="D5" s="179" t="s">
        <v>209</v>
      </c>
      <c r="E5" s="177" t="s">
        <v>210</v>
      </c>
      <c r="F5" s="179" t="s">
        <v>211</v>
      </c>
      <c r="G5" s="179" t="s">
        <v>212</v>
      </c>
      <c r="H5" s="179"/>
      <c r="I5" s="179"/>
      <c r="J5" s="179"/>
      <c r="K5" s="179"/>
      <c r="L5" s="179"/>
      <c r="M5" s="179"/>
      <c r="N5" s="220" t="s">
        <v>213</v>
      </c>
      <c r="O5" s="220"/>
      <c r="P5" s="220"/>
      <c r="Q5" s="214"/>
      <c r="R5" s="220"/>
      <c r="S5" s="179" t="s">
        <v>214</v>
      </c>
    </row>
    <row r="6" spans="1:19" ht="39.950000000000003" customHeight="1" x14ac:dyDescent="0.15">
      <c r="A6" s="179"/>
      <c r="B6" s="211"/>
      <c r="C6" s="212"/>
      <c r="D6" s="179"/>
      <c r="E6" s="177"/>
      <c r="F6" s="179"/>
      <c r="G6" s="44" t="s">
        <v>215</v>
      </c>
      <c r="H6" s="44" t="s">
        <v>216</v>
      </c>
      <c r="I6" s="44" t="s">
        <v>217</v>
      </c>
      <c r="J6" s="44" t="s">
        <v>218</v>
      </c>
      <c r="K6" s="44" t="s">
        <v>219</v>
      </c>
      <c r="L6" s="44" t="s">
        <v>220</v>
      </c>
      <c r="M6" s="44" t="s">
        <v>221</v>
      </c>
      <c r="N6" s="70" t="s">
        <v>222</v>
      </c>
      <c r="O6" s="70" t="s">
        <v>223</v>
      </c>
      <c r="P6" s="70" t="s">
        <v>224</v>
      </c>
      <c r="Q6" s="54" t="s">
        <v>225</v>
      </c>
      <c r="R6" s="70" t="s">
        <v>226</v>
      </c>
      <c r="S6" s="179"/>
    </row>
    <row r="7" spans="1:19" s="40" customFormat="1" ht="12.75" x14ac:dyDescent="0.15">
      <c r="A7" s="45"/>
      <c r="B7" s="64" t="s">
        <v>489</v>
      </c>
      <c r="C7" s="64" t="s">
        <v>228</v>
      </c>
      <c r="D7" s="64"/>
      <c r="E7" s="64"/>
      <c r="F7" s="45"/>
      <c r="G7" s="64">
        <f>SUM(G8:G25)</f>
        <v>301</v>
      </c>
      <c r="H7" s="64">
        <f>SUM(H8:H25)</f>
        <v>301</v>
      </c>
      <c r="I7" s="64"/>
      <c r="J7" s="64"/>
      <c r="K7" s="64"/>
      <c r="L7" s="64"/>
      <c r="M7" s="64"/>
      <c r="N7" s="65"/>
      <c r="O7" s="65"/>
      <c r="P7" s="65">
        <f>SUM(P8:P25)</f>
        <v>301</v>
      </c>
      <c r="Q7" s="65"/>
      <c r="R7" s="65">
        <f>P7-Q7</f>
        <v>301</v>
      </c>
      <c r="S7" s="60"/>
    </row>
    <row r="8" spans="1:19" ht="12.75" x14ac:dyDescent="0.15">
      <c r="A8" s="192">
        <v>1</v>
      </c>
      <c r="B8" s="185" t="s">
        <v>58</v>
      </c>
      <c r="C8" s="185" t="s">
        <v>9</v>
      </c>
      <c r="D8" s="185" t="s">
        <v>60</v>
      </c>
      <c r="E8" s="13" t="s">
        <v>325</v>
      </c>
      <c r="F8" s="44" t="s">
        <v>490</v>
      </c>
      <c r="G8" s="44">
        <v>1</v>
      </c>
      <c r="H8" s="44">
        <f>G8</f>
        <v>1</v>
      </c>
      <c r="I8" s="44"/>
      <c r="J8" s="44"/>
      <c r="K8" s="44"/>
      <c r="L8" s="44"/>
      <c r="M8" s="44"/>
      <c r="N8" s="71"/>
      <c r="O8" s="71">
        <v>1</v>
      </c>
      <c r="P8" s="71">
        <v>1</v>
      </c>
      <c r="Q8" s="71"/>
      <c r="R8" s="71">
        <f t="shared" ref="R8:R25" si="0">P8-Q8</f>
        <v>1</v>
      </c>
      <c r="S8" s="62"/>
    </row>
    <row r="9" spans="1:19" ht="12.75" x14ac:dyDescent="0.15">
      <c r="A9" s="193"/>
      <c r="B9" s="186" t="s">
        <v>58</v>
      </c>
      <c r="C9" s="186" t="s">
        <v>9</v>
      </c>
      <c r="D9" s="186"/>
      <c r="E9" s="13" t="s">
        <v>325</v>
      </c>
      <c r="F9" s="44" t="s">
        <v>491</v>
      </c>
      <c r="G9" s="44">
        <v>3</v>
      </c>
      <c r="H9" s="44">
        <f t="shared" ref="H9:H25" si="1">G9</f>
        <v>3</v>
      </c>
      <c r="I9" s="44"/>
      <c r="J9" s="44"/>
      <c r="K9" s="44"/>
      <c r="L9" s="44"/>
      <c r="M9" s="44"/>
      <c r="N9" s="71"/>
      <c r="O9" s="71">
        <v>1</v>
      </c>
      <c r="P9" s="71">
        <v>3</v>
      </c>
      <c r="Q9" s="71"/>
      <c r="R9" s="71">
        <f t="shared" si="0"/>
        <v>3</v>
      </c>
      <c r="S9" s="62"/>
    </row>
    <row r="10" spans="1:19" ht="12.75" x14ac:dyDescent="0.15">
      <c r="A10" s="193"/>
      <c r="B10" s="186" t="s">
        <v>58</v>
      </c>
      <c r="C10" s="186" t="s">
        <v>9</v>
      </c>
      <c r="D10" s="186"/>
      <c r="E10" s="13" t="s">
        <v>325</v>
      </c>
      <c r="F10" s="44" t="s">
        <v>492</v>
      </c>
      <c r="G10" s="44">
        <v>2</v>
      </c>
      <c r="H10" s="44">
        <f t="shared" si="1"/>
        <v>2</v>
      </c>
      <c r="I10" s="44"/>
      <c r="J10" s="44"/>
      <c r="K10" s="44"/>
      <c r="L10" s="44"/>
      <c r="M10" s="44"/>
      <c r="N10" s="71"/>
      <c r="O10" s="71">
        <v>1</v>
      </c>
      <c r="P10" s="71">
        <v>2</v>
      </c>
      <c r="Q10" s="71"/>
      <c r="R10" s="71">
        <f t="shared" si="0"/>
        <v>2</v>
      </c>
      <c r="S10" s="62"/>
    </row>
    <row r="11" spans="1:19" ht="12.75" x14ac:dyDescent="0.15">
      <c r="A11" s="193"/>
      <c r="B11" s="186" t="s">
        <v>58</v>
      </c>
      <c r="C11" s="186" t="s">
        <v>9</v>
      </c>
      <c r="D11" s="186"/>
      <c r="E11" s="13" t="s">
        <v>325</v>
      </c>
      <c r="F11" s="44" t="s">
        <v>493</v>
      </c>
      <c r="G11" s="44">
        <v>1</v>
      </c>
      <c r="H11" s="44">
        <f t="shared" si="1"/>
        <v>1</v>
      </c>
      <c r="I11" s="44"/>
      <c r="J11" s="44"/>
      <c r="K11" s="44"/>
      <c r="L11" s="44"/>
      <c r="M11" s="44"/>
      <c r="N11" s="71"/>
      <c r="O11" s="71">
        <v>1</v>
      </c>
      <c r="P11" s="71">
        <v>1</v>
      </c>
      <c r="Q11" s="71"/>
      <c r="R11" s="71">
        <f t="shared" si="0"/>
        <v>1</v>
      </c>
      <c r="S11" s="62"/>
    </row>
    <row r="12" spans="1:19" ht="12.75" x14ac:dyDescent="0.15">
      <c r="A12" s="193"/>
      <c r="B12" s="186" t="s">
        <v>58</v>
      </c>
      <c r="C12" s="186" t="s">
        <v>9</v>
      </c>
      <c r="D12" s="186"/>
      <c r="E12" s="13" t="s">
        <v>325</v>
      </c>
      <c r="F12" s="44" t="s">
        <v>377</v>
      </c>
      <c r="G12" s="44">
        <v>2</v>
      </c>
      <c r="H12" s="44">
        <f t="shared" si="1"/>
        <v>2</v>
      </c>
      <c r="I12" s="44"/>
      <c r="J12" s="44"/>
      <c r="K12" s="44"/>
      <c r="L12" s="44"/>
      <c r="M12" s="44"/>
      <c r="N12" s="71"/>
      <c r="O12" s="71">
        <v>1</v>
      </c>
      <c r="P12" s="71">
        <v>2</v>
      </c>
      <c r="Q12" s="71"/>
      <c r="R12" s="71">
        <f t="shared" si="0"/>
        <v>2</v>
      </c>
      <c r="S12" s="62"/>
    </row>
    <row r="13" spans="1:19" ht="12.75" x14ac:dyDescent="0.15">
      <c r="A13" s="193"/>
      <c r="B13" s="186" t="s">
        <v>58</v>
      </c>
      <c r="C13" s="186" t="s">
        <v>9</v>
      </c>
      <c r="D13" s="186"/>
      <c r="E13" s="13" t="s">
        <v>325</v>
      </c>
      <c r="F13" s="44" t="s">
        <v>379</v>
      </c>
      <c r="G13" s="44">
        <v>26</v>
      </c>
      <c r="H13" s="44">
        <f t="shared" si="1"/>
        <v>26</v>
      </c>
      <c r="I13" s="44"/>
      <c r="J13" s="44"/>
      <c r="K13" s="44"/>
      <c r="L13" s="44"/>
      <c r="M13" s="44"/>
      <c r="N13" s="71"/>
      <c r="O13" s="71">
        <v>1</v>
      </c>
      <c r="P13" s="71">
        <v>26</v>
      </c>
      <c r="Q13" s="71"/>
      <c r="R13" s="71">
        <f t="shared" si="0"/>
        <v>26</v>
      </c>
      <c r="S13" s="62"/>
    </row>
    <row r="14" spans="1:19" ht="12.75" x14ac:dyDescent="0.15">
      <c r="A14" s="193"/>
      <c r="B14" s="186" t="s">
        <v>58</v>
      </c>
      <c r="C14" s="186" t="s">
        <v>9</v>
      </c>
      <c r="D14" s="186"/>
      <c r="E14" s="13" t="s">
        <v>325</v>
      </c>
      <c r="F14" s="44" t="s">
        <v>380</v>
      </c>
      <c r="G14" s="44">
        <v>23</v>
      </c>
      <c r="H14" s="44">
        <f t="shared" si="1"/>
        <v>23</v>
      </c>
      <c r="I14" s="44"/>
      <c r="J14" s="44"/>
      <c r="K14" s="44"/>
      <c r="L14" s="44"/>
      <c r="M14" s="44"/>
      <c r="N14" s="71"/>
      <c r="O14" s="71">
        <v>1</v>
      </c>
      <c r="P14" s="71">
        <v>23</v>
      </c>
      <c r="Q14" s="71"/>
      <c r="R14" s="71">
        <f t="shared" si="0"/>
        <v>23</v>
      </c>
      <c r="S14" s="62"/>
    </row>
    <row r="15" spans="1:19" ht="12.75" x14ac:dyDescent="0.15">
      <c r="A15" s="193"/>
      <c r="B15" s="186" t="s">
        <v>58</v>
      </c>
      <c r="C15" s="186" t="s">
        <v>9</v>
      </c>
      <c r="D15" s="186"/>
      <c r="E15" s="13" t="s">
        <v>325</v>
      </c>
      <c r="F15" s="44" t="s">
        <v>494</v>
      </c>
      <c r="G15" s="44">
        <v>38</v>
      </c>
      <c r="H15" s="44">
        <f t="shared" si="1"/>
        <v>38</v>
      </c>
      <c r="I15" s="44"/>
      <c r="J15" s="44"/>
      <c r="K15" s="44"/>
      <c r="L15" s="44"/>
      <c r="M15" s="44"/>
      <c r="N15" s="71"/>
      <c r="O15" s="71">
        <v>1</v>
      </c>
      <c r="P15" s="71">
        <v>38</v>
      </c>
      <c r="Q15" s="71"/>
      <c r="R15" s="71">
        <f t="shared" si="0"/>
        <v>38</v>
      </c>
      <c r="S15" s="62"/>
    </row>
    <row r="16" spans="1:19" ht="12.75" x14ac:dyDescent="0.15">
      <c r="A16" s="193"/>
      <c r="B16" s="186" t="s">
        <v>58</v>
      </c>
      <c r="C16" s="186" t="s">
        <v>9</v>
      </c>
      <c r="D16" s="186"/>
      <c r="E16" s="13" t="s">
        <v>325</v>
      </c>
      <c r="F16" s="44" t="s">
        <v>381</v>
      </c>
      <c r="G16" s="44">
        <v>44</v>
      </c>
      <c r="H16" s="44">
        <f t="shared" si="1"/>
        <v>44</v>
      </c>
      <c r="I16" s="44"/>
      <c r="J16" s="44"/>
      <c r="K16" s="44"/>
      <c r="L16" s="44"/>
      <c r="M16" s="44"/>
      <c r="N16" s="71"/>
      <c r="O16" s="71">
        <v>1</v>
      </c>
      <c r="P16" s="71">
        <v>44</v>
      </c>
      <c r="Q16" s="71"/>
      <c r="R16" s="71">
        <f t="shared" si="0"/>
        <v>44</v>
      </c>
      <c r="S16" s="62"/>
    </row>
    <row r="17" spans="1:20" ht="12.75" x14ac:dyDescent="0.15">
      <c r="A17" s="193"/>
      <c r="B17" s="186" t="s">
        <v>58</v>
      </c>
      <c r="C17" s="186" t="s">
        <v>9</v>
      </c>
      <c r="D17" s="186"/>
      <c r="E17" s="13" t="s">
        <v>325</v>
      </c>
      <c r="F17" s="44" t="s">
        <v>382</v>
      </c>
      <c r="G17" s="44">
        <v>8</v>
      </c>
      <c r="H17" s="44">
        <f t="shared" si="1"/>
        <v>8</v>
      </c>
      <c r="I17" s="44"/>
      <c r="J17" s="44"/>
      <c r="K17" s="44"/>
      <c r="L17" s="44"/>
      <c r="M17" s="44"/>
      <c r="N17" s="71"/>
      <c r="O17" s="71">
        <v>1</v>
      </c>
      <c r="P17" s="71">
        <v>8</v>
      </c>
      <c r="Q17" s="71"/>
      <c r="R17" s="71">
        <f t="shared" si="0"/>
        <v>8</v>
      </c>
      <c r="S17" s="62"/>
    </row>
    <row r="18" spans="1:20" ht="12.75" x14ac:dyDescent="0.15">
      <c r="A18" s="193"/>
      <c r="B18" s="186" t="s">
        <v>58</v>
      </c>
      <c r="C18" s="186" t="s">
        <v>9</v>
      </c>
      <c r="D18" s="186"/>
      <c r="E18" s="13" t="s">
        <v>325</v>
      </c>
      <c r="F18" s="44" t="s">
        <v>383</v>
      </c>
      <c r="G18" s="44">
        <v>3</v>
      </c>
      <c r="H18" s="44">
        <f t="shared" si="1"/>
        <v>3</v>
      </c>
      <c r="I18" s="44"/>
      <c r="J18" s="44"/>
      <c r="K18" s="44"/>
      <c r="L18" s="44"/>
      <c r="M18" s="44"/>
      <c r="N18" s="71"/>
      <c r="O18" s="71">
        <v>1</v>
      </c>
      <c r="P18" s="71">
        <v>3</v>
      </c>
      <c r="Q18" s="71"/>
      <c r="R18" s="71">
        <f t="shared" si="0"/>
        <v>3</v>
      </c>
      <c r="S18" s="62"/>
    </row>
    <row r="19" spans="1:20" ht="12.75" x14ac:dyDescent="0.15">
      <c r="A19" s="193"/>
      <c r="B19" s="186" t="s">
        <v>58</v>
      </c>
      <c r="C19" s="186" t="s">
        <v>9</v>
      </c>
      <c r="D19" s="186"/>
      <c r="E19" s="13" t="s">
        <v>325</v>
      </c>
      <c r="F19" s="44" t="s">
        <v>384</v>
      </c>
      <c r="G19" s="44">
        <v>19</v>
      </c>
      <c r="H19" s="44">
        <f t="shared" si="1"/>
        <v>19</v>
      </c>
      <c r="I19" s="44"/>
      <c r="J19" s="44"/>
      <c r="K19" s="44"/>
      <c r="L19" s="44"/>
      <c r="M19" s="44"/>
      <c r="N19" s="71"/>
      <c r="O19" s="71">
        <v>1</v>
      </c>
      <c r="P19" s="71">
        <v>19</v>
      </c>
      <c r="Q19" s="71"/>
      <c r="R19" s="71">
        <f t="shared" si="0"/>
        <v>19</v>
      </c>
      <c r="S19" s="62"/>
    </row>
    <row r="20" spans="1:20" ht="12.75" x14ac:dyDescent="0.15">
      <c r="A20" s="193"/>
      <c r="B20" s="186" t="s">
        <v>58</v>
      </c>
      <c r="C20" s="186" t="s">
        <v>9</v>
      </c>
      <c r="D20" s="186"/>
      <c r="E20" s="13" t="s">
        <v>325</v>
      </c>
      <c r="F20" s="44" t="s">
        <v>385</v>
      </c>
      <c r="G20" s="44">
        <v>71</v>
      </c>
      <c r="H20" s="44">
        <f t="shared" si="1"/>
        <v>71</v>
      </c>
      <c r="I20" s="44"/>
      <c r="J20" s="44"/>
      <c r="K20" s="44"/>
      <c r="L20" s="44"/>
      <c r="M20" s="44"/>
      <c r="N20" s="71"/>
      <c r="O20" s="71">
        <v>1</v>
      </c>
      <c r="P20" s="71">
        <v>71</v>
      </c>
      <c r="Q20" s="71"/>
      <c r="R20" s="71">
        <f t="shared" si="0"/>
        <v>71</v>
      </c>
      <c r="S20" s="62"/>
    </row>
    <row r="21" spans="1:20" ht="12.75" x14ac:dyDescent="0.15">
      <c r="A21" s="193"/>
      <c r="B21" s="186" t="s">
        <v>58</v>
      </c>
      <c r="C21" s="186" t="s">
        <v>9</v>
      </c>
      <c r="D21" s="186"/>
      <c r="E21" s="13" t="s">
        <v>325</v>
      </c>
      <c r="F21" s="44" t="s">
        <v>386</v>
      </c>
      <c r="G21" s="44">
        <v>5</v>
      </c>
      <c r="H21" s="44">
        <f t="shared" si="1"/>
        <v>5</v>
      </c>
      <c r="I21" s="44"/>
      <c r="J21" s="44"/>
      <c r="K21" s="44"/>
      <c r="L21" s="44"/>
      <c r="M21" s="44"/>
      <c r="N21" s="71"/>
      <c r="O21" s="71">
        <v>1</v>
      </c>
      <c r="P21" s="71">
        <v>5</v>
      </c>
      <c r="Q21" s="71"/>
      <c r="R21" s="71">
        <f t="shared" si="0"/>
        <v>5</v>
      </c>
      <c r="S21" s="62"/>
    </row>
    <row r="22" spans="1:20" ht="12.75" x14ac:dyDescent="0.15">
      <c r="A22" s="193"/>
      <c r="B22" s="186" t="s">
        <v>58</v>
      </c>
      <c r="C22" s="186" t="s">
        <v>9</v>
      </c>
      <c r="D22" s="186"/>
      <c r="E22" s="13" t="s">
        <v>325</v>
      </c>
      <c r="F22" s="44" t="s">
        <v>387</v>
      </c>
      <c r="G22" s="44">
        <v>2</v>
      </c>
      <c r="H22" s="44">
        <f t="shared" si="1"/>
        <v>2</v>
      </c>
      <c r="I22" s="44"/>
      <c r="J22" s="44"/>
      <c r="K22" s="44"/>
      <c r="L22" s="44"/>
      <c r="M22" s="44"/>
      <c r="N22" s="71"/>
      <c r="O22" s="71">
        <v>1</v>
      </c>
      <c r="P22" s="71">
        <v>2</v>
      </c>
      <c r="Q22" s="71"/>
      <c r="R22" s="71">
        <f t="shared" si="0"/>
        <v>2</v>
      </c>
      <c r="S22" s="62"/>
    </row>
    <row r="23" spans="1:20" ht="12.75" x14ac:dyDescent="0.15">
      <c r="A23" s="193"/>
      <c r="B23" s="186" t="s">
        <v>58</v>
      </c>
      <c r="C23" s="186" t="s">
        <v>9</v>
      </c>
      <c r="D23" s="186"/>
      <c r="E23" s="13" t="s">
        <v>325</v>
      </c>
      <c r="F23" s="44" t="s">
        <v>388</v>
      </c>
      <c r="G23" s="44">
        <v>8</v>
      </c>
      <c r="H23" s="44">
        <f t="shared" si="1"/>
        <v>8</v>
      </c>
      <c r="I23" s="44"/>
      <c r="J23" s="44"/>
      <c r="K23" s="44"/>
      <c r="L23" s="44"/>
      <c r="M23" s="44"/>
      <c r="N23" s="71"/>
      <c r="O23" s="71">
        <v>1</v>
      </c>
      <c r="P23" s="71">
        <v>8</v>
      </c>
      <c r="Q23" s="71"/>
      <c r="R23" s="71">
        <f t="shared" si="0"/>
        <v>8</v>
      </c>
      <c r="S23" s="62"/>
    </row>
    <row r="24" spans="1:20" ht="12.75" x14ac:dyDescent="0.15">
      <c r="A24" s="193"/>
      <c r="B24" s="186" t="s">
        <v>58</v>
      </c>
      <c r="C24" s="186" t="s">
        <v>9</v>
      </c>
      <c r="D24" s="186"/>
      <c r="E24" s="13" t="s">
        <v>325</v>
      </c>
      <c r="F24" s="44" t="s">
        <v>389</v>
      </c>
      <c r="G24" s="44">
        <v>1</v>
      </c>
      <c r="H24" s="44">
        <f t="shared" si="1"/>
        <v>1</v>
      </c>
      <c r="I24" s="44"/>
      <c r="J24" s="44"/>
      <c r="K24" s="44"/>
      <c r="L24" s="44"/>
      <c r="M24" s="44"/>
      <c r="N24" s="71"/>
      <c r="O24" s="71">
        <v>1</v>
      </c>
      <c r="P24" s="71">
        <v>1</v>
      </c>
      <c r="Q24" s="71"/>
      <c r="R24" s="71">
        <f t="shared" si="0"/>
        <v>1</v>
      </c>
      <c r="S24" s="62"/>
    </row>
    <row r="25" spans="1:20" ht="12.75" x14ac:dyDescent="0.15">
      <c r="A25" s="178"/>
      <c r="B25" s="176" t="s">
        <v>58</v>
      </c>
      <c r="C25" s="176" t="s">
        <v>9</v>
      </c>
      <c r="D25" s="176"/>
      <c r="E25" s="13" t="s">
        <v>325</v>
      </c>
      <c r="F25" s="44" t="s">
        <v>390</v>
      </c>
      <c r="G25" s="44">
        <v>44</v>
      </c>
      <c r="H25" s="44">
        <f t="shared" si="1"/>
        <v>44</v>
      </c>
      <c r="I25" s="44"/>
      <c r="J25" s="44"/>
      <c r="K25" s="44"/>
      <c r="L25" s="44"/>
      <c r="M25" s="44"/>
      <c r="N25" s="71"/>
      <c r="O25" s="71">
        <v>1</v>
      </c>
      <c r="P25" s="71">
        <v>44</v>
      </c>
      <c r="Q25" s="71"/>
      <c r="R25" s="71">
        <f t="shared" si="0"/>
        <v>44</v>
      </c>
      <c r="S25" s="62"/>
    </row>
    <row r="26" spans="1:20" ht="26.1" customHeight="1" x14ac:dyDescent="0.15">
      <c r="B26" s="191" t="s">
        <v>424</v>
      </c>
      <c r="C26" s="5"/>
      <c r="D26" s="183" t="s">
        <v>425</v>
      </c>
      <c r="E26" s="183"/>
      <c r="F26" s="183"/>
      <c r="G26" s="183"/>
      <c r="H26" s="183"/>
      <c r="I26" s="183"/>
      <c r="J26" s="183"/>
      <c r="K26" s="183"/>
      <c r="L26" s="183"/>
      <c r="M26" s="183"/>
      <c r="N26" s="219"/>
      <c r="O26" s="219"/>
      <c r="P26" s="219"/>
      <c r="Q26" s="184"/>
      <c r="R26" s="219"/>
      <c r="S26" s="183"/>
      <c r="T26" s="4"/>
    </row>
    <row r="27" spans="1:20" ht="26.1" customHeight="1" x14ac:dyDescent="0.15">
      <c r="A27" s="5"/>
      <c r="B27" s="191"/>
      <c r="C27" s="5"/>
      <c r="D27" s="183"/>
      <c r="E27" s="183"/>
      <c r="F27" s="183"/>
      <c r="G27" s="183"/>
      <c r="H27" s="183"/>
      <c r="I27" s="183"/>
      <c r="J27" s="183"/>
      <c r="K27" s="183"/>
      <c r="L27" s="183"/>
      <c r="M27" s="183"/>
      <c r="N27" s="219"/>
      <c r="O27" s="219"/>
      <c r="P27" s="219"/>
      <c r="Q27" s="184"/>
      <c r="R27" s="219"/>
      <c r="S27" s="183"/>
      <c r="T27" s="4"/>
    </row>
    <row r="28" spans="1:20" ht="26.1" customHeight="1" x14ac:dyDescent="0.15">
      <c r="B28" s="191"/>
      <c r="D28" s="183"/>
      <c r="E28" s="183"/>
      <c r="F28" s="183"/>
      <c r="G28" s="183"/>
      <c r="H28" s="183"/>
      <c r="I28" s="183"/>
      <c r="J28" s="183"/>
      <c r="K28" s="183"/>
      <c r="L28" s="183"/>
      <c r="M28" s="183"/>
      <c r="N28" s="219"/>
      <c r="O28" s="219"/>
      <c r="P28" s="219"/>
      <c r="Q28" s="184"/>
      <c r="R28" s="219"/>
      <c r="S28" s="183"/>
    </row>
    <row r="29" spans="1:20" ht="26.1" customHeight="1" x14ac:dyDescent="0.15">
      <c r="A29" s="41"/>
      <c r="B29" s="191"/>
      <c r="D29" s="183"/>
      <c r="E29" s="183"/>
      <c r="F29" s="183"/>
      <c r="G29" s="183"/>
      <c r="H29" s="183"/>
      <c r="I29" s="183"/>
      <c r="J29" s="183"/>
      <c r="K29" s="183"/>
      <c r="L29" s="183"/>
      <c r="M29" s="183"/>
      <c r="N29" s="219"/>
      <c r="O29" s="219"/>
      <c r="P29" s="219"/>
      <c r="Q29" s="184"/>
      <c r="R29" s="219"/>
      <c r="S29" s="183"/>
    </row>
    <row r="30" spans="1:20" ht="23.1" customHeight="1" x14ac:dyDescent="0.15">
      <c r="A30" s="207"/>
      <c r="B30" s="207"/>
      <c r="C30" s="207"/>
    </row>
    <row r="31" spans="1:20" ht="12.75" x14ac:dyDescent="0.15">
      <c r="A31" s="44">
        <v>1</v>
      </c>
      <c r="B31" s="13" t="s">
        <v>58</v>
      </c>
      <c r="C31" s="67" t="s">
        <v>9</v>
      </c>
      <c r="D31" s="13" t="s">
        <v>495</v>
      </c>
      <c r="E31" s="13" t="s">
        <v>229</v>
      </c>
      <c r="F31" s="44" t="s">
        <v>428</v>
      </c>
      <c r="G31" s="44">
        <v>171</v>
      </c>
      <c r="H31" s="44">
        <v>171</v>
      </c>
      <c r="I31" s="44"/>
      <c r="J31" s="44"/>
      <c r="K31" s="44"/>
      <c r="L31" s="44"/>
      <c r="M31" s="44"/>
      <c r="N31" s="71">
        <v>3.6</v>
      </c>
      <c r="O31" s="71">
        <v>0.36</v>
      </c>
      <c r="P31" s="71">
        <v>61.559999999999903</v>
      </c>
      <c r="Q31" s="71"/>
      <c r="R31" s="71">
        <f>P31-Q31</f>
        <v>61.559999999999903</v>
      </c>
      <c r="S31" s="62" t="s">
        <v>429</v>
      </c>
    </row>
    <row r="32" spans="1:20" ht="14.1" customHeight="1" x14ac:dyDescent="0.15">
      <c r="D32" s="41"/>
      <c r="O32" s="72"/>
      <c r="R32" s="72"/>
      <c r="S32" s="41"/>
    </row>
    <row r="33" spans="4:19" ht="23.1" customHeight="1" x14ac:dyDescent="0.15">
      <c r="D33" s="207"/>
      <c r="E33" s="207"/>
      <c r="F33" s="207"/>
      <c r="G33" s="207"/>
      <c r="H33" s="207"/>
      <c r="I33" s="207"/>
      <c r="J33" s="207"/>
      <c r="L33" s="207"/>
      <c r="M33" s="207"/>
      <c r="N33" s="221"/>
      <c r="O33" s="72"/>
      <c r="P33" s="221"/>
      <c r="Q33" s="213"/>
      <c r="R33" s="221"/>
      <c r="S33" s="41"/>
    </row>
  </sheetData>
  <mergeCells count="24">
    <mergeCell ref="A1:D1"/>
    <mergeCell ref="A2:S2"/>
    <mergeCell ref="A4:G4"/>
    <mergeCell ref="I4:M4"/>
    <mergeCell ref="P4:S4"/>
    <mergeCell ref="A5:A6"/>
    <mergeCell ref="A8:A25"/>
    <mergeCell ref="B8:B25"/>
    <mergeCell ref="B26:B29"/>
    <mergeCell ref="C8:C25"/>
    <mergeCell ref="A30:C30"/>
    <mergeCell ref="D33:F33"/>
    <mergeCell ref="G33:J33"/>
    <mergeCell ref="L33:N33"/>
    <mergeCell ref="P33:R33"/>
    <mergeCell ref="S5:S6"/>
    <mergeCell ref="B5:C6"/>
    <mergeCell ref="D26:S29"/>
    <mergeCell ref="G5:M5"/>
    <mergeCell ref="N5:R5"/>
    <mergeCell ref="D5:D6"/>
    <mergeCell ref="D8:D25"/>
    <mergeCell ref="E5:E6"/>
    <mergeCell ref="F5:F6"/>
  </mergeCells>
  <phoneticPr fontId="60" type="noConversion"/>
  <printOptions horizontalCentered="1"/>
  <pageMargins left="0.196527777777778" right="0.196527777777778" top="0.59027777777777801" bottom="0.59027777777777801" header="0.31458333333333299" footer="0.31458333333333299"/>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BreakPreview" zoomScale="80" zoomScaleNormal="100" zoomScaleSheetLayoutView="80" workbookViewId="0">
      <selection activeCell="U106" sqref="U106"/>
    </sheetView>
  </sheetViews>
  <sheetFormatPr defaultColWidth="13.625" defaultRowHeight="25.15" customHeight="1" x14ac:dyDescent="0.15"/>
  <cols>
    <col min="1" max="1" width="4.25" style="39" customWidth="1"/>
    <col min="2" max="2" width="7.25" style="39" customWidth="1"/>
    <col min="3" max="3" width="16.125" style="39" customWidth="1"/>
    <col min="4" max="4" width="36.75" style="39" customWidth="1"/>
    <col min="5" max="5" width="14.875" style="39" customWidth="1"/>
    <col min="6" max="6" width="19.5" style="39" customWidth="1"/>
    <col min="7" max="13" width="7.125" style="39" customWidth="1"/>
    <col min="14" max="15" width="7.875" style="42" customWidth="1"/>
    <col min="16" max="16" width="8.125" style="42" customWidth="1"/>
    <col min="17" max="17" width="6.875" style="42" customWidth="1"/>
    <col min="18" max="18" width="12.5" style="42" customWidth="1"/>
    <col min="19" max="19" width="13.5" style="39" customWidth="1"/>
    <col min="20" max="16384" width="13.625" style="39"/>
  </cols>
  <sheetData>
    <row r="1" spans="1:20" ht="25.15" customHeight="1" x14ac:dyDescent="0.15">
      <c r="A1" s="195" t="s">
        <v>496</v>
      </c>
      <c r="B1" s="196"/>
      <c r="C1" s="196"/>
      <c r="D1" s="196"/>
      <c r="E1" s="49"/>
    </row>
    <row r="2" spans="1:20" ht="18" x14ac:dyDescent="0.15">
      <c r="A2" s="197" t="s">
        <v>204</v>
      </c>
      <c r="B2" s="197"/>
      <c r="C2" s="197"/>
      <c r="D2" s="197"/>
      <c r="E2" s="197"/>
      <c r="F2" s="197"/>
      <c r="G2" s="197"/>
      <c r="H2" s="197"/>
      <c r="I2" s="197"/>
      <c r="J2" s="197"/>
      <c r="K2" s="197"/>
      <c r="L2" s="197"/>
      <c r="M2" s="197"/>
      <c r="N2" s="198"/>
      <c r="O2" s="198"/>
      <c r="P2" s="198"/>
      <c r="Q2" s="198"/>
      <c r="R2" s="198"/>
      <c r="S2" s="197"/>
    </row>
    <row r="3" spans="1:20" ht="23.1" customHeight="1" x14ac:dyDescent="0.15">
      <c r="A3" s="43"/>
      <c r="B3" s="43"/>
      <c r="C3" s="43"/>
      <c r="D3" s="43"/>
      <c r="E3" s="43"/>
      <c r="F3" s="43"/>
      <c r="G3" s="43"/>
      <c r="H3" s="43"/>
      <c r="I3" s="43"/>
      <c r="J3" s="43"/>
      <c r="K3" s="43"/>
      <c r="L3" s="43"/>
      <c r="M3" s="43"/>
      <c r="N3" s="52"/>
      <c r="O3" s="52"/>
      <c r="P3" s="52"/>
      <c r="Q3" s="52"/>
      <c r="R3" s="52"/>
      <c r="S3" s="43"/>
    </row>
    <row r="4" spans="1:20" ht="25.15" customHeight="1" x14ac:dyDescent="0.15">
      <c r="A4" s="215" t="s">
        <v>205</v>
      </c>
      <c r="B4" s="216"/>
      <c r="C4" s="216"/>
      <c r="D4" s="216"/>
      <c r="E4" s="216"/>
      <c r="F4" s="216"/>
      <c r="G4" s="216"/>
      <c r="H4" s="50"/>
      <c r="I4" s="202"/>
      <c r="J4" s="202"/>
      <c r="K4" s="202"/>
      <c r="L4" s="202"/>
      <c r="M4" s="202"/>
      <c r="N4" s="53"/>
      <c r="O4" s="53"/>
      <c r="P4" s="217" t="s">
        <v>206</v>
      </c>
      <c r="Q4" s="217"/>
      <c r="R4" s="217"/>
      <c r="S4" s="218"/>
    </row>
    <row r="5" spans="1:20" ht="23.1" customHeight="1" x14ac:dyDescent="0.15">
      <c r="A5" s="179" t="s">
        <v>207</v>
      </c>
      <c r="B5" s="209" t="s">
        <v>208</v>
      </c>
      <c r="C5" s="210"/>
      <c r="D5" s="179" t="s">
        <v>209</v>
      </c>
      <c r="E5" s="177" t="s">
        <v>210</v>
      </c>
      <c r="F5" s="179" t="s">
        <v>211</v>
      </c>
      <c r="G5" s="179" t="s">
        <v>212</v>
      </c>
      <c r="H5" s="179"/>
      <c r="I5" s="179"/>
      <c r="J5" s="179"/>
      <c r="K5" s="179"/>
      <c r="L5" s="179"/>
      <c r="M5" s="179"/>
      <c r="N5" s="214" t="s">
        <v>213</v>
      </c>
      <c r="O5" s="214"/>
      <c r="P5" s="214"/>
      <c r="Q5" s="214"/>
      <c r="R5" s="214"/>
      <c r="S5" s="179" t="s">
        <v>214</v>
      </c>
    </row>
    <row r="6" spans="1:20" ht="39.950000000000003" customHeight="1" x14ac:dyDescent="0.15">
      <c r="A6" s="179"/>
      <c r="B6" s="211"/>
      <c r="C6" s="212"/>
      <c r="D6" s="179"/>
      <c r="E6" s="177"/>
      <c r="F6" s="179"/>
      <c r="G6" s="44" t="s">
        <v>215</v>
      </c>
      <c r="H6" s="44" t="s">
        <v>216</v>
      </c>
      <c r="I6" s="44" t="s">
        <v>217</v>
      </c>
      <c r="J6" s="44" t="s">
        <v>218</v>
      </c>
      <c r="K6" s="44" t="s">
        <v>219</v>
      </c>
      <c r="L6" s="44" t="s">
        <v>220</v>
      </c>
      <c r="M6" s="44" t="s">
        <v>221</v>
      </c>
      <c r="N6" s="54" t="s">
        <v>222</v>
      </c>
      <c r="O6" s="54" t="s">
        <v>223</v>
      </c>
      <c r="P6" s="54" t="s">
        <v>224</v>
      </c>
      <c r="Q6" s="54" t="s">
        <v>225</v>
      </c>
      <c r="R6" s="54" t="s">
        <v>226</v>
      </c>
      <c r="S6" s="179"/>
    </row>
    <row r="7" spans="1:20" s="40" customFormat="1" ht="12.75" x14ac:dyDescent="0.15">
      <c r="A7" s="45"/>
      <c r="B7" s="64" t="s">
        <v>497</v>
      </c>
      <c r="C7" s="64" t="s">
        <v>228</v>
      </c>
      <c r="D7" s="64"/>
      <c r="E7" s="64"/>
      <c r="F7" s="45"/>
      <c r="G7" s="64">
        <f>SUM(G8:G15)</f>
        <v>82</v>
      </c>
      <c r="H7" s="64"/>
      <c r="I7" s="64">
        <f>SUM(I8:I15)</f>
        <v>82</v>
      </c>
      <c r="J7" s="64"/>
      <c r="K7" s="64"/>
      <c r="L7" s="64"/>
      <c r="M7" s="64"/>
      <c r="N7" s="65"/>
      <c r="O7" s="65"/>
      <c r="P7" s="55">
        <f>SUM(P8:P15)</f>
        <v>382.66999999999996</v>
      </c>
      <c r="Q7" s="65"/>
      <c r="R7" s="55">
        <f>SUM(R8:R15)</f>
        <v>382.66999999999996</v>
      </c>
      <c r="S7" s="60"/>
    </row>
    <row r="8" spans="1:20" ht="12.75" x14ac:dyDescent="0.15">
      <c r="A8" s="192">
        <v>1</v>
      </c>
      <c r="B8" s="185" t="s">
        <v>66</v>
      </c>
      <c r="C8" s="185" t="s">
        <v>9</v>
      </c>
      <c r="D8" s="185" t="s">
        <v>67</v>
      </c>
      <c r="E8" s="13" t="s">
        <v>229</v>
      </c>
      <c r="F8" s="44" t="s">
        <v>498</v>
      </c>
      <c r="G8" s="44">
        <v>8</v>
      </c>
      <c r="H8" s="44"/>
      <c r="I8" s="44">
        <f t="shared" ref="I8:I15" si="0">G8</f>
        <v>8</v>
      </c>
      <c r="J8" s="44"/>
      <c r="K8" s="44"/>
      <c r="L8" s="44"/>
      <c r="M8" s="44"/>
      <c r="N8" s="56">
        <v>14.52</v>
      </c>
      <c r="O8" s="56">
        <v>3.63</v>
      </c>
      <c r="P8" s="56">
        <v>29.04</v>
      </c>
      <c r="Q8" s="61"/>
      <c r="R8" s="56">
        <f>P8-Q8</f>
        <v>29.04</v>
      </c>
      <c r="S8" s="62"/>
      <c r="T8" s="39" t="str">
        <f>VLOOKUP(F8,[1]审核汇总表!$F$215:$V$226,17,0)</f>
        <v>纯电动客车</v>
      </c>
    </row>
    <row r="9" spans="1:20" ht="12.75" x14ac:dyDescent="0.15">
      <c r="A9" s="193"/>
      <c r="B9" s="186" t="s">
        <v>66</v>
      </c>
      <c r="C9" s="186" t="s">
        <v>9</v>
      </c>
      <c r="D9" s="186"/>
      <c r="E9" s="13" t="s">
        <v>229</v>
      </c>
      <c r="F9" s="44" t="s">
        <v>499</v>
      </c>
      <c r="G9" s="44">
        <v>19</v>
      </c>
      <c r="H9" s="44"/>
      <c r="I9" s="44">
        <f t="shared" si="0"/>
        <v>19</v>
      </c>
      <c r="J9" s="44"/>
      <c r="K9" s="44"/>
      <c r="L9" s="44"/>
      <c r="M9" s="44"/>
      <c r="N9" s="56">
        <v>14.52</v>
      </c>
      <c r="O9" s="56">
        <v>3.63</v>
      </c>
      <c r="P9" s="56">
        <v>68.97</v>
      </c>
      <c r="Q9" s="61"/>
      <c r="R9" s="56">
        <f t="shared" ref="R9:R15" si="1">P9-Q9</f>
        <v>68.97</v>
      </c>
      <c r="S9" s="62"/>
      <c r="T9" s="39" t="str">
        <f>VLOOKUP(F9,[1]审核汇总表!$F$215:$V$226,17,0)</f>
        <v>纯电动客车</v>
      </c>
    </row>
    <row r="10" spans="1:20" ht="12.75" x14ac:dyDescent="0.15">
      <c r="A10" s="178"/>
      <c r="B10" s="176" t="s">
        <v>66</v>
      </c>
      <c r="C10" s="176" t="s">
        <v>9</v>
      </c>
      <c r="D10" s="176"/>
      <c r="E10" s="13" t="s">
        <v>229</v>
      </c>
      <c r="F10" s="44" t="s">
        <v>256</v>
      </c>
      <c r="G10" s="44">
        <v>10</v>
      </c>
      <c r="H10" s="44"/>
      <c r="I10" s="44">
        <f t="shared" si="0"/>
        <v>10</v>
      </c>
      <c r="J10" s="44"/>
      <c r="K10" s="44"/>
      <c r="L10" s="44"/>
      <c r="M10" s="44"/>
      <c r="N10" s="56">
        <v>12</v>
      </c>
      <c r="O10" s="56">
        <v>3</v>
      </c>
      <c r="P10" s="56">
        <v>30</v>
      </c>
      <c r="Q10" s="61"/>
      <c r="R10" s="56">
        <f t="shared" si="1"/>
        <v>30</v>
      </c>
      <c r="S10" s="62"/>
      <c r="T10" s="39" t="str">
        <f>VLOOKUP(F10,[1]审核汇总表!$F$215:$V$226,17,0)</f>
        <v>纯电动客车</v>
      </c>
    </row>
    <row r="11" spans="1:20" ht="12.75" x14ac:dyDescent="0.15">
      <c r="A11" s="192">
        <v>2</v>
      </c>
      <c r="B11" s="185" t="s">
        <v>66</v>
      </c>
      <c r="C11" s="185" t="s">
        <v>9</v>
      </c>
      <c r="D11" s="185" t="s">
        <v>69</v>
      </c>
      <c r="E11" s="13" t="s">
        <v>229</v>
      </c>
      <c r="F11" s="44" t="s">
        <v>500</v>
      </c>
      <c r="G11" s="44">
        <v>1</v>
      </c>
      <c r="H11" s="44"/>
      <c r="I11" s="44">
        <f t="shared" si="0"/>
        <v>1</v>
      </c>
      <c r="J11" s="44"/>
      <c r="K11" s="44"/>
      <c r="L11" s="44"/>
      <c r="M11" s="44"/>
      <c r="N11" s="56">
        <v>25</v>
      </c>
      <c r="O11" s="56">
        <v>6.25</v>
      </c>
      <c r="P11" s="56">
        <v>6.25</v>
      </c>
      <c r="Q11" s="61"/>
      <c r="R11" s="56">
        <f t="shared" si="1"/>
        <v>6.25</v>
      </c>
      <c r="S11" s="62"/>
      <c r="T11" s="39" t="str">
        <f>VLOOKUP(F11,[1]审核汇总表!$F$215:$V$226,17,0)</f>
        <v>纯电动客车</v>
      </c>
    </row>
    <row r="12" spans="1:20" ht="12.75" x14ac:dyDescent="0.15">
      <c r="A12" s="193"/>
      <c r="B12" s="186" t="s">
        <v>66</v>
      </c>
      <c r="C12" s="186" t="s">
        <v>9</v>
      </c>
      <c r="D12" s="186"/>
      <c r="E12" s="13" t="s">
        <v>229</v>
      </c>
      <c r="F12" s="44" t="s">
        <v>501</v>
      </c>
      <c r="G12" s="44">
        <v>3</v>
      </c>
      <c r="H12" s="44"/>
      <c r="I12" s="44">
        <f t="shared" si="0"/>
        <v>3</v>
      </c>
      <c r="J12" s="44"/>
      <c r="K12" s="44"/>
      <c r="L12" s="44"/>
      <c r="M12" s="44"/>
      <c r="N12" s="56">
        <v>14.52</v>
      </c>
      <c r="O12" s="56">
        <v>3.63</v>
      </c>
      <c r="P12" s="56">
        <v>10.89</v>
      </c>
      <c r="Q12" s="61"/>
      <c r="R12" s="56">
        <f t="shared" si="1"/>
        <v>10.89</v>
      </c>
      <c r="S12" s="62"/>
      <c r="T12" s="39" t="str">
        <f>VLOOKUP(F12,[1]审核汇总表!$F$215:$V$226,17,0)</f>
        <v>纯电动客车</v>
      </c>
    </row>
    <row r="13" spans="1:20" ht="12.75" x14ac:dyDescent="0.15">
      <c r="A13" s="193"/>
      <c r="B13" s="186" t="s">
        <v>66</v>
      </c>
      <c r="C13" s="186" t="s">
        <v>9</v>
      </c>
      <c r="D13" s="186"/>
      <c r="E13" s="13" t="s">
        <v>229</v>
      </c>
      <c r="F13" s="44" t="s">
        <v>316</v>
      </c>
      <c r="G13" s="44">
        <v>4</v>
      </c>
      <c r="H13" s="44"/>
      <c r="I13" s="44">
        <f t="shared" si="0"/>
        <v>4</v>
      </c>
      <c r="J13" s="44"/>
      <c r="K13" s="44"/>
      <c r="L13" s="44"/>
      <c r="M13" s="44"/>
      <c r="N13" s="56">
        <v>14.52</v>
      </c>
      <c r="O13" s="56">
        <v>3.63</v>
      </c>
      <c r="P13" s="56">
        <v>14.52</v>
      </c>
      <c r="Q13" s="61"/>
      <c r="R13" s="56">
        <f t="shared" si="1"/>
        <v>14.52</v>
      </c>
      <c r="S13" s="62"/>
      <c r="T13" s="39" t="str">
        <f>VLOOKUP(F13,[1]审核汇总表!$F$215:$V$226,17,0)</f>
        <v>纯电动客车</v>
      </c>
    </row>
    <row r="14" spans="1:20" ht="12.75" x14ac:dyDescent="0.15">
      <c r="A14" s="178"/>
      <c r="B14" s="176" t="s">
        <v>66</v>
      </c>
      <c r="C14" s="176" t="s">
        <v>9</v>
      </c>
      <c r="D14" s="176"/>
      <c r="E14" s="13" t="s">
        <v>229</v>
      </c>
      <c r="F14" s="44" t="s">
        <v>502</v>
      </c>
      <c r="G14" s="44">
        <v>3</v>
      </c>
      <c r="H14" s="44"/>
      <c r="I14" s="44">
        <f t="shared" si="0"/>
        <v>3</v>
      </c>
      <c r="J14" s="44"/>
      <c r="K14" s="44"/>
      <c r="L14" s="44"/>
      <c r="M14" s="44"/>
      <c r="N14" s="56">
        <v>14</v>
      </c>
      <c r="O14" s="56">
        <v>3.5</v>
      </c>
      <c r="P14" s="56">
        <v>10.5</v>
      </c>
      <c r="Q14" s="61"/>
      <c r="R14" s="56">
        <f t="shared" si="1"/>
        <v>10.5</v>
      </c>
      <c r="S14" s="62"/>
      <c r="T14" s="39" t="str">
        <f>VLOOKUP(F14,[1]审核汇总表!$F$215:$V$226,17,0)</f>
        <v>纯电动客车</v>
      </c>
    </row>
    <row r="15" spans="1:20" ht="12.75" x14ac:dyDescent="0.15">
      <c r="A15" s="44">
        <v>3</v>
      </c>
      <c r="B15" s="13" t="s">
        <v>66</v>
      </c>
      <c r="C15" s="13" t="s">
        <v>71</v>
      </c>
      <c r="D15" s="13" t="s">
        <v>72</v>
      </c>
      <c r="E15" s="13" t="s">
        <v>229</v>
      </c>
      <c r="F15" s="44" t="s">
        <v>500</v>
      </c>
      <c r="G15" s="44">
        <v>34</v>
      </c>
      <c r="H15" s="44"/>
      <c r="I15" s="44">
        <f t="shared" si="0"/>
        <v>34</v>
      </c>
      <c r="J15" s="44"/>
      <c r="K15" s="44"/>
      <c r="L15" s="44"/>
      <c r="M15" s="44"/>
      <c r="N15" s="56">
        <v>25</v>
      </c>
      <c r="O15" s="56">
        <v>6.25</v>
      </c>
      <c r="P15" s="56">
        <v>212.5</v>
      </c>
      <c r="Q15" s="61"/>
      <c r="R15" s="56">
        <f t="shared" si="1"/>
        <v>212.5</v>
      </c>
      <c r="S15" s="62"/>
      <c r="T15" s="39" t="str">
        <f>VLOOKUP(F15,[1]审核汇总表!$F$215:$V$226,17,0)</f>
        <v>纯电动客车</v>
      </c>
    </row>
    <row r="16" spans="1:20" ht="27.95" customHeight="1" x14ac:dyDescent="0.15">
      <c r="A16" s="4"/>
      <c r="B16" s="191" t="s">
        <v>424</v>
      </c>
      <c r="C16" s="5"/>
      <c r="D16" s="183" t="s">
        <v>425</v>
      </c>
      <c r="E16" s="183"/>
      <c r="F16" s="183"/>
      <c r="G16" s="183"/>
      <c r="H16" s="183"/>
      <c r="I16" s="183"/>
      <c r="J16" s="183"/>
      <c r="K16" s="183"/>
      <c r="L16" s="183"/>
      <c r="M16" s="183"/>
      <c r="N16" s="219"/>
      <c r="O16" s="219"/>
      <c r="P16" s="219"/>
      <c r="Q16" s="184"/>
      <c r="R16" s="219"/>
      <c r="S16" s="183"/>
      <c r="T16" s="4"/>
    </row>
    <row r="17" spans="1:20" ht="27.95" customHeight="1" x14ac:dyDescent="0.15">
      <c r="A17" s="4"/>
      <c r="B17" s="191"/>
      <c r="C17" s="5"/>
      <c r="D17" s="183"/>
      <c r="E17" s="183"/>
      <c r="F17" s="183"/>
      <c r="G17" s="183"/>
      <c r="H17" s="183"/>
      <c r="I17" s="183"/>
      <c r="J17" s="183"/>
      <c r="K17" s="183"/>
      <c r="L17" s="183"/>
      <c r="M17" s="183"/>
      <c r="N17" s="219"/>
      <c r="O17" s="219"/>
      <c r="P17" s="219"/>
      <c r="Q17" s="184"/>
      <c r="R17" s="219"/>
      <c r="S17" s="183"/>
      <c r="T17" s="4"/>
    </row>
    <row r="18" spans="1:20" ht="27.95" customHeight="1" x14ac:dyDescent="0.15">
      <c r="A18" s="4"/>
      <c r="B18" s="191"/>
      <c r="D18" s="183"/>
      <c r="E18" s="183"/>
      <c r="F18" s="183"/>
      <c r="G18" s="183"/>
      <c r="H18" s="183"/>
      <c r="I18" s="183"/>
      <c r="J18" s="183"/>
      <c r="K18" s="183"/>
      <c r="L18" s="183"/>
      <c r="M18" s="183"/>
      <c r="N18" s="219"/>
      <c r="O18" s="219"/>
      <c r="P18" s="219"/>
      <c r="Q18" s="184"/>
      <c r="R18" s="219"/>
      <c r="S18" s="183"/>
    </row>
    <row r="19" spans="1:20" ht="27.95" customHeight="1" x14ac:dyDescent="0.15">
      <c r="A19" s="4"/>
      <c r="B19" s="191"/>
      <c r="D19" s="183"/>
      <c r="E19" s="183"/>
      <c r="F19" s="183"/>
      <c r="G19" s="183"/>
      <c r="H19" s="183"/>
      <c r="I19" s="183"/>
      <c r="J19" s="183"/>
      <c r="K19" s="183"/>
      <c r="L19" s="183"/>
      <c r="M19" s="183"/>
      <c r="N19" s="219"/>
      <c r="O19" s="219"/>
      <c r="P19" s="219"/>
      <c r="Q19" s="184"/>
      <c r="R19" s="219"/>
      <c r="S19" s="183"/>
    </row>
    <row r="20" spans="1:20" ht="23.1" customHeight="1" x14ac:dyDescent="0.15">
      <c r="A20" s="207"/>
      <c r="B20" s="207"/>
      <c r="C20" s="207"/>
    </row>
    <row r="21" spans="1:20" ht="23.1" customHeight="1" x14ac:dyDescent="0.15">
      <c r="D21" s="207"/>
      <c r="E21" s="207"/>
      <c r="F21" s="207"/>
      <c r="G21" s="207"/>
      <c r="H21" s="207"/>
      <c r="I21" s="207"/>
      <c r="J21" s="207"/>
      <c r="L21" s="207"/>
      <c r="M21" s="207"/>
      <c r="N21" s="207"/>
      <c r="O21" s="59"/>
      <c r="P21" s="213"/>
      <c r="Q21" s="213"/>
      <c r="R21" s="213"/>
      <c r="S21" s="41"/>
    </row>
    <row r="22" spans="1:20" ht="23.1" customHeight="1" x14ac:dyDescent="0.15">
      <c r="D22" s="41"/>
      <c r="O22" s="59"/>
      <c r="R22" s="59"/>
      <c r="S22" s="41"/>
    </row>
    <row r="23" spans="1:20" ht="23.1" customHeight="1" x14ac:dyDescent="0.15">
      <c r="D23" s="207"/>
      <c r="E23" s="207"/>
      <c r="F23" s="207"/>
      <c r="G23" s="207"/>
      <c r="H23" s="207"/>
      <c r="I23" s="207"/>
      <c r="J23" s="207"/>
      <c r="L23" s="207"/>
      <c r="M23" s="207"/>
      <c r="N23" s="207"/>
      <c r="O23" s="59"/>
      <c r="P23" s="213"/>
      <c r="Q23" s="213"/>
      <c r="R23" s="213"/>
      <c r="S23" s="41"/>
    </row>
  </sheetData>
  <mergeCells count="32">
    <mergeCell ref="F5:F6"/>
    <mergeCell ref="A1:D1"/>
    <mergeCell ref="A2:S2"/>
    <mergeCell ref="A4:G4"/>
    <mergeCell ref="I4:M4"/>
    <mergeCell ref="P4:S4"/>
    <mergeCell ref="A20:C20"/>
    <mergeCell ref="D21:F21"/>
    <mergeCell ref="G21:J21"/>
    <mergeCell ref="L21:N21"/>
    <mergeCell ref="P21:R21"/>
    <mergeCell ref="A5:A6"/>
    <mergeCell ref="A8:A10"/>
    <mergeCell ref="A11:A14"/>
    <mergeCell ref="B8:B10"/>
    <mergeCell ref="B11:B14"/>
    <mergeCell ref="S5:S6"/>
    <mergeCell ref="B5:C6"/>
    <mergeCell ref="D16:S19"/>
    <mergeCell ref="D23:F23"/>
    <mergeCell ref="G23:J23"/>
    <mergeCell ref="L23:N23"/>
    <mergeCell ref="P23:R23"/>
    <mergeCell ref="B16:B19"/>
    <mergeCell ref="C8:C10"/>
    <mergeCell ref="C11:C14"/>
    <mergeCell ref="D5:D6"/>
    <mergeCell ref="D8:D10"/>
    <mergeCell ref="D11:D14"/>
    <mergeCell ref="E5:E6"/>
    <mergeCell ref="G5:M5"/>
    <mergeCell ref="N5:R5"/>
  </mergeCells>
  <phoneticPr fontId="60" type="noConversion"/>
  <printOptions horizontalCentered="1"/>
  <pageMargins left="0.196527777777778" right="0.196527777777778" top="0.59027777777777801" bottom="0.59027777777777801" header="0.31458333333333299" footer="0.31458333333333299"/>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80" zoomScaleNormal="100" zoomScaleSheetLayoutView="80" workbookViewId="0">
      <pane ySplit="6" topLeftCell="A7" activePane="bottomLeft" state="frozen"/>
      <selection pane="bottomLeft" activeCell="U106" sqref="U106"/>
    </sheetView>
  </sheetViews>
  <sheetFormatPr defaultColWidth="20.5" defaultRowHeight="25.15" customHeight="1" x14ac:dyDescent="0.15"/>
  <cols>
    <col min="1" max="1" width="4.25" style="39" customWidth="1"/>
    <col min="2" max="2" width="9" style="39" customWidth="1"/>
    <col min="3" max="3" width="17.875" style="39" customWidth="1"/>
    <col min="4" max="4" width="32.375" style="39" customWidth="1"/>
    <col min="5" max="5" width="11" style="39" customWidth="1"/>
    <col min="6" max="6" width="17.5" style="39" customWidth="1"/>
    <col min="7" max="7" width="8.5" style="39" customWidth="1"/>
    <col min="8" max="13" width="8.625" style="39" customWidth="1"/>
    <col min="14" max="15" width="9.25" style="42" customWidth="1"/>
    <col min="16" max="16" width="9.375" style="42" customWidth="1"/>
    <col min="17" max="17" width="7.875" style="42" customWidth="1"/>
    <col min="18" max="18" width="13" style="42" customWidth="1"/>
    <col min="19" max="19" width="12.375" style="39" customWidth="1"/>
    <col min="20" max="32" width="13.625" style="39" customWidth="1"/>
    <col min="33" max="16384" width="20.5" style="39"/>
  </cols>
  <sheetData>
    <row r="1" spans="1:20" ht="25.15" customHeight="1" x14ac:dyDescent="0.15">
      <c r="A1" s="195" t="s">
        <v>503</v>
      </c>
      <c r="B1" s="196"/>
      <c r="C1" s="196"/>
      <c r="D1" s="196"/>
      <c r="E1" s="49"/>
    </row>
    <row r="2" spans="1:20" ht="18" x14ac:dyDescent="0.15">
      <c r="A2" s="197" t="s">
        <v>204</v>
      </c>
      <c r="B2" s="197"/>
      <c r="C2" s="197"/>
      <c r="D2" s="197"/>
      <c r="E2" s="197"/>
      <c r="F2" s="197"/>
      <c r="G2" s="197"/>
      <c r="H2" s="197"/>
      <c r="I2" s="197"/>
      <c r="J2" s="197"/>
      <c r="K2" s="197"/>
      <c r="L2" s="197"/>
      <c r="M2" s="197"/>
      <c r="N2" s="198"/>
      <c r="O2" s="198"/>
      <c r="P2" s="198"/>
      <c r="Q2" s="198"/>
      <c r="R2" s="198"/>
      <c r="S2" s="197"/>
    </row>
    <row r="3" spans="1:20" ht="23.1" customHeight="1" x14ac:dyDescent="0.15">
      <c r="A3" s="43"/>
      <c r="B3" s="43"/>
      <c r="C3" s="43"/>
      <c r="D3" s="43"/>
      <c r="E3" s="43"/>
      <c r="F3" s="43"/>
      <c r="G3" s="43"/>
      <c r="H3" s="43"/>
      <c r="I3" s="43"/>
      <c r="J3" s="43"/>
      <c r="K3" s="43"/>
      <c r="L3" s="43"/>
      <c r="M3" s="43"/>
      <c r="N3" s="52"/>
      <c r="O3" s="52"/>
      <c r="P3" s="52"/>
      <c r="Q3" s="52"/>
      <c r="R3" s="52"/>
      <c r="S3" s="43"/>
    </row>
    <row r="4" spans="1:20" ht="25.15" customHeight="1" x14ac:dyDescent="0.15">
      <c r="A4" s="215" t="s">
        <v>205</v>
      </c>
      <c r="B4" s="216"/>
      <c r="C4" s="216"/>
      <c r="D4" s="216"/>
      <c r="E4" s="216"/>
      <c r="F4" s="216"/>
      <c r="G4" s="216"/>
      <c r="H4" s="50"/>
      <c r="I4" s="202"/>
      <c r="J4" s="202"/>
      <c r="K4" s="202"/>
      <c r="L4" s="202"/>
      <c r="M4" s="202"/>
      <c r="N4" s="53"/>
      <c r="O4" s="53"/>
      <c r="P4" s="217" t="s">
        <v>206</v>
      </c>
      <c r="Q4" s="217"/>
      <c r="R4" s="217"/>
      <c r="S4" s="218"/>
    </row>
    <row r="5" spans="1:20" ht="23.1" customHeight="1" x14ac:dyDescent="0.15">
      <c r="A5" s="179" t="s">
        <v>207</v>
      </c>
      <c r="B5" s="209" t="s">
        <v>208</v>
      </c>
      <c r="C5" s="210"/>
      <c r="D5" s="179" t="s">
        <v>209</v>
      </c>
      <c r="E5" s="177" t="s">
        <v>210</v>
      </c>
      <c r="F5" s="179" t="s">
        <v>211</v>
      </c>
      <c r="G5" s="179" t="s">
        <v>212</v>
      </c>
      <c r="H5" s="179"/>
      <c r="I5" s="179"/>
      <c r="J5" s="179"/>
      <c r="K5" s="179"/>
      <c r="L5" s="179"/>
      <c r="M5" s="179"/>
      <c r="N5" s="214" t="s">
        <v>213</v>
      </c>
      <c r="O5" s="214"/>
      <c r="P5" s="214"/>
      <c r="Q5" s="214"/>
      <c r="R5" s="214"/>
      <c r="S5" s="179" t="s">
        <v>214</v>
      </c>
    </row>
    <row r="6" spans="1:20" ht="39.950000000000003" customHeight="1" x14ac:dyDescent="0.15">
      <c r="A6" s="179"/>
      <c r="B6" s="211"/>
      <c r="C6" s="212"/>
      <c r="D6" s="179"/>
      <c r="E6" s="177"/>
      <c r="F6" s="179"/>
      <c r="G6" s="44" t="s">
        <v>215</v>
      </c>
      <c r="H6" s="44" t="s">
        <v>216</v>
      </c>
      <c r="I6" s="44" t="s">
        <v>217</v>
      </c>
      <c r="J6" s="44" t="s">
        <v>218</v>
      </c>
      <c r="K6" s="44" t="s">
        <v>219</v>
      </c>
      <c r="L6" s="44" t="s">
        <v>220</v>
      </c>
      <c r="M6" s="44" t="s">
        <v>221</v>
      </c>
      <c r="N6" s="54" t="s">
        <v>222</v>
      </c>
      <c r="O6" s="54" t="s">
        <v>223</v>
      </c>
      <c r="P6" s="54" t="s">
        <v>224</v>
      </c>
      <c r="Q6" s="54" t="s">
        <v>225</v>
      </c>
      <c r="R6" s="54" t="s">
        <v>226</v>
      </c>
      <c r="S6" s="179"/>
    </row>
    <row r="7" spans="1:20" s="40" customFormat="1" ht="20.100000000000001" customHeight="1" x14ac:dyDescent="0.15">
      <c r="A7" s="45"/>
      <c r="B7" s="45" t="s">
        <v>504</v>
      </c>
      <c r="C7" s="47" t="s">
        <v>228</v>
      </c>
      <c r="D7" s="45"/>
      <c r="E7" s="45"/>
      <c r="F7" s="45"/>
      <c r="G7" s="45">
        <f>SUM(G8:G19)</f>
        <v>143</v>
      </c>
      <c r="H7" s="45">
        <f>SUM(H8:H19)</f>
        <v>14</v>
      </c>
      <c r="I7" s="45">
        <f>SUM(I8:I19)</f>
        <v>129</v>
      </c>
      <c r="J7" s="45"/>
      <c r="K7" s="45"/>
      <c r="L7" s="45"/>
      <c r="M7" s="45"/>
      <c r="N7" s="55"/>
      <c r="O7" s="55"/>
      <c r="P7" s="55">
        <f>SUM(P8:P19)</f>
        <v>457.06237500000003</v>
      </c>
      <c r="Q7" s="63"/>
      <c r="R7" s="55">
        <f>SUM(R8:R19)</f>
        <v>457.06237500000003</v>
      </c>
      <c r="S7" s="45"/>
    </row>
    <row r="8" spans="1:20" ht="20.100000000000001" customHeight="1" x14ac:dyDescent="0.15">
      <c r="A8" s="192">
        <v>1</v>
      </c>
      <c r="B8" s="185" t="s">
        <v>73</v>
      </c>
      <c r="C8" s="185" t="s">
        <v>9</v>
      </c>
      <c r="D8" s="185" t="s">
        <v>74</v>
      </c>
      <c r="E8" s="13" t="s">
        <v>229</v>
      </c>
      <c r="F8" s="44" t="s">
        <v>505</v>
      </c>
      <c r="G8" s="44">
        <v>8</v>
      </c>
      <c r="H8" s="44"/>
      <c r="I8" s="44">
        <f t="shared" ref="I8:I12" si="0">G8</f>
        <v>8</v>
      </c>
      <c r="J8" s="44"/>
      <c r="K8" s="44"/>
      <c r="L8" s="44"/>
      <c r="M8" s="44"/>
      <c r="N8" s="56">
        <v>14</v>
      </c>
      <c r="O8" s="56">
        <v>3.5</v>
      </c>
      <c r="P8" s="56">
        <v>28</v>
      </c>
      <c r="Q8" s="61"/>
      <c r="R8" s="56">
        <f>P8-Q8</f>
        <v>28</v>
      </c>
      <c r="S8" s="62"/>
      <c r="T8" s="39" t="str">
        <f>VLOOKUP(F8,[1]审核汇总表!$F$244:$V$256,17,0)</f>
        <v>纯电动客车</v>
      </c>
    </row>
    <row r="9" spans="1:20" ht="20.100000000000001" customHeight="1" x14ac:dyDescent="0.15">
      <c r="A9" s="193"/>
      <c r="B9" s="186" t="s">
        <v>73</v>
      </c>
      <c r="C9" s="186" t="s">
        <v>9</v>
      </c>
      <c r="D9" s="186"/>
      <c r="E9" s="13" t="s">
        <v>229</v>
      </c>
      <c r="F9" s="44" t="s">
        <v>506</v>
      </c>
      <c r="G9" s="44">
        <v>1</v>
      </c>
      <c r="H9" s="44"/>
      <c r="I9" s="44">
        <f t="shared" si="0"/>
        <v>1</v>
      </c>
      <c r="J9" s="44"/>
      <c r="K9" s="44"/>
      <c r="L9" s="44"/>
      <c r="M9" s="44"/>
      <c r="N9" s="56">
        <v>19.906500000000001</v>
      </c>
      <c r="O9" s="56">
        <v>4.9766250000000003</v>
      </c>
      <c r="P9" s="56">
        <v>4.9766250000000003</v>
      </c>
      <c r="Q9" s="61"/>
      <c r="R9" s="56">
        <f t="shared" ref="R9:R19" si="1">P9-Q9</f>
        <v>4.9766250000000003</v>
      </c>
      <c r="S9" s="62"/>
      <c r="T9" s="39" t="str">
        <f>VLOOKUP(F9,[1]审核汇总表!$F$244:$V$256,17,0)</f>
        <v>纯电动客车</v>
      </c>
    </row>
    <row r="10" spans="1:20" ht="20.100000000000001" customHeight="1" x14ac:dyDescent="0.15">
      <c r="A10" s="193"/>
      <c r="B10" s="186" t="s">
        <v>73</v>
      </c>
      <c r="C10" s="186" t="s">
        <v>9</v>
      </c>
      <c r="D10" s="186"/>
      <c r="E10" s="13" t="s">
        <v>229</v>
      </c>
      <c r="F10" s="44" t="s">
        <v>501</v>
      </c>
      <c r="G10" s="44">
        <v>15</v>
      </c>
      <c r="H10" s="44"/>
      <c r="I10" s="44">
        <f t="shared" si="0"/>
        <v>15</v>
      </c>
      <c r="J10" s="44"/>
      <c r="K10" s="44"/>
      <c r="L10" s="44"/>
      <c r="M10" s="44"/>
      <c r="N10" s="56">
        <v>14.52</v>
      </c>
      <c r="O10" s="56">
        <v>3.63</v>
      </c>
      <c r="P10" s="56">
        <v>54.45</v>
      </c>
      <c r="Q10" s="61"/>
      <c r="R10" s="56">
        <f t="shared" si="1"/>
        <v>54.45</v>
      </c>
      <c r="S10" s="62"/>
      <c r="T10" s="39" t="str">
        <f>VLOOKUP(F10,[1]审核汇总表!$F$244:$V$256,17,0)</f>
        <v>纯电动客车</v>
      </c>
    </row>
    <row r="11" spans="1:20" ht="20.100000000000001" customHeight="1" x14ac:dyDescent="0.15">
      <c r="A11" s="193"/>
      <c r="B11" s="186" t="s">
        <v>73</v>
      </c>
      <c r="C11" s="186" t="s">
        <v>9</v>
      </c>
      <c r="D11" s="186"/>
      <c r="E11" s="13" t="s">
        <v>229</v>
      </c>
      <c r="F11" s="44" t="s">
        <v>295</v>
      </c>
      <c r="G11" s="44">
        <v>32</v>
      </c>
      <c r="H11" s="44"/>
      <c r="I11" s="44">
        <f t="shared" si="0"/>
        <v>32</v>
      </c>
      <c r="J11" s="44"/>
      <c r="K11" s="44"/>
      <c r="L11" s="44"/>
      <c r="M11" s="44"/>
      <c r="N11" s="56">
        <v>20</v>
      </c>
      <c r="O11" s="56">
        <v>5</v>
      </c>
      <c r="P11" s="56">
        <v>160</v>
      </c>
      <c r="Q11" s="61"/>
      <c r="R11" s="56">
        <f t="shared" si="1"/>
        <v>160</v>
      </c>
      <c r="S11" s="62"/>
      <c r="T11" s="39" t="str">
        <f>VLOOKUP(F11,[1]审核汇总表!$F$244:$V$256,17,0)</f>
        <v>纯电动客车</v>
      </c>
    </row>
    <row r="12" spans="1:20" ht="20.100000000000001" customHeight="1" x14ac:dyDescent="0.15">
      <c r="A12" s="178"/>
      <c r="B12" s="176" t="s">
        <v>73</v>
      </c>
      <c r="C12" s="176" t="s">
        <v>9</v>
      </c>
      <c r="D12" s="176"/>
      <c r="E12" s="13" t="s">
        <v>229</v>
      </c>
      <c r="F12" s="44" t="s">
        <v>297</v>
      </c>
      <c r="G12" s="44">
        <v>15</v>
      </c>
      <c r="H12" s="44"/>
      <c r="I12" s="44">
        <f t="shared" si="0"/>
        <v>15</v>
      </c>
      <c r="J12" s="44"/>
      <c r="K12" s="44"/>
      <c r="L12" s="44"/>
      <c r="M12" s="44"/>
      <c r="N12" s="56">
        <v>14.52</v>
      </c>
      <c r="O12" s="56">
        <v>3.63</v>
      </c>
      <c r="P12" s="56">
        <v>54.45</v>
      </c>
      <c r="Q12" s="61"/>
      <c r="R12" s="56">
        <f t="shared" si="1"/>
        <v>54.45</v>
      </c>
      <c r="S12" s="62"/>
      <c r="T12" s="39" t="str">
        <f>VLOOKUP(F12,[1]审核汇总表!$F$244:$V$256,17,0)</f>
        <v>纯电动客车</v>
      </c>
    </row>
    <row r="13" spans="1:20" ht="20.100000000000001" customHeight="1" x14ac:dyDescent="0.15">
      <c r="A13" s="192">
        <v>2</v>
      </c>
      <c r="B13" s="185" t="s">
        <v>73</v>
      </c>
      <c r="C13" s="185" t="s">
        <v>9</v>
      </c>
      <c r="D13" s="185" t="s">
        <v>507</v>
      </c>
      <c r="E13" s="13" t="s">
        <v>229</v>
      </c>
      <c r="F13" s="44" t="s">
        <v>508</v>
      </c>
      <c r="G13" s="44">
        <v>1</v>
      </c>
      <c r="H13" s="44">
        <f t="shared" ref="H13:H16" si="2">G13</f>
        <v>1</v>
      </c>
      <c r="I13" s="44"/>
      <c r="J13" s="44"/>
      <c r="K13" s="44"/>
      <c r="L13" s="44"/>
      <c r="M13" s="44"/>
      <c r="N13" s="56">
        <v>2.64</v>
      </c>
      <c r="O13" s="56">
        <v>0.26400000000000001</v>
      </c>
      <c r="P13" s="56">
        <v>0.26400000000000001</v>
      </c>
      <c r="Q13" s="61"/>
      <c r="R13" s="56">
        <f t="shared" si="1"/>
        <v>0.26400000000000001</v>
      </c>
      <c r="S13" s="62"/>
      <c r="T13" s="39" t="str">
        <f>VLOOKUP(F13,[1]审核汇总表!$F$244:$V$256,17,0)</f>
        <v>纯电动乘用车</v>
      </c>
    </row>
    <row r="14" spans="1:20" ht="20.100000000000001" customHeight="1" x14ac:dyDescent="0.15">
      <c r="A14" s="193"/>
      <c r="B14" s="186" t="s">
        <v>73</v>
      </c>
      <c r="C14" s="186" t="s">
        <v>9</v>
      </c>
      <c r="D14" s="186"/>
      <c r="E14" s="13" t="s">
        <v>229</v>
      </c>
      <c r="F14" s="44" t="s">
        <v>509</v>
      </c>
      <c r="G14" s="44">
        <v>1</v>
      </c>
      <c r="H14" s="44">
        <f t="shared" si="2"/>
        <v>1</v>
      </c>
      <c r="I14" s="44"/>
      <c r="J14" s="44"/>
      <c r="K14" s="44"/>
      <c r="L14" s="44"/>
      <c r="M14" s="44"/>
      <c r="N14" s="56">
        <v>2.64</v>
      </c>
      <c r="O14" s="56">
        <v>0.26400000000000001</v>
      </c>
      <c r="P14" s="56">
        <v>0.26400000000000001</v>
      </c>
      <c r="Q14" s="61"/>
      <c r="R14" s="56">
        <f t="shared" si="1"/>
        <v>0.26400000000000001</v>
      </c>
      <c r="S14" s="62"/>
      <c r="T14" s="39" t="str">
        <f>VLOOKUP(F14,[1]审核汇总表!$F$244:$V$256,17,0)</f>
        <v>纯电动乘用车</v>
      </c>
    </row>
    <row r="15" spans="1:20" ht="20.100000000000001" customHeight="1" x14ac:dyDescent="0.15">
      <c r="A15" s="193"/>
      <c r="B15" s="186" t="s">
        <v>73</v>
      </c>
      <c r="C15" s="186" t="s">
        <v>9</v>
      </c>
      <c r="D15" s="186"/>
      <c r="E15" s="13" t="s">
        <v>229</v>
      </c>
      <c r="F15" s="44" t="s">
        <v>510</v>
      </c>
      <c r="G15" s="44">
        <v>2</v>
      </c>
      <c r="H15" s="44">
        <f t="shared" si="2"/>
        <v>2</v>
      </c>
      <c r="I15" s="44"/>
      <c r="J15" s="44"/>
      <c r="K15" s="44"/>
      <c r="L15" s="44"/>
      <c r="M15" s="44"/>
      <c r="N15" s="56">
        <v>4.95</v>
      </c>
      <c r="O15" s="56">
        <v>0.495</v>
      </c>
      <c r="P15" s="56">
        <v>0.99</v>
      </c>
      <c r="Q15" s="61"/>
      <c r="R15" s="56">
        <f t="shared" si="1"/>
        <v>0.99</v>
      </c>
      <c r="S15" s="62"/>
      <c r="T15" s="39" t="str">
        <f>VLOOKUP(F15,[1]审核汇总表!$F$244:$V$256,17,0)</f>
        <v>纯电动乘用车</v>
      </c>
    </row>
    <row r="16" spans="1:20" ht="20.100000000000001" customHeight="1" x14ac:dyDescent="0.15">
      <c r="A16" s="178"/>
      <c r="B16" s="176" t="s">
        <v>73</v>
      </c>
      <c r="C16" s="176" t="s">
        <v>9</v>
      </c>
      <c r="D16" s="176"/>
      <c r="E16" s="13" t="s">
        <v>229</v>
      </c>
      <c r="F16" s="44" t="s">
        <v>511</v>
      </c>
      <c r="G16" s="44">
        <v>10</v>
      </c>
      <c r="H16" s="44">
        <f t="shared" si="2"/>
        <v>10</v>
      </c>
      <c r="I16" s="44"/>
      <c r="J16" s="44"/>
      <c r="K16" s="44"/>
      <c r="L16" s="44"/>
      <c r="M16" s="44"/>
      <c r="N16" s="56">
        <v>4.95</v>
      </c>
      <c r="O16" s="56">
        <v>0.495</v>
      </c>
      <c r="P16" s="56">
        <v>4.95</v>
      </c>
      <c r="Q16" s="61"/>
      <c r="R16" s="56">
        <f t="shared" si="1"/>
        <v>4.95</v>
      </c>
      <c r="S16" s="62"/>
      <c r="T16" s="39" t="str">
        <f>VLOOKUP(F16,[1]审核汇总表!$F$244:$V$256,17,0)</f>
        <v>纯电动乘用车</v>
      </c>
    </row>
    <row r="17" spans="1:20" ht="20.100000000000001" customHeight="1" x14ac:dyDescent="0.15">
      <c r="A17" s="192">
        <v>3</v>
      </c>
      <c r="B17" s="185" t="s">
        <v>73</v>
      </c>
      <c r="C17" s="185" t="s">
        <v>199</v>
      </c>
      <c r="D17" s="185" t="s">
        <v>512</v>
      </c>
      <c r="E17" s="13" t="s">
        <v>229</v>
      </c>
      <c r="F17" s="44" t="s">
        <v>513</v>
      </c>
      <c r="G17" s="44">
        <v>39</v>
      </c>
      <c r="H17" s="44"/>
      <c r="I17" s="44">
        <f>G17</f>
        <v>39</v>
      </c>
      <c r="J17" s="44"/>
      <c r="K17" s="44"/>
      <c r="L17" s="44"/>
      <c r="M17" s="44"/>
      <c r="N17" s="56">
        <v>5.1219999999999999</v>
      </c>
      <c r="O17" s="56">
        <v>1.2805</v>
      </c>
      <c r="P17" s="56">
        <v>49.939500000000002</v>
      </c>
      <c r="Q17" s="61"/>
      <c r="R17" s="56">
        <f t="shared" si="1"/>
        <v>49.939500000000002</v>
      </c>
      <c r="S17" s="62"/>
      <c r="T17" s="39" t="str">
        <f>VLOOKUP(F17,[1]审核汇总表!$F$244:$V$256,17,0)</f>
        <v>纯电动客车</v>
      </c>
    </row>
    <row r="18" spans="1:20" ht="20.100000000000001" customHeight="1" x14ac:dyDescent="0.15">
      <c r="A18" s="193"/>
      <c r="B18" s="186" t="s">
        <v>73</v>
      </c>
      <c r="C18" s="186" t="s">
        <v>199</v>
      </c>
      <c r="D18" s="186"/>
      <c r="E18" s="13" t="s">
        <v>229</v>
      </c>
      <c r="F18" s="44" t="s">
        <v>513</v>
      </c>
      <c r="G18" s="44">
        <v>18</v>
      </c>
      <c r="H18" s="44"/>
      <c r="I18" s="44">
        <f>G18</f>
        <v>18</v>
      </c>
      <c r="J18" s="44"/>
      <c r="K18" s="44"/>
      <c r="L18" s="44"/>
      <c r="M18" s="44"/>
      <c r="N18" s="56">
        <v>21.78</v>
      </c>
      <c r="O18" s="56">
        <v>5.4450000000000003</v>
      </c>
      <c r="P18" s="56">
        <v>98.01</v>
      </c>
      <c r="Q18" s="61"/>
      <c r="R18" s="56">
        <f t="shared" si="1"/>
        <v>98.01</v>
      </c>
      <c r="S18" s="62"/>
      <c r="T18" s="39" t="str">
        <f>VLOOKUP(F18,[1]审核汇总表!$F$244:$V$256,17,0)</f>
        <v>纯电动客车</v>
      </c>
    </row>
    <row r="19" spans="1:20" ht="20.100000000000001" customHeight="1" x14ac:dyDescent="0.15">
      <c r="A19" s="178"/>
      <c r="B19" s="176" t="s">
        <v>73</v>
      </c>
      <c r="C19" s="176" t="s">
        <v>199</v>
      </c>
      <c r="D19" s="176"/>
      <c r="E19" s="13" t="s">
        <v>229</v>
      </c>
      <c r="F19" s="44" t="s">
        <v>514</v>
      </c>
      <c r="G19" s="44">
        <v>1</v>
      </c>
      <c r="H19" s="44"/>
      <c r="I19" s="44">
        <f>G19</f>
        <v>1</v>
      </c>
      <c r="J19" s="44"/>
      <c r="K19" s="44"/>
      <c r="L19" s="44"/>
      <c r="M19" s="44"/>
      <c r="N19" s="56">
        <v>3.073</v>
      </c>
      <c r="O19" s="56">
        <v>0.76824999999999999</v>
      </c>
      <c r="P19" s="56">
        <v>0.76824999999999999</v>
      </c>
      <c r="Q19" s="61"/>
      <c r="R19" s="56">
        <f t="shared" si="1"/>
        <v>0.76824999999999999</v>
      </c>
      <c r="S19" s="62"/>
      <c r="T19" s="39" t="str">
        <f>VLOOKUP(F19,[1]审核汇总表!$F$244:$V$256,17,0)</f>
        <v>纯电动客车</v>
      </c>
    </row>
    <row r="20" spans="1:20" s="41" customFormat="1" ht="23.1" customHeight="1" x14ac:dyDescent="0.15">
      <c r="A20" s="48"/>
      <c r="B20" s="48"/>
      <c r="C20" s="48"/>
      <c r="D20" s="48"/>
      <c r="E20" s="51"/>
      <c r="G20" s="48"/>
      <c r="H20" s="48"/>
      <c r="I20" s="48"/>
      <c r="J20" s="48"/>
      <c r="K20" s="48"/>
      <c r="L20" s="48"/>
      <c r="M20" s="48"/>
      <c r="N20" s="57"/>
      <c r="O20" s="57"/>
      <c r="P20" s="58"/>
      <c r="Q20" s="58"/>
      <c r="R20" s="58"/>
      <c r="S20" s="48"/>
    </row>
    <row r="21" spans="1:20" ht="32.1" customHeight="1" x14ac:dyDescent="0.15">
      <c r="B21" s="191" t="s">
        <v>424</v>
      </c>
      <c r="C21" s="5"/>
      <c r="D21" s="183" t="s">
        <v>425</v>
      </c>
      <c r="E21" s="183"/>
      <c r="F21" s="183"/>
      <c r="G21" s="183"/>
      <c r="H21" s="183"/>
      <c r="I21" s="183"/>
      <c r="J21" s="183"/>
      <c r="K21" s="183"/>
      <c r="L21" s="183"/>
      <c r="M21" s="183"/>
      <c r="N21" s="184"/>
      <c r="O21" s="184"/>
      <c r="P21" s="184"/>
      <c r="Q21" s="184"/>
      <c r="R21" s="184"/>
      <c r="S21" s="183"/>
      <c r="T21" s="4"/>
    </row>
    <row r="22" spans="1:20" ht="32.1" customHeight="1" x14ac:dyDescent="0.15">
      <c r="A22" s="5"/>
      <c r="B22" s="191"/>
      <c r="C22" s="5"/>
      <c r="D22" s="183"/>
      <c r="E22" s="183"/>
      <c r="F22" s="183"/>
      <c r="G22" s="183"/>
      <c r="H22" s="183"/>
      <c r="I22" s="183"/>
      <c r="J22" s="183"/>
      <c r="K22" s="183"/>
      <c r="L22" s="183"/>
      <c r="M22" s="183"/>
      <c r="N22" s="184"/>
      <c r="O22" s="184"/>
      <c r="P22" s="184"/>
      <c r="Q22" s="184"/>
      <c r="R22" s="184"/>
      <c r="S22" s="183"/>
      <c r="T22" s="4"/>
    </row>
    <row r="23" spans="1:20" ht="32.1" customHeight="1" x14ac:dyDescent="0.15">
      <c r="B23" s="191"/>
      <c r="D23" s="183"/>
      <c r="E23" s="183"/>
      <c r="F23" s="183"/>
      <c r="G23" s="183"/>
      <c r="H23" s="183"/>
      <c r="I23" s="183"/>
      <c r="J23" s="183"/>
      <c r="K23" s="183"/>
      <c r="L23" s="183"/>
      <c r="M23" s="183"/>
      <c r="N23" s="184"/>
      <c r="O23" s="184"/>
      <c r="P23" s="184"/>
      <c r="Q23" s="184"/>
      <c r="R23" s="184"/>
      <c r="S23" s="183"/>
    </row>
    <row r="24" spans="1:20" ht="32.1" customHeight="1" x14ac:dyDescent="0.15">
      <c r="A24" s="41"/>
      <c r="B24" s="191"/>
      <c r="D24" s="183"/>
      <c r="E24" s="183"/>
      <c r="F24" s="183"/>
      <c r="G24" s="183"/>
      <c r="H24" s="183"/>
      <c r="I24" s="183"/>
      <c r="J24" s="183"/>
      <c r="K24" s="183"/>
      <c r="L24" s="183"/>
      <c r="M24" s="183"/>
      <c r="N24" s="184"/>
      <c r="O24" s="184"/>
      <c r="P24" s="184"/>
      <c r="Q24" s="184"/>
      <c r="R24" s="184"/>
      <c r="S24" s="183"/>
    </row>
    <row r="25" spans="1:20" ht="23.1" customHeight="1" x14ac:dyDescent="0.15">
      <c r="A25" s="207"/>
      <c r="B25" s="207"/>
      <c r="C25" s="207"/>
    </row>
    <row r="26" spans="1:20" ht="23.1" customHeight="1" x14ac:dyDescent="0.15">
      <c r="D26" s="207"/>
      <c r="E26" s="207"/>
      <c r="F26" s="207"/>
      <c r="G26" s="207"/>
      <c r="H26" s="207"/>
      <c r="I26" s="207"/>
      <c r="J26" s="207"/>
      <c r="L26" s="207"/>
      <c r="M26" s="207"/>
      <c r="N26" s="207"/>
      <c r="O26" s="59"/>
      <c r="P26" s="213"/>
      <c r="Q26" s="213"/>
      <c r="R26" s="213"/>
      <c r="S26" s="41"/>
    </row>
    <row r="27" spans="1:20" ht="23.1" customHeight="1" x14ac:dyDescent="0.15">
      <c r="D27" s="41"/>
      <c r="O27" s="59"/>
      <c r="R27" s="59"/>
      <c r="S27" s="41"/>
    </row>
    <row r="28" spans="1:20" ht="23.1" customHeight="1" x14ac:dyDescent="0.15">
      <c r="D28" s="207"/>
      <c r="E28" s="207"/>
      <c r="F28" s="207"/>
      <c r="G28" s="207"/>
      <c r="H28" s="207"/>
      <c r="I28" s="207"/>
      <c r="J28" s="207"/>
      <c r="L28" s="207"/>
      <c r="M28" s="207"/>
      <c r="N28" s="207"/>
      <c r="O28" s="59"/>
      <c r="P28" s="213"/>
      <c r="Q28" s="213"/>
      <c r="R28" s="213"/>
      <c r="S28" s="41"/>
    </row>
  </sheetData>
  <mergeCells count="36">
    <mergeCell ref="E5:E6"/>
    <mergeCell ref="F5:F6"/>
    <mergeCell ref="A1:D1"/>
    <mergeCell ref="A2:S2"/>
    <mergeCell ref="A4:G4"/>
    <mergeCell ref="I4:M4"/>
    <mergeCell ref="P4:S4"/>
    <mergeCell ref="G26:J26"/>
    <mergeCell ref="L26:N26"/>
    <mergeCell ref="P26:R26"/>
    <mergeCell ref="D8:D12"/>
    <mergeCell ref="D13:D16"/>
    <mergeCell ref="D17:D19"/>
    <mergeCell ref="A5:A6"/>
    <mergeCell ref="A8:A12"/>
    <mergeCell ref="A13:A16"/>
    <mergeCell ref="A17:A19"/>
    <mergeCell ref="B8:B12"/>
    <mergeCell ref="B13:B16"/>
    <mergeCell ref="B17:B19"/>
    <mergeCell ref="S5:S6"/>
    <mergeCell ref="B5:C6"/>
    <mergeCell ref="D21:S24"/>
    <mergeCell ref="D28:F28"/>
    <mergeCell ref="G28:J28"/>
    <mergeCell ref="L28:N28"/>
    <mergeCell ref="P28:R28"/>
    <mergeCell ref="B21:B24"/>
    <mergeCell ref="C8:C12"/>
    <mergeCell ref="C13:C16"/>
    <mergeCell ref="C17:C19"/>
    <mergeCell ref="D5:D6"/>
    <mergeCell ref="G5:M5"/>
    <mergeCell ref="N5:R5"/>
    <mergeCell ref="A25:C25"/>
    <mergeCell ref="D26:F26"/>
  </mergeCells>
  <phoneticPr fontId="60" type="noConversion"/>
  <printOptions horizontalCentered="1"/>
  <pageMargins left="0.196527777777778" right="0.196527777777778" top="0.59027777777777801" bottom="0.59027777777777801" header="0.31458333333333299" footer="0.31458333333333299"/>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80" zoomScaleNormal="100" zoomScaleSheetLayoutView="80" workbookViewId="0">
      <selection activeCell="U106" sqref="U106"/>
    </sheetView>
  </sheetViews>
  <sheetFormatPr defaultColWidth="13.625" defaultRowHeight="25.15" customHeight="1" x14ac:dyDescent="0.15"/>
  <cols>
    <col min="1" max="1" width="4.25" style="39" customWidth="1"/>
    <col min="2" max="2" width="9" style="39" customWidth="1"/>
    <col min="3" max="3" width="17.875" style="39" customWidth="1"/>
    <col min="4" max="4" width="34.75" style="39" customWidth="1"/>
    <col min="5" max="5" width="13.75" style="39" customWidth="1"/>
    <col min="6" max="6" width="18.625" style="39" customWidth="1"/>
    <col min="7" max="7" width="8.5" style="39" customWidth="1"/>
    <col min="8" max="13" width="8.625" style="39" customWidth="1"/>
    <col min="14" max="15" width="9.25" style="42" customWidth="1"/>
    <col min="16" max="16" width="9.375" style="42" customWidth="1"/>
    <col min="17" max="17" width="7.875" style="42" customWidth="1"/>
    <col min="18" max="18" width="13" style="42" customWidth="1"/>
    <col min="19" max="19" width="14.625" style="39" customWidth="1"/>
    <col min="20" max="16384" width="13.625" style="39"/>
  </cols>
  <sheetData>
    <row r="1" spans="1:20" ht="25.15" customHeight="1" x14ac:dyDescent="0.15">
      <c r="A1" s="195" t="s">
        <v>515</v>
      </c>
      <c r="B1" s="196"/>
      <c r="C1" s="196"/>
      <c r="D1" s="196"/>
      <c r="E1" s="49"/>
    </row>
    <row r="2" spans="1:20" ht="18" x14ac:dyDescent="0.15">
      <c r="A2" s="197" t="s">
        <v>204</v>
      </c>
      <c r="B2" s="197"/>
      <c r="C2" s="197"/>
      <c r="D2" s="197"/>
      <c r="E2" s="197"/>
      <c r="F2" s="197"/>
      <c r="G2" s="197"/>
      <c r="H2" s="197"/>
      <c r="I2" s="197"/>
      <c r="J2" s="197"/>
      <c r="K2" s="197"/>
      <c r="L2" s="197"/>
      <c r="M2" s="197"/>
      <c r="N2" s="198"/>
      <c r="O2" s="198"/>
      <c r="P2" s="198"/>
      <c r="Q2" s="198"/>
      <c r="R2" s="198"/>
      <c r="S2" s="197"/>
    </row>
    <row r="3" spans="1:20" ht="23.1" customHeight="1" x14ac:dyDescent="0.15">
      <c r="A3" s="43"/>
      <c r="B3" s="43"/>
      <c r="C3" s="43"/>
      <c r="D3" s="43"/>
      <c r="E3" s="43"/>
      <c r="F3" s="43"/>
      <c r="G3" s="43"/>
      <c r="H3" s="43"/>
      <c r="I3" s="43"/>
      <c r="J3" s="43"/>
      <c r="K3" s="43"/>
      <c r="L3" s="43"/>
      <c r="M3" s="43"/>
      <c r="N3" s="52"/>
      <c r="O3" s="52"/>
      <c r="P3" s="52"/>
      <c r="Q3" s="52"/>
      <c r="R3" s="52"/>
      <c r="S3" s="43"/>
    </row>
    <row r="4" spans="1:20" ht="25.15" customHeight="1" x14ac:dyDescent="0.15">
      <c r="A4" s="215" t="s">
        <v>205</v>
      </c>
      <c r="B4" s="216"/>
      <c r="C4" s="216"/>
      <c r="D4" s="216"/>
      <c r="E4" s="216"/>
      <c r="F4" s="216"/>
      <c r="G4" s="216"/>
      <c r="H4" s="50"/>
      <c r="I4" s="202"/>
      <c r="J4" s="202"/>
      <c r="K4" s="202"/>
      <c r="L4" s="202"/>
      <c r="M4" s="202"/>
      <c r="N4" s="53"/>
      <c r="O4" s="53"/>
      <c r="P4" s="217" t="s">
        <v>206</v>
      </c>
      <c r="Q4" s="217"/>
      <c r="R4" s="217"/>
      <c r="S4" s="218"/>
    </row>
    <row r="5" spans="1:20" ht="23.1" customHeight="1" x14ac:dyDescent="0.15">
      <c r="A5" s="179" t="s">
        <v>207</v>
      </c>
      <c r="B5" s="209" t="s">
        <v>208</v>
      </c>
      <c r="C5" s="210"/>
      <c r="D5" s="179" t="s">
        <v>209</v>
      </c>
      <c r="E5" s="177" t="s">
        <v>210</v>
      </c>
      <c r="F5" s="179" t="s">
        <v>211</v>
      </c>
      <c r="G5" s="179" t="s">
        <v>212</v>
      </c>
      <c r="H5" s="179"/>
      <c r="I5" s="179"/>
      <c r="J5" s="179"/>
      <c r="K5" s="179"/>
      <c r="L5" s="179"/>
      <c r="M5" s="179"/>
      <c r="N5" s="214" t="s">
        <v>213</v>
      </c>
      <c r="O5" s="214"/>
      <c r="P5" s="214"/>
      <c r="Q5" s="214"/>
      <c r="R5" s="214"/>
      <c r="S5" s="179" t="s">
        <v>214</v>
      </c>
    </row>
    <row r="6" spans="1:20" ht="39.950000000000003" customHeight="1" x14ac:dyDescent="0.15">
      <c r="A6" s="179"/>
      <c r="B6" s="211"/>
      <c r="C6" s="212"/>
      <c r="D6" s="179"/>
      <c r="E6" s="177"/>
      <c r="F6" s="179"/>
      <c r="G6" s="44" t="s">
        <v>215</v>
      </c>
      <c r="H6" s="44" t="s">
        <v>216</v>
      </c>
      <c r="I6" s="44" t="s">
        <v>217</v>
      </c>
      <c r="J6" s="44" t="s">
        <v>218</v>
      </c>
      <c r="K6" s="44" t="s">
        <v>219</v>
      </c>
      <c r="L6" s="44" t="s">
        <v>220</v>
      </c>
      <c r="M6" s="44" t="s">
        <v>221</v>
      </c>
      <c r="N6" s="54" t="s">
        <v>222</v>
      </c>
      <c r="O6" s="54" t="s">
        <v>223</v>
      </c>
      <c r="P6" s="54" t="s">
        <v>224</v>
      </c>
      <c r="Q6" s="54" t="s">
        <v>225</v>
      </c>
      <c r="R6" s="54" t="s">
        <v>226</v>
      </c>
      <c r="S6" s="179"/>
    </row>
    <row r="7" spans="1:20" s="40" customFormat="1" ht="20.100000000000001" customHeight="1" x14ac:dyDescent="0.15">
      <c r="A7" s="45"/>
      <c r="B7" s="45" t="s">
        <v>516</v>
      </c>
      <c r="C7" s="47" t="s">
        <v>228</v>
      </c>
      <c r="D7" s="45"/>
      <c r="E7" s="45"/>
      <c r="F7" s="45"/>
      <c r="G7" s="45">
        <f>SUM(G8:G13)</f>
        <v>30</v>
      </c>
      <c r="H7" s="45">
        <f>SUM(H8:H13)</f>
        <v>30</v>
      </c>
      <c r="I7" s="45"/>
      <c r="J7" s="45"/>
      <c r="K7" s="45"/>
      <c r="L7" s="45"/>
      <c r="M7" s="45"/>
      <c r="N7" s="55"/>
      <c r="O7" s="55"/>
      <c r="P7" s="55">
        <f>SUM(P8:P13)</f>
        <v>12.00704</v>
      </c>
      <c r="Q7" s="55"/>
      <c r="R7" s="55">
        <f>SUM(R8:R13)</f>
        <v>12.00704</v>
      </c>
      <c r="S7" s="60"/>
    </row>
    <row r="8" spans="1:20" ht="20.100000000000001" customHeight="1" x14ac:dyDescent="0.15">
      <c r="A8" s="192">
        <v>1</v>
      </c>
      <c r="B8" s="185" t="s">
        <v>76</v>
      </c>
      <c r="C8" s="185" t="s">
        <v>9</v>
      </c>
      <c r="D8" s="185" t="s">
        <v>124</v>
      </c>
      <c r="E8" s="13" t="s">
        <v>229</v>
      </c>
      <c r="F8" s="44" t="s">
        <v>258</v>
      </c>
      <c r="G8" s="44">
        <v>5</v>
      </c>
      <c r="H8" s="44">
        <f t="shared" ref="H8:H13" si="0">G8</f>
        <v>5</v>
      </c>
      <c r="I8" s="44"/>
      <c r="J8" s="44"/>
      <c r="K8" s="44"/>
      <c r="L8" s="44"/>
      <c r="M8" s="44"/>
      <c r="N8" s="56">
        <v>3.3</v>
      </c>
      <c r="O8" s="56">
        <v>0.33</v>
      </c>
      <c r="P8" s="56">
        <v>1.65</v>
      </c>
      <c r="Q8" s="61"/>
      <c r="R8" s="56">
        <f t="shared" ref="R8:R13" si="1">P8-Q8</f>
        <v>1.65</v>
      </c>
      <c r="S8" s="62"/>
    </row>
    <row r="9" spans="1:20" ht="20.100000000000001" customHeight="1" x14ac:dyDescent="0.15">
      <c r="A9" s="193"/>
      <c r="B9" s="186" t="s">
        <v>76</v>
      </c>
      <c r="C9" s="186" t="s">
        <v>9</v>
      </c>
      <c r="D9" s="186"/>
      <c r="E9" s="13" t="s">
        <v>229</v>
      </c>
      <c r="F9" s="44" t="s">
        <v>258</v>
      </c>
      <c r="G9" s="44">
        <v>1</v>
      </c>
      <c r="H9" s="44">
        <f t="shared" si="0"/>
        <v>1</v>
      </c>
      <c r="I9" s="44"/>
      <c r="J9" s="44"/>
      <c r="K9" s="44"/>
      <c r="L9" s="44"/>
      <c r="M9" s="44"/>
      <c r="N9" s="56">
        <v>5.5</v>
      </c>
      <c r="O9" s="56">
        <v>0.55000000000000004</v>
      </c>
      <c r="P9" s="56">
        <v>0.55000000000000004</v>
      </c>
      <c r="Q9" s="61"/>
      <c r="R9" s="56">
        <f t="shared" si="1"/>
        <v>0.55000000000000004</v>
      </c>
      <c r="S9" s="62"/>
    </row>
    <row r="10" spans="1:20" ht="20.100000000000001" customHeight="1" x14ac:dyDescent="0.15">
      <c r="A10" s="193"/>
      <c r="B10" s="186" t="s">
        <v>76</v>
      </c>
      <c r="C10" s="186" t="s">
        <v>9</v>
      </c>
      <c r="D10" s="186"/>
      <c r="E10" s="13" t="s">
        <v>229</v>
      </c>
      <c r="F10" s="44" t="s">
        <v>274</v>
      </c>
      <c r="G10" s="44">
        <v>1</v>
      </c>
      <c r="H10" s="44">
        <f t="shared" si="0"/>
        <v>1</v>
      </c>
      <c r="I10" s="44"/>
      <c r="J10" s="44"/>
      <c r="K10" s="44"/>
      <c r="L10" s="44"/>
      <c r="M10" s="44"/>
      <c r="N10" s="56">
        <v>3.3</v>
      </c>
      <c r="O10" s="56">
        <v>0.33</v>
      </c>
      <c r="P10" s="56">
        <v>0.33</v>
      </c>
      <c r="Q10" s="61"/>
      <c r="R10" s="56">
        <f t="shared" si="1"/>
        <v>0.33</v>
      </c>
      <c r="S10" s="62"/>
    </row>
    <row r="11" spans="1:20" ht="20.100000000000001" customHeight="1" x14ac:dyDescent="0.15">
      <c r="A11" s="193"/>
      <c r="B11" s="186" t="s">
        <v>76</v>
      </c>
      <c r="C11" s="186" t="s">
        <v>9</v>
      </c>
      <c r="D11" s="186"/>
      <c r="E11" s="13" t="s">
        <v>229</v>
      </c>
      <c r="F11" s="44" t="s">
        <v>517</v>
      </c>
      <c r="G11" s="44">
        <v>1</v>
      </c>
      <c r="H11" s="44">
        <f t="shared" si="0"/>
        <v>1</v>
      </c>
      <c r="I11" s="44"/>
      <c r="J11" s="44"/>
      <c r="K11" s="44"/>
      <c r="L11" s="44"/>
      <c r="M11" s="44"/>
      <c r="N11" s="56">
        <v>5.5</v>
      </c>
      <c r="O11" s="56">
        <v>0.55000000000000004</v>
      </c>
      <c r="P11" s="56">
        <v>0.55000000000000004</v>
      </c>
      <c r="Q11" s="61"/>
      <c r="R11" s="56">
        <f t="shared" si="1"/>
        <v>0.55000000000000004</v>
      </c>
      <c r="S11" s="62"/>
    </row>
    <row r="12" spans="1:20" ht="20.100000000000001" customHeight="1" x14ac:dyDescent="0.15">
      <c r="A12" s="193"/>
      <c r="B12" s="186" t="s">
        <v>76</v>
      </c>
      <c r="C12" s="186" t="s">
        <v>9</v>
      </c>
      <c r="D12" s="186"/>
      <c r="E12" s="13" t="s">
        <v>229</v>
      </c>
      <c r="F12" s="44" t="s">
        <v>264</v>
      </c>
      <c r="G12" s="44">
        <v>2</v>
      </c>
      <c r="H12" s="44">
        <f t="shared" si="0"/>
        <v>2</v>
      </c>
      <c r="I12" s="44"/>
      <c r="J12" s="44"/>
      <c r="K12" s="44"/>
      <c r="L12" s="44"/>
      <c r="M12" s="44"/>
      <c r="N12" s="56">
        <v>2.6352000000000002</v>
      </c>
      <c r="O12" s="56">
        <v>0.26351999999999998</v>
      </c>
      <c r="P12" s="56">
        <v>0.52703999999999995</v>
      </c>
      <c r="Q12" s="61"/>
      <c r="R12" s="56">
        <f t="shared" si="1"/>
        <v>0.52703999999999995</v>
      </c>
      <c r="S12" s="62"/>
    </row>
    <row r="13" spans="1:20" ht="20.100000000000001" customHeight="1" x14ac:dyDescent="0.15">
      <c r="A13" s="178"/>
      <c r="B13" s="176" t="s">
        <v>76</v>
      </c>
      <c r="C13" s="176" t="s">
        <v>9</v>
      </c>
      <c r="D13" s="176"/>
      <c r="E13" s="13" t="s">
        <v>229</v>
      </c>
      <c r="F13" s="44" t="s">
        <v>518</v>
      </c>
      <c r="G13" s="44">
        <v>20</v>
      </c>
      <c r="H13" s="44">
        <f t="shared" si="0"/>
        <v>20</v>
      </c>
      <c r="I13" s="44"/>
      <c r="J13" s="44"/>
      <c r="K13" s="44"/>
      <c r="L13" s="44"/>
      <c r="M13" s="44"/>
      <c r="N13" s="56">
        <v>4.2</v>
      </c>
      <c r="O13" s="56">
        <v>0.42</v>
      </c>
      <c r="P13" s="56">
        <v>8.4</v>
      </c>
      <c r="Q13" s="61"/>
      <c r="R13" s="56">
        <f t="shared" si="1"/>
        <v>8.4</v>
      </c>
      <c r="S13" s="62"/>
    </row>
    <row r="14" spans="1:20" s="41" customFormat="1" ht="23.1" customHeight="1" x14ac:dyDescent="0.15">
      <c r="A14" s="48"/>
      <c r="B14" s="48"/>
      <c r="C14" s="48"/>
      <c r="D14" s="48"/>
      <c r="E14" s="51"/>
      <c r="G14" s="48"/>
      <c r="H14" s="48"/>
      <c r="I14" s="48"/>
      <c r="J14" s="48"/>
      <c r="K14" s="48"/>
      <c r="L14" s="48"/>
      <c r="M14" s="48"/>
      <c r="N14" s="57"/>
      <c r="O14" s="57"/>
      <c r="P14" s="58"/>
      <c r="Q14" s="58"/>
      <c r="R14" s="58"/>
      <c r="S14" s="48"/>
    </row>
    <row r="15" spans="1:20" ht="32.1" customHeight="1" x14ac:dyDescent="0.15">
      <c r="B15" s="191" t="s">
        <v>424</v>
      </c>
      <c r="C15" s="5"/>
      <c r="D15" s="183" t="s">
        <v>425</v>
      </c>
      <c r="E15" s="183"/>
      <c r="F15" s="183"/>
      <c r="G15" s="183"/>
      <c r="H15" s="183"/>
      <c r="I15" s="183"/>
      <c r="J15" s="183"/>
      <c r="K15" s="183"/>
      <c r="L15" s="183"/>
      <c r="M15" s="183"/>
      <c r="N15" s="184"/>
      <c r="O15" s="184"/>
      <c r="P15" s="184"/>
      <c r="Q15" s="184"/>
      <c r="R15" s="184"/>
      <c r="S15" s="183"/>
      <c r="T15" s="4"/>
    </row>
    <row r="16" spans="1:20" ht="32.1" customHeight="1" x14ac:dyDescent="0.15">
      <c r="A16" s="5"/>
      <c r="B16" s="191"/>
      <c r="C16" s="5"/>
      <c r="D16" s="183"/>
      <c r="E16" s="183"/>
      <c r="F16" s="183"/>
      <c r="G16" s="183"/>
      <c r="H16" s="183"/>
      <c r="I16" s="183"/>
      <c r="J16" s="183"/>
      <c r="K16" s="183"/>
      <c r="L16" s="183"/>
      <c r="M16" s="183"/>
      <c r="N16" s="184"/>
      <c r="O16" s="184"/>
      <c r="P16" s="184"/>
      <c r="Q16" s="184"/>
      <c r="R16" s="184"/>
      <c r="S16" s="183"/>
      <c r="T16" s="4"/>
    </row>
    <row r="17" spans="1:19" ht="32.1" customHeight="1" x14ac:dyDescent="0.15">
      <c r="B17" s="191"/>
      <c r="D17" s="183"/>
      <c r="E17" s="183"/>
      <c r="F17" s="183"/>
      <c r="G17" s="183"/>
      <c r="H17" s="183"/>
      <c r="I17" s="183"/>
      <c r="J17" s="183"/>
      <c r="K17" s="183"/>
      <c r="L17" s="183"/>
      <c r="M17" s="183"/>
      <c r="N17" s="184"/>
      <c r="O17" s="184"/>
      <c r="P17" s="184"/>
      <c r="Q17" s="184"/>
      <c r="R17" s="184"/>
      <c r="S17" s="183"/>
    </row>
    <row r="18" spans="1:19" ht="32.1" customHeight="1" x14ac:dyDescent="0.15">
      <c r="A18" s="41"/>
      <c r="B18" s="191"/>
      <c r="D18" s="183"/>
      <c r="E18" s="183"/>
      <c r="F18" s="183"/>
      <c r="G18" s="183"/>
      <c r="H18" s="183"/>
      <c r="I18" s="183"/>
      <c r="J18" s="183"/>
      <c r="K18" s="183"/>
      <c r="L18" s="183"/>
      <c r="M18" s="183"/>
      <c r="N18" s="184"/>
      <c r="O18" s="184"/>
      <c r="P18" s="184"/>
      <c r="Q18" s="184"/>
      <c r="R18" s="184"/>
      <c r="S18" s="183"/>
    </row>
    <row r="19" spans="1:19" ht="23.1" customHeight="1" x14ac:dyDescent="0.15">
      <c r="A19" s="207"/>
      <c r="B19" s="207"/>
      <c r="C19" s="207"/>
    </row>
    <row r="20" spans="1:19" ht="23.1" customHeight="1" x14ac:dyDescent="0.15">
      <c r="D20" s="207"/>
      <c r="E20" s="207"/>
      <c r="F20" s="207"/>
      <c r="G20" s="207"/>
      <c r="H20" s="207"/>
      <c r="I20" s="207"/>
      <c r="J20" s="207"/>
      <c r="L20" s="207"/>
      <c r="M20" s="207"/>
      <c r="N20" s="207"/>
      <c r="O20" s="59"/>
      <c r="P20" s="213"/>
      <c r="Q20" s="213"/>
      <c r="R20" s="213"/>
      <c r="S20" s="41"/>
    </row>
    <row r="21" spans="1:19" ht="23.1" customHeight="1" x14ac:dyDescent="0.15">
      <c r="D21" s="41"/>
      <c r="O21" s="59"/>
      <c r="R21" s="59"/>
      <c r="S21" s="41"/>
    </row>
    <row r="22" spans="1:19" ht="23.1" customHeight="1" x14ac:dyDescent="0.15">
      <c r="D22" s="207"/>
      <c r="E22" s="207"/>
      <c r="F22" s="207"/>
      <c r="G22" s="207"/>
      <c r="H22" s="207"/>
      <c r="I22" s="207"/>
      <c r="J22" s="207"/>
      <c r="L22" s="207"/>
      <c r="M22" s="207"/>
      <c r="N22" s="207"/>
      <c r="O22" s="59"/>
      <c r="P22" s="213"/>
      <c r="Q22" s="213"/>
      <c r="R22" s="213"/>
      <c r="S22" s="41"/>
    </row>
  </sheetData>
  <mergeCells count="28">
    <mergeCell ref="L20:N20"/>
    <mergeCell ref="P20:R20"/>
    <mergeCell ref="A1:D1"/>
    <mergeCell ref="A2:S2"/>
    <mergeCell ref="A4:G4"/>
    <mergeCell ref="I4:M4"/>
    <mergeCell ref="P4:S4"/>
    <mergeCell ref="A5:A6"/>
    <mergeCell ref="A8:A13"/>
    <mergeCell ref="B8:B13"/>
    <mergeCell ref="B15:B18"/>
    <mergeCell ref="C8:C13"/>
    <mergeCell ref="S5:S6"/>
    <mergeCell ref="B5:C6"/>
    <mergeCell ref="D15:S18"/>
    <mergeCell ref="D22:F22"/>
    <mergeCell ref="G22:J22"/>
    <mergeCell ref="L22:N22"/>
    <mergeCell ref="P22:R22"/>
    <mergeCell ref="D5:D6"/>
    <mergeCell ref="D8:D13"/>
    <mergeCell ref="E5:E6"/>
    <mergeCell ref="F5:F6"/>
    <mergeCell ref="G5:M5"/>
    <mergeCell ref="N5:R5"/>
    <mergeCell ref="A19:C19"/>
    <mergeCell ref="D20:F20"/>
    <mergeCell ref="G20:J20"/>
  </mergeCells>
  <phoneticPr fontId="60" type="noConversion"/>
  <printOptions horizontalCentered="1"/>
  <pageMargins left="0.196527777777778" right="0.196527777777778" top="0.59027777777777801" bottom="0.59027777777777801" header="0.31458333333333299" footer="0.3145833333333329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80" zoomScaleNormal="80" zoomScaleSheetLayoutView="80" workbookViewId="0">
      <selection activeCell="U106" sqref="U106"/>
    </sheetView>
  </sheetViews>
  <sheetFormatPr defaultColWidth="13.625" defaultRowHeight="25.15" customHeight="1" x14ac:dyDescent="0.15"/>
  <cols>
    <col min="1" max="1" width="4.25" style="39" customWidth="1"/>
    <col min="2" max="2" width="9" style="39" customWidth="1"/>
    <col min="3" max="3" width="17.875" style="39" customWidth="1"/>
    <col min="4" max="4" width="34.75" style="39" customWidth="1"/>
    <col min="5" max="5" width="13.75" style="39" customWidth="1"/>
    <col min="6" max="6" width="18.625" style="39" customWidth="1"/>
    <col min="7" max="7" width="8.5" style="39" customWidth="1"/>
    <col min="8" max="13" width="8.625" style="39" customWidth="1"/>
    <col min="14" max="15" width="9.25" style="42" customWidth="1"/>
    <col min="16" max="16" width="9.375" style="42" customWidth="1"/>
    <col min="17" max="17" width="7.875" style="42" customWidth="1"/>
    <col min="18" max="18" width="13" style="42" customWidth="1"/>
    <col min="19" max="19" width="14.625" style="39" customWidth="1"/>
    <col min="20" max="16384" width="13.625" style="39"/>
  </cols>
  <sheetData>
    <row r="1" spans="1:20" ht="25.15" customHeight="1" x14ac:dyDescent="0.15">
      <c r="A1" s="195" t="s">
        <v>519</v>
      </c>
      <c r="B1" s="196"/>
      <c r="C1" s="196"/>
      <c r="D1" s="196"/>
      <c r="E1" s="49"/>
    </row>
    <row r="2" spans="1:20" ht="18" x14ac:dyDescent="0.15">
      <c r="A2" s="197" t="s">
        <v>204</v>
      </c>
      <c r="B2" s="197"/>
      <c r="C2" s="197"/>
      <c r="D2" s="197"/>
      <c r="E2" s="197"/>
      <c r="F2" s="197"/>
      <c r="G2" s="197"/>
      <c r="H2" s="197"/>
      <c r="I2" s="197"/>
      <c r="J2" s="197"/>
      <c r="K2" s="197"/>
      <c r="L2" s="197"/>
      <c r="M2" s="197"/>
      <c r="N2" s="198"/>
      <c r="O2" s="198"/>
      <c r="P2" s="198"/>
      <c r="Q2" s="198"/>
      <c r="R2" s="198"/>
      <c r="S2" s="197"/>
    </row>
    <row r="3" spans="1:20" ht="23.1" customHeight="1" x14ac:dyDescent="0.15">
      <c r="A3" s="43"/>
      <c r="B3" s="43"/>
      <c r="C3" s="43"/>
      <c r="D3" s="43"/>
      <c r="E3" s="43"/>
      <c r="F3" s="43"/>
      <c r="G3" s="43"/>
      <c r="H3" s="43"/>
      <c r="I3" s="43"/>
      <c r="J3" s="43"/>
      <c r="K3" s="43"/>
      <c r="L3" s="43"/>
      <c r="M3" s="43"/>
      <c r="N3" s="52"/>
      <c r="O3" s="52"/>
      <c r="P3" s="52"/>
      <c r="Q3" s="52"/>
      <c r="R3" s="52"/>
      <c r="S3" s="43"/>
    </row>
    <row r="4" spans="1:20" ht="25.15" customHeight="1" x14ac:dyDescent="0.15">
      <c r="A4" s="215" t="s">
        <v>205</v>
      </c>
      <c r="B4" s="216"/>
      <c r="C4" s="216"/>
      <c r="D4" s="216"/>
      <c r="E4" s="216"/>
      <c r="F4" s="216"/>
      <c r="G4" s="216"/>
      <c r="H4" s="50"/>
      <c r="I4" s="202"/>
      <c r="J4" s="202"/>
      <c r="K4" s="202"/>
      <c r="L4" s="202"/>
      <c r="M4" s="202"/>
      <c r="N4" s="53"/>
      <c r="O4" s="53"/>
      <c r="P4" s="217" t="s">
        <v>206</v>
      </c>
      <c r="Q4" s="217"/>
      <c r="R4" s="217"/>
      <c r="S4" s="218"/>
    </row>
    <row r="5" spans="1:20" ht="23.1" customHeight="1" x14ac:dyDescent="0.15">
      <c r="A5" s="179" t="s">
        <v>207</v>
      </c>
      <c r="B5" s="209" t="s">
        <v>208</v>
      </c>
      <c r="C5" s="210"/>
      <c r="D5" s="179" t="s">
        <v>209</v>
      </c>
      <c r="E5" s="177" t="s">
        <v>210</v>
      </c>
      <c r="F5" s="179" t="s">
        <v>211</v>
      </c>
      <c r="G5" s="179" t="s">
        <v>212</v>
      </c>
      <c r="H5" s="179"/>
      <c r="I5" s="179"/>
      <c r="J5" s="179"/>
      <c r="K5" s="179"/>
      <c r="L5" s="179"/>
      <c r="M5" s="179"/>
      <c r="N5" s="214" t="s">
        <v>213</v>
      </c>
      <c r="O5" s="214"/>
      <c r="P5" s="214"/>
      <c r="Q5" s="214"/>
      <c r="R5" s="214"/>
      <c r="S5" s="179" t="s">
        <v>214</v>
      </c>
    </row>
    <row r="6" spans="1:20" ht="39.950000000000003" customHeight="1" x14ac:dyDescent="0.15">
      <c r="A6" s="179"/>
      <c r="B6" s="211"/>
      <c r="C6" s="212"/>
      <c r="D6" s="179"/>
      <c r="E6" s="177"/>
      <c r="F6" s="179"/>
      <c r="G6" s="44" t="s">
        <v>215</v>
      </c>
      <c r="H6" s="44" t="s">
        <v>216</v>
      </c>
      <c r="I6" s="44" t="s">
        <v>217</v>
      </c>
      <c r="J6" s="44" t="s">
        <v>218</v>
      </c>
      <c r="K6" s="44" t="s">
        <v>219</v>
      </c>
      <c r="L6" s="44" t="s">
        <v>220</v>
      </c>
      <c r="M6" s="44" t="s">
        <v>221</v>
      </c>
      <c r="N6" s="54" t="s">
        <v>222</v>
      </c>
      <c r="O6" s="54" t="s">
        <v>223</v>
      </c>
      <c r="P6" s="54" t="s">
        <v>224</v>
      </c>
      <c r="Q6" s="54" t="s">
        <v>225</v>
      </c>
      <c r="R6" s="54" t="s">
        <v>226</v>
      </c>
      <c r="S6" s="179"/>
    </row>
    <row r="7" spans="1:20" s="40" customFormat="1" ht="20.100000000000001" customHeight="1" x14ac:dyDescent="0.15">
      <c r="A7" s="45"/>
      <c r="B7" s="46" t="s">
        <v>81</v>
      </c>
      <c r="C7" s="47" t="s">
        <v>228</v>
      </c>
      <c r="D7" s="45"/>
      <c r="E7" s="45"/>
      <c r="F7" s="45"/>
      <c r="G7" s="45">
        <f>SUM(G8:G16)</f>
        <v>262</v>
      </c>
      <c r="H7" s="45"/>
      <c r="I7" s="45">
        <f>SUM(I8:I16)</f>
        <v>262</v>
      </c>
      <c r="J7" s="45"/>
      <c r="K7" s="45"/>
      <c r="L7" s="45"/>
      <c r="M7" s="45"/>
      <c r="N7" s="55"/>
      <c r="O7" s="55"/>
      <c r="P7" s="55">
        <f>SUM(P8:P16)</f>
        <v>1316.318</v>
      </c>
      <c r="Q7" s="55"/>
      <c r="R7" s="55">
        <f>SUM(R8:R16)</f>
        <v>1316.318</v>
      </c>
      <c r="S7" s="60"/>
    </row>
    <row r="8" spans="1:20" ht="20.100000000000001" customHeight="1" x14ac:dyDescent="0.15">
      <c r="A8" s="192">
        <v>1</v>
      </c>
      <c r="B8" s="185" t="s">
        <v>81</v>
      </c>
      <c r="C8" s="185" t="s">
        <v>9</v>
      </c>
      <c r="D8" s="185" t="s">
        <v>520</v>
      </c>
      <c r="E8" s="13" t="s">
        <v>229</v>
      </c>
      <c r="F8" s="44" t="s">
        <v>521</v>
      </c>
      <c r="G8" s="44">
        <v>20</v>
      </c>
      <c r="H8" s="44"/>
      <c r="I8" s="44">
        <f t="shared" ref="I8:I16" si="0">G8</f>
        <v>20</v>
      </c>
      <c r="J8" s="44"/>
      <c r="K8" s="44"/>
      <c r="L8" s="44"/>
      <c r="M8" s="44"/>
      <c r="N8" s="56">
        <v>19.8</v>
      </c>
      <c r="O8" s="56">
        <v>4.95</v>
      </c>
      <c r="P8" s="56">
        <v>99</v>
      </c>
      <c r="Q8" s="61"/>
      <c r="R8" s="56">
        <f>P8-Q8</f>
        <v>99</v>
      </c>
      <c r="S8" s="62"/>
      <c r="T8" s="39" t="s">
        <v>194</v>
      </c>
    </row>
    <row r="9" spans="1:20" ht="20.100000000000001" customHeight="1" x14ac:dyDescent="0.15">
      <c r="A9" s="193"/>
      <c r="B9" s="186" t="s">
        <v>81</v>
      </c>
      <c r="C9" s="186" t="s">
        <v>9</v>
      </c>
      <c r="D9" s="186"/>
      <c r="E9" s="13" t="s">
        <v>229</v>
      </c>
      <c r="F9" s="44" t="s">
        <v>522</v>
      </c>
      <c r="G9" s="44">
        <v>30</v>
      </c>
      <c r="H9" s="44"/>
      <c r="I9" s="44">
        <f t="shared" si="0"/>
        <v>30</v>
      </c>
      <c r="J9" s="44"/>
      <c r="K9" s="44"/>
      <c r="L9" s="44"/>
      <c r="M9" s="44"/>
      <c r="N9" s="56">
        <v>13.2</v>
      </c>
      <c r="O9" s="56">
        <v>3.3</v>
      </c>
      <c r="P9" s="56">
        <v>98.999999999999901</v>
      </c>
      <c r="Q9" s="61"/>
      <c r="R9" s="56">
        <f t="shared" ref="R9:R16" si="1">P9-Q9</f>
        <v>98.999999999999901</v>
      </c>
      <c r="S9" s="62"/>
      <c r="T9" s="39" t="s">
        <v>194</v>
      </c>
    </row>
    <row r="10" spans="1:20" ht="20.100000000000001" customHeight="1" x14ac:dyDescent="0.15">
      <c r="A10" s="178"/>
      <c r="B10" s="176" t="s">
        <v>81</v>
      </c>
      <c r="C10" s="176" t="s">
        <v>9</v>
      </c>
      <c r="D10" s="176"/>
      <c r="E10" s="13" t="s">
        <v>229</v>
      </c>
      <c r="F10" s="44" t="s">
        <v>523</v>
      </c>
      <c r="G10" s="44">
        <v>68</v>
      </c>
      <c r="H10" s="44"/>
      <c r="I10" s="44">
        <f t="shared" si="0"/>
        <v>68</v>
      </c>
      <c r="J10" s="44"/>
      <c r="K10" s="44"/>
      <c r="L10" s="44"/>
      <c r="M10" s="44"/>
      <c r="N10" s="56">
        <v>14.52</v>
      </c>
      <c r="O10" s="56">
        <v>3.63</v>
      </c>
      <c r="P10" s="56">
        <v>246.84</v>
      </c>
      <c r="Q10" s="61"/>
      <c r="R10" s="56">
        <f t="shared" si="1"/>
        <v>246.84</v>
      </c>
      <c r="S10" s="62"/>
      <c r="T10" s="39" t="s">
        <v>194</v>
      </c>
    </row>
    <row r="11" spans="1:20" ht="20.100000000000001" customHeight="1" x14ac:dyDescent="0.15">
      <c r="A11" s="192">
        <v>2</v>
      </c>
      <c r="B11" s="185" t="s">
        <v>81</v>
      </c>
      <c r="C11" s="185" t="s">
        <v>9</v>
      </c>
      <c r="D11" s="185" t="s">
        <v>82</v>
      </c>
      <c r="E11" s="13" t="s">
        <v>229</v>
      </c>
      <c r="F11" s="44" t="s">
        <v>524</v>
      </c>
      <c r="G11" s="44">
        <v>16</v>
      </c>
      <c r="H11" s="44"/>
      <c r="I11" s="44">
        <f t="shared" si="0"/>
        <v>16</v>
      </c>
      <c r="J11" s="44"/>
      <c r="K11" s="44"/>
      <c r="L11" s="44"/>
      <c r="M11" s="44"/>
      <c r="N11" s="56">
        <v>21</v>
      </c>
      <c r="O11" s="56">
        <v>5.25</v>
      </c>
      <c r="P11" s="56">
        <v>84</v>
      </c>
      <c r="Q11" s="61"/>
      <c r="R11" s="56">
        <f t="shared" si="1"/>
        <v>84</v>
      </c>
      <c r="S11" s="62"/>
      <c r="T11" s="39" t="s">
        <v>194</v>
      </c>
    </row>
    <row r="12" spans="1:20" ht="20.100000000000001" customHeight="1" x14ac:dyDescent="0.15">
      <c r="A12" s="193"/>
      <c r="B12" s="186" t="s">
        <v>81</v>
      </c>
      <c r="C12" s="186" t="s">
        <v>9</v>
      </c>
      <c r="D12" s="186"/>
      <c r="E12" s="13" t="s">
        <v>229</v>
      </c>
      <c r="F12" s="44" t="s">
        <v>315</v>
      </c>
      <c r="G12" s="44">
        <v>30</v>
      </c>
      <c r="H12" s="44"/>
      <c r="I12" s="44">
        <f t="shared" si="0"/>
        <v>30</v>
      </c>
      <c r="J12" s="44"/>
      <c r="K12" s="44"/>
      <c r="L12" s="44"/>
      <c r="M12" s="44"/>
      <c r="N12" s="56">
        <v>21.78</v>
      </c>
      <c r="O12" s="56">
        <v>5.4450000000000003</v>
      </c>
      <c r="P12" s="56">
        <v>163.35</v>
      </c>
      <c r="Q12" s="61"/>
      <c r="R12" s="56">
        <f t="shared" si="1"/>
        <v>163.35</v>
      </c>
      <c r="S12" s="62"/>
      <c r="T12" s="39" t="s">
        <v>194</v>
      </c>
    </row>
    <row r="13" spans="1:20" ht="20.100000000000001" customHeight="1" x14ac:dyDescent="0.15">
      <c r="A13" s="193"/>
      <c r="B13" s="186" t="s">
        <v>81</v>
      </c>
      <c r="C13" s="186" t="s">
        <v>9</v>
      </c>
      <c r="D13" s="186"/>
      <c r="E13" s="13" t="s">
        <v>229</v>
      </c>
      <c r="F13" s="44" t="s">
        <v>525</v>
      </c>
      <c r="G13" s="44">
        <v>19</v>
      </c>
      <c r="H13" s="44"/>
      <c r="I13" s="44">
        <f t="shared" si="0"/>
        <v>19</v>
      </c>
      <c r="J13" s="44"/>
      <c r="K13" s="44"/>
      <c r="L13" s="44"/>
      <c r="M13" s="44"/>
      <c r="N13" s="56">
        <v>20</v>
      </c>
      <c r="O13" s="56">
        <v>5</v>
      </c>
      <c r="P13" s="56">
        <v>95</v>
      </c>
      <c r="Q13" s="61"/>
      <c r="R13" s="56">
        <f t="shared" si="1"/>
        <v>95</v>
      </c>
      <c r="S13" s="62"/>
      <c r="T13" s="39" t="s">
        <v>194</v>
      </c>
    </row>
    <row r="14" spans="1:20" ht="20.100000000000001" customHeight="1" x14ac:dyDescent="0.15">
      <c r="A14" s="193"/>
      <c r="B14" s="186" t="s">
        <v>81</v>
      </c>
      <c r="C14" s="186" t="s">
        <v>9</v>
      </c>
      <c r="D14" s="186"/>
      <c r="E14" s="13" t="s">
        <v>229</v>
      </c>
      <c r="F14" s="44" t="s">
        <v>526</v>
      </c>
      <c r="G14" s="44">
        <v>1</v>
      </c>
      <c r="H14" s="44"/>
      <c r="I14" s="44">
        <f t="shared" si="0"/>
        <v>1</v>
      </c>
      <c r="J14" s="44"/>
      <c r="K14" s="44"/>
      <c r="L14" s="44"/>
      <c r="M14" s="44"/>
      <c r="N14" s="56">
        <v>8.7119999999999997</v>
      </c>
      <c r="O14" s="56">
        <v>2.1779999999999999</v>
      </c>
      <c r="P14" s="56">
        <v>2.1779999999999999</v>
      </c>
      <c r="Q14" s="61"/>
      <c r="R14" s="56">
        <f t="shared" si="1"/>
        <v>2.1779999999999999</v>
      </c>
      <c r="S14" s="62"/>
      <c r="T14" s="39" t="s">
        <v>194</v>
      </c>
    </row>
    <row r="15" spans="1:20" ht="20.100000000000001" customHeight="1" x14ac:dyDescent="0.15">
      <c r="A15" s="178"/>
      <c r="B15" s="176" t="s">
        <v>81</v>
      </c>
      <c r="C15" s="176" t="s">
        <v>9</v>
      </c>
      <c r="D15" s="176"/>
      <c r="E15" s="13" t="s">
        <v>229</v>
      </c>
      <c r="F15" s="44" t="s">
        <v>527</v>
      </c>
      <c r="G15" s="44">
        <v>15</v>
      </c>
      <c r="H15" s="44"/>
      <c r="I15" s="44">
        <f t="shared" si="0"/>
        <v>15</v>
      </c>
      <c r="J15" s="44"/>
      <c r="K15" s="44"/>
      <c r="L15" s="44"/>
      <c r="M15" s="44"/>
      <c r="N15" s="56">
        <v>14.52</v>
      </c>
      <c r="O15" s="56">
        <v>3.63</v>
      </c>
      <c r="P15" s="56">
        <v>54.45</v>
      </c>
      <c r="Q15" s="61"/>
      <c r="R15" s="56">
        <f t="shared" si="1"/>
        <v>54.45</v>
      </c>
      <c r="S15" s="62"/>
      <c r="T15" s="39" t="s">
        <v>194</v>
      </c>
    </row>
    <row r="16" spans="1:20" ht="20.100000000000001" customHeight="1" x14ac:dyDescent="0.15">
      <c r="A16" s="44">
        <v>3</v>
      </c>
      <c r="B16" s="13" t="s">
        <v>81</v>
      </c>
      <c r="C16" s="13" t="s">
        <v>9</v>
      </c>
      <c r="D16" s="13" t="s">
        <v>528</v>
      </c>
      <c r="E16" s="13" t="s">
        <v>229</v>
      </c>
      <c r="F16" s="44" t="s">
        <v>529</v>
      </c>
      <c r="G16" s="44">
        <v>63</v>
      </c>
      <c r="H16" s="44"/>
      <c r="I16" s="44">
        <f t="shared" si="0"/>
        <v>63</v>
      </c>
      <c r="J16" s="44"/>
      <c r="K16" s="44"/>
      <c r="L16" s="44"/>
      <c r="M16" s="44"/>
      <c r="N16" s="56">
        <v>30</v>
      </c>
      <c r="O16" s="56">
        <v>7.5</v>
      </c>
      <c r="P16" s="56">
        <v>472.5</v>
      </c>
      <c r="Q16" s="61"/>
      <c r="R16" s="56">
        <f t="shared" si="1"/>
        <v>472.5</v>
      </c>
      <c r="S16" s="62"/>
      <c r="T16" s="39" t="s">
        <v>194</v>
      </c>
    </row>
    <row r="17" spans="1:20" s="41" customFormat="1" ht="23.1" customHeight="1" x14ac:dyDescent="0.15">
      <c r="A17" s="48"/>
      <c r="B17" s="48"/>
      <c r="C17" s="48"/>
      <c r="D17" s="48"/>
      <c r="E17" s="51"/>
      <c r="G17" s="48"/>
      <c r="H17" s="48"/>
      <c r="I17" s="48"/>
      <c r="J17" s="48"/>
      <c r="K17" s="48"/>
      <c r="L17" s="48"/>
      <c r="M17" s="48"/>
      <c r="N17" s="57"/>
      <c r="O17" s="57"/>
      <c r="P17" s="58"/>
      <c r="Q17" s="58"/>
      <c r="R17" s="58"/>
      <c r="S17" s="48"/>
    </row>
    <row r="18" spans="1:20" ht="32.1" customHeight="1" x14ac:dyDescent="0.15">
      <c r="B18" s="191" t="s">
        <v>424</v>
      </c>
      <c r="C18" s="5"/>
      <c r="D18" s="183" t="s">
        <v>425</v>
      </c>
      <c r="E18" s="183"/>
      <c r="F18" s="183"/>
      <c r="G18" s="183"/>
      <c r="H18" s="183"/>
      <c r="I18" s="183"/>
      <c r="J18" s="183"/>
      <c r="K18" s="183"/>
      <c r="L18" s="183"/>
      <c r="M18" s="183"/>
      <c r="N18" s="184"/>
      <c r="O18" s="184"/>
      <c r="P18" s="184"/>
      <c r="Q18" s="184"/>
      <c r="R18" s="184"/>
      <c r="S18" s="183"/>
      <c r="T18" s="4"/>
    </row>
    <row r="19" spans="1:20" ht="32.1" customHeight="1" x14ac:dyDescent="0.15">
      <c r="A19" s="5"/>
      <c r="B19" s="191"/>
      <c r="C19" s="5"/>
      <c r="D19" s="183"/>
      <c r="E19" s="183"/>
      <c r="F19" s="183"/>
      <c r="G19" s="183"/>
      <c r="H19" s="183"/>
      <c r="I19" s="183"/>
      <c r="J19" s="183"/>
      <c r="K19" s="183"/>
      <c r="L19" s="183"/>
      <c r="M19" s="183"/>
      <c r="N19" s="184"/>
      <c r="O19" s="184"/>
      <c r="P19" s="184"/>
      <c r="Q19" s="184"/>
      <c r="R19" s="184"/>
      <c r="S19" s="183"/>
      <c r="T19" s="4"/>
    </row>
    <row r="20" spans="1:20" ht="32.1" customHeight="1" x14ac:dyDescent="0.15">
      <c r="B20" s="191"/>
      <c r="D20" s="183"/>
      <c r="E20" s="183"/>
      <c r="F20" s="183"/>
      <c r="G20" s="183"/>
      <c r="H20" s="183"/>
      <c r="I20" s="183"/>
      <c r="J20" s="183"/>
      <c r="K20" s="183"/>
      <c r="L20" s="183"/>
      <c r="M20" s="183"/>
      <c r="N20" s="184"/>
      <c r="O20" s="184"/>
      <c r="P20" s="184"/>
      <c r="Q20" s="184"/>
      <c r="R20" s="184"/>
      <c r="S20" s="183"/>
    </row>
    <row r="21" spans="1:20" ht="32.1" customHeight="1" x14ac:dyDescent="0.15">
      <c r="A21" s="41"/>
      <c r="B21" s="191"/>
      <c r="D21" s="183"/>
      <c r="E21" s="183"/>
      <c r="F21" s="183"/>
      <c r="G21" s="183"/>
      <c r="H21" s="183"/>
      <c r="I21" s="183"/>
      <c r="J21" s="183"/>
      <c r="K21" s="183"/>
      <c r="L21" s="183"/>
      <c r="M21" s="183"/>
      <c r="N21" s="184"/>
      <c r="O21" s="184"/>
      <c r="P21" s="184"/>
      <c r="Q21" s="184"/>
      <c r="R21" s="184"/>
      <c r="S21" s="183"/>
    </row>
    <row r="22" spans="1:20" ht="23.1" customHeight="1" x14ac:dyDescent="0.15">
      <c r="A22" s="207"/>
      <c r="B22" s="207"/>
      <c r="C22" s="207"/>
    </row>
    <row r="23" spans="1:20" ht="23.1" customHeight="1" x14ac:dyDescent="0.15">
      <c r="D23" s="207"/>
      <c r="E23" s="207"/>
      <c r="F23" s="207"/>
      <c r="G23" s="207"/>
      <c r="H23" s="207"/>
      <c r="I23" s="207"/>
      <c r="J23" s="207"/>
      <c r="L23" s="207"/>
      <c r="M23" s="207"/>
      <c r="N23" s="207"/>
      <c r="O23" s="59"/>
      <c r="P23" s="213"/>
      <c r="Q23" s="213"/>
      <c r="R23" s="213"/>
      <c r="S23" s="41"/>
    </row>
    <row r="24" spans="1:20" ht="23.1" customHeight="1" x14ac:dyDescent="0.15">
      <c r="D24" s="41"/>
      <c r="O24" s="59"/>
      <c r="R24" s="59"/>
      <c r="S24" s="41"/>
    </row>
    <row r="25" spans="1:20" ht="23.1" customHeight="1" x14ac:dyDescent="0.15">
      <c r="D25" s="207"/>
      <c r="E25" s="207"/>
      <c r="F25" s="207"/>
      <c r="G25" s="207"/>
      <c r="H25" s="207"/>
      <c r="I25" s="207"/>
      <c r="J25" s="207"/>
      <c r="L25" s="207"/>
      <c r="M25" s="207"/>
      <c r="N25" s="207"/>
      <c r="O25" s="59"/>
      <c r="P25" s="213"/>
      <c r="Q25" s="213"/>
      <c r="R25" s="213"/>
      <c r="S25" s="41"/>
    </row>
  </sheetData>
  <mergeCells count="32">
    <mergeCell ref="F5:F6"/>
    <mergeCell ref="A1:D1"/>
    <mergeCell ref="A2:S2"/>
    <mergeCell ref="A4:G4"/>
    <mergeCell ref="I4:M4"/>
    <mergeCell ref="P4:S4"/>
    <mergeCell ref="A22:C22"/>
    <mergeCell ref="D23:F23"/>
    <mergeCell ref="G23:J23"/>
    <mergeCell ref="L23:N23"/>
    <mergeCell ref="P23:R23"/>
    <mergeCell ref="A5:A6"/>
    <mergeCell ref="A8:A10"/>
    <mergeCell ref="A11:A15"/>
    <mergeCell ref="B8:B10"/>
    <mergeCell ref="B11:B15"/>
    <mergeCell ref="S5:S6"/>
    <mergeCell ref="B5:C6"/>
    <mergeCell ref="D18:S21"/>
    <mergeCell ref="D25:F25"/>
    <mergeCell ref="G25:J25"/>
    <mergeCell ref="L25:N25"/>
    <mergeCell ref="P25:R25"/>
    <mergeCell ref="B18:B21"/>
    <mergeCell ref="C8:C10"/>
    <mergeCell ref="C11:C15"/>
    <mergeCell ref="D5:D6"/>
    <mergeCell ref="D8:D10"/>
    <mergeCell ref="D11:D15"/>
    <mergeCell ref="E5:E6"/>
    <mergeCell ref="G5:M5"/>
    <mergeCell ref="N5:R5"/>
  </mergeCells>
  <phoneticPr fontId="60" type="noConversion"/>
  <printOptions horizontalCentered="1"/>
  <pageMargins left="0.196527777777778" right="0.196527777777778" top="0.59027777777777801" bottom="0.59027777777777801" header="0.5" footer="0.5"/>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
  <sheetViews>
    <sheetView tabSelected="1" workbookViewId="0">
      <selection activeCell="A2" sqref="A2:I2"/>
    </sheetView>
  </sheetViews>
  <sheetFormatPr defaultColWidth="13.625" defaultRowHeight="21" customHeight="1" x14ac:dyDescent="0.15"/>
  <cols>
    <col min="1" max="1" width="6.125" style="25" customWidth="1"/>
    <col min="2" max="2" width="11.75" style="23" customWidth="1"/>
    <col min="3" max="3" width="24.75" style="23" customWidth="1"/>
    <col min="4" max="8" width="14.875" style="23" customWidth="1"/>
    <col min="9" max="9" width="18.25" style="23" customWidth="1"/>
    <col min="10" max="10" width="14" style="26"/>
    <col min="11" max="32" width="13.625" style="23"/>
    <col min="33" max="16383" width="11.75" style="23"/>
    <col min="16384" max="16384" width="11.75"/>
  </cols>
  <sheetData>
    <row r="1" spans="1:16383" ht="21" customHeight="1" x14ac:dyDescent="0.15">
      <c r="A1" s="224" t="s">
        <v>530</v>
      </c>
      <c r="B1" s="224"/>
      <c r="C1" s="224"/>
      <c r="D1" s="224"/>
      <c r="E1" s="224"/>
      <c r="F1" s="224"/>
      <c r="G1" s="224"/>
      <c r="H1" s="224"/>
      <c r="I1" s="224"/>
    </row>
    <row r="2" spans="1:16383" s="23" customFormat="1" ht="21" customHeight="1" x14ac:dyDescent="0.15">
      <c r="A2" s="225" t="s">
        <v>567</v>
      </c>
      <c r="B2" s="225"/>
      <c r="C2" s="225"/>
      <c r="D2" s="225"/>
      <c r="E2" s="225"/>
      <c r="F2" s="225"/>
      <c r="G2" s="225"/>
      <c r="H2" s="225"/>
      <c r="I2" s="225"/>
      <c r="J2" s="30"/>
      <c r="K2" s="31"/>
      <c r="L2" s="32"/>
      <c r="M2" s="32"/>
      <c r="N2" s="32"/>
    </row>
    <row r="3" spans="1:16383" s="23" customFormat="1" ht="21" customHeight="1" x14ac:dyDescent="0.15">
      <c r="A3" s="226"/>
      <c r="B3" s="226"/>
      <c r="C3" s="226"/>
      <c r="D3" s="227" t="s">
        <v>531</v>
      </c>
      <c r="E3" s="227"/>
      <c r="F3" s="227"/>
      <c r="G3" s="227"/>
      <c r="H3" s="227"/>
      <c r="I3" s="227"/>
      <c r="J3" s="26"/>
    </row>
    <row r="4" spans="1:16383" s="24" customFormat="1" ht="21" customHeight="1" x14ac:dyDescent="0.15">
      <c r="A4" s="229" t="s">
        <v>532</v>
      </c>
      <c r="B4" s="229" t="s">
        <v>533</v>
      </c>
      <c r="C4" s="229"/>
      <c r="D4" s="230" t="s">
        <v>534</v>
      </c>
      <c r="E4" s="229" t="s">
        <v>535</v>
      </c>
      <c r="F4" s="229"/>
      <c r="G4" s="229" t="s">
        <v>536</v>
      </c>
      <c r="H4" s="230" t="s">
        <v>537</v>
      </c>
      <c r="I4" s="230" t="s">
        <v>538</v>
      </c>
      <c r="J4" s="33"/>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c r="XFA4" s="34"/>
      <c r="XFB4" s="34"/>
      <c r="XFC4" s="34"/>
    </row>
    <row r="5" spans="1:16383" s="24" customFormat="1" ht="21" customHeight="1" x14ac:dyDescent="0.15">
      <c r="A5" s="229"/>
      <c r="B5" s="229"/>
      <c r="C5" s="229"/>
      <c r="D5" s="230"/>
      <c r="E5" s="229"/>
      <c r="F5" s="229"/>
      <c r="G5" s="229"/>
      <c r="H5" s="230"/>
      <c r="I5" s="230"/>
      <c r="J5" s="33"/>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c r="XEZ5" s="34"/>
      <c r="XFA5" s="34"/>
      <c r="XFB5" s="34"/>
      <c r="XFC5" s="34"/>
    </row>
    <row r="6" spans="1:16383" s="24" customFormat="1" ht="21" customHeight="1" x14ac:dyDescent="0.15">
      <c r="A6" s="229"/>
      <c r="B6" s="229"/>
      <c r="C6" s="229"/>
      <c r="D6" s="230"/>
      <c r="E6" s="2" t="s">
        <v>539</v>
      </c>
      <c r="F6" s="2" t="s">
        <v>540</v>
      </c>
      <c r="G6" s="229"/>
      <c r="H6" s="230"/>
      <c r="I6" s="230"/>
      <c r="J6" s="33"/>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c r="XFC6" s="34"/>
    </row>
    <row r="7" spans="1:16383" s="25" customFormat="1" ht="21" customHeight="1" x14ac:dyDescent="0.15">
      <c r="A7" s="2"/>
      <c r="B7" s="228" t="s">
        <v>541</v>
      </c>
      <c r="C7" s="228"/>
      <c r="D7" s="27">
        <v>30292.389995000001</v>
      </c>
      <c r="E7" s="27">
        <v>12258.678303999999</v>
      </c>
      <c r="F7" s="27">
        <v>1400</v>
      </c>
      <c r="G7" s="27">
        <v>1287.6255000000001</v>
      </c>
      <c r="H7" s="27">
        <v>45238.693799000001</v>
      </c>
      <c r="I7" s="27">
        <v>45238.693799000001</v>
      </c>
      <c r="J7" s="35"/>
      <c r="K7" s="36"/>
      <c r="L7" s="37"/>
    </row>
    <row r="8" spans="1:16383" s="25" customFormat="1" ht="17.100000000000001" customHeight="1" x14ac:dyDescent="0.15">
      <c r="A8" s="2">
        <v>1</v>
      </c>
      <c r="B8" s="2" t="s">
        <v>542</v>
      </c>
      <c r="C8" s="3" t="s">
        <v>543</v>
      </c>
      <c r="D8" s="28">
        <v>11863.800740000001</v>
      </c>
      <c r="E8" s="29">
        <v>11957.678303999999</v>
      </c>
      <c r="F8" s="29">
        <v>700</v>
      </c>
      <c r="G8" s="29">
        <v>809.79750000000001</v>
      </c>
      <c r="H8" s="28">
        <v>25331.276544</v>
      </c>
      <c r="I8" s="28">
        <v>25331.276544</v>
      </c>
      <c r="J8" s="26"/>
      <c r="K8" s="38"/>
    </row>
    <row r="9" spans="1:16383" s="23" customFormat="1" ht="17.100000000000001" customHeight="1" x14ac:dyDescent="0.15">
      <c r="A9" s="2">
        <v>2</v>
      </c>
      <c r="B9" s="2" t="s">
        <v>542</v>
      </c>
      <c r="C9" s="3" t="s">
        <v>544</v>
      </c>
      <c r="D9" s="28">
        <v>1966.2239999999999</v>
      </c>
      <c r="E9" s="28"/>
      <c r="F9" s="28"/>
      <c r="G9" s="28"/>
      <c r="H9" s="28">
        <v>1966.2239999999999</v>
      </c>
      <c r="I9" s="28">
        <v>1966.2239999999999</v>
      </c>
      <c r="J9" s="26"/>
    </row>
    <row r="10" spans="1:16383" s="23" customFormat="1" ht="17.100000000000001" customHeight="1" x14ac:dyDescent="0.15">
      <c r="A10" s="2">
        <v>3</v>
      </c>
      <c r="B10" s="3" t="s">
        <v>545</v>
      </c>
      <c r="C10" s="3" t="s">
        <v>543</v>
      </c>
      <c r="D10" s="28">
        <v>14209.307839999999</v>
      </c>
      <c r="E10" s="28"/>
      <c r="F10" s="29">
        <v>700</v>
      </c>
      <c r="G10" s="29"/>
      <c r="H10" s="28">
        <v>14909.307839999999</v>
      </c>
      <c r="I10" s="28">
        <v>14909.307839999999</v>
      </c>
      <c r="J10" s="26"/>
    </row>
    <row r="11" spans="1:16383" s="23" customFormat="1" ht="17.100000000000001" customHeight="1" x14ac:dyDescent="0.15">
      <c r="A11" s="2">
        <v>4</v>
      </c>
      <c r="B11" s="3" t="s">
        <v>546</v>
      </c>
      <c r="C11" s="3" t="s">
        <v>543</v>
      </c>
      <c r="D11" s="28">
        <v>0</v>
      </c>
      <c r="E11" s="29">
        <v>301</v>
      </c>
      <c r="F11" s="28"/>
      <c r="G11" s="28"/>
      <c r="H11" s="28">
        <v>301</v>
      </c>
      <c r="I11" s="28">
        <v>301</v>
      </c>
      <c r="J11" s="26"/>
    </row>
    <row r="12" spans="1:16383" s="23" customFormat="1" ht="17.100000000000001" customHeight="1" x14ac:dyDescent="0.15">
      <c r="A12" s="2">
        <v>5</v>
      </c>
      <c r="B12" s="2" t="s">
        <v>547</v>
      </c>
      <c r="C12" s="3" t="s">
        <v>543</v>
      </c>
      <c r="D12" s="28">
        <v>170.17</v>
      </c>
      <c r="E12" s="28"/>
      <c r="F12" s="28"/>
      <c r="G12" s="28"/>
      <c r="H12" s="28">
        <v>170.17</v>
      </c>
      <c r="I12" s="28">
        <v>170.17</v>
      </c>
      <c r="J12" s="26"/>
    </row>
    <row r="13" spans="1:16383" s="23" customFormat="1" ht="17.100000000000001" customHeight="1" x14ac:dyDescent="0.15">
      <c r="A13" s="2">
        <v>6</v>
      </c>
      <c r="B13" s="2" t="s">
        <v>547</v>
      </c>
      <c r="C13" s="3" t="s">
        <v>548</v>
      </c>
      <c r="D13" s="28">
        <v>212.5</v>
      </c>
      <c r="E13" s="28"/>
      <c r="F13" s="28"/>
      <c r="G13" s="28"/>
      <c r="H13" s="28">
        <v>212.5</v>
      </c>
      <c r="I13" s="28">
        <v>212.5</v>
      </c>
      <c r="J13" s="26"/>
    </row>
    <row r="14" spans="1:16383" s="23" customFormat="1" ht="17.100000000000001" customHeight="1" x14ac:dyDescent="0.15">
      <c r="A14" s="2">
        <v>7</v>
      </c>
      <c r="B14" s="2" t="s">
        <v>549</v>
      </c>
      <c r="C14" s="3" t="s">
        <v>543</v>
      </c>
      <c r="D14" s="28"/>
      <c r="E14" s="28"/>
      <c r="F14" s="28"/>
      <c r="G14" s="28">
        <v>77.912999999999997</v>
      </c>
      <c r="H14" s="28">
        <v>77.912999999999997</v>
      </c>
      <c r="I14" s="28">
        <v>77.912999999999997</v>
      </c>
      <c r="J14" s="26"/>
    </row>
    <row r="15" spans="1:16383" s="23" customFormat="1" ht="17.100000000000001" customHeight="1" x14ac:dyDescent="0.15">
      <c r="A15" s="2">
        <v>8</v>
      </c>
      <c r="B15" s="2" t="s">
        <v>550</v>
      </c>
      <c r="C15" s="3" t="s">
        <v>543</v>
      </c>
      <c r="D15" s="28">
        <v>0</v>
      </c>
      <c r="E15" s="28"/>
      <c r="F15" s="28"/>
      <c r="G15" s="28"/>
      <c r="H15" s="28">
        <v>0</v>
      </c>
      <c r="I15" s="28">
        <v>0</v>
      </c>
      <c r="J15" s="26"/>
    </row>
    <row r="16" spans="1:16383" s="23" customFormat="1" ht="17.100000000000001" customHeight="1" x14ac:dyDescent="0.15">
      <c r="A16" s="2">
        <v>9</v>
      </c>
      <c r="B16" s="2" t="s">
        <v>551</v>
      </c>
      <c r="C16" s="2" t="s">
        <v>552</v>
      </c>
      <c r="D16" s="28">
        <v>308.34462500000001</v>
      </c>
      <c r="E16" s="28"/>
      <c r="F16" s="28"/>
      <c r="G16" s="28"/>
      <c r="H16" s="28">
        <v>308.34462500000001</v>
      </c>
      <c r="I16" s="28">
        <v>308.34462500000001</v>
      </c>
      <c r="J16" s="26"/>
    </row>
    <row r="17" spans="1:10" s="23" customFormat="1" ht="17.100000000000001" customHeight="1" x14ac:dyDescent="0.15">
      <c r="A17" s="2">
        <v>10</v>
      </c>
      <c r="B17" s="2" t="s">
        <v>551</v>
      </c>
      <c r="C17" s="3" t="s">
        <v>553</v>
      </c>
      <c r="D17" s="28">
        <v>148.71775</v>
      </c>
      <c r="E17" s="28"/>
      <c r="F17" s="28"/>
      <c r="G17" s="28"/>
      <c r="H17" s="28">
        <v>148.71775</v>
      </c>
      <c r="I17" s="28">
        <v>148.71775</v>
      </c>
      <c r="J17" s="26"/>
    </row>
    <row r="18" spans="1:10" s="23" customFormat="1" ht="17.100000000000001" customHeight="1" x14ac:dyDescent="0.15">
      <c r="A18" s="2">
        <v>11</v>
      </c>
      <c r="B18" s="2" t="s">
        <v>554</v>
      </c>
      <c r="C18" s="3" t="s">
        <v>543</v>
      </c>
      <c r="D18" s="28">
        <v>12.00704</v>
      </c>
      <c r="E18" s="28"/>
      <c r="F18" s="28"/>
      <c r="G18" s="28">
        <v>197.64</v>
      </c>
      <c r="H18" s="28">
        <v>209.64704</v>
      </c>
      <c r="I18" s="28">
        <v>209.64704</v>
      </c>
      <c r="J18" s="26"/>
    </row>
    <row r="19" spans="1:10" s="23" customFormat="1" ht="17.100000000000001" customHeight="1" x14ac:dyDescent="0.15">
      <c r="A19" s="2">
        <v>12</v>
      </c>
      <c r="B19" s="2" t="s">
        <v>555</v>
      </c>
      <c r="C19" s="3" t="s">
        <v>543</v>
      </c>
      <c r="D19" s="28">
        <v>1401.318</v>
      </c>
      <c r="E19" s="28"/>
      <c r="F19" s="28"/>
      <c r="G19" s="28">
        <v>116.41500000000001</v>
      </c>
      <c r="H19" s="28">
        <v>1517.7329999999999</v>
      </c>
      <c r="I19" s="28">
        <v>1517.7329999999999</v>
      </c>
      <c r="J19" s="26"/>
    </row>
    <row r="20" spans="1:10" s="23" customFormat="1" ht="17.100000000000001" customHeight="1" x14ac:dyDescent="0.15">
      <c r="A20" s="2">
        <v>13</v>
      </c>
      <c r="B20" s="2" t="s">
        <v>556</v>
      </c>
      <c r="C20" s="3" t="s">
        <v>543</v>
      </c>
      <c r="D20" s="28"/>
      <c r="E20" s="28"/>
      <c r="F20" s="28"/>
      <c r="G20" s="28">
        <v>85.86</v>
      </c>
      <c r="H20" s="28">
        <v>85.86</v>
      </c>
      <c r="I20" s="28">
        <v>85.86</v>
      </c>
      <c r="J20" s="26"/>
    </row>
  </sheetData>
  <mergeCells count="12">
    <mergeCell ref="A1:I1"/>
    <mergeCell ref="A2:I2"/>
    <mergeCell ref="A3:C3"/>
    <mergeCell ref="D3:I3"/>
    <mergeCell ref="B7:C7"/>
    <mergeCell ref="A4:A6"/>
    <mergeCell ref="D4:D6"/>
    <mergeCell ref="G4:G6"/>
    <mergeCell ref="H4:H6"/>
    <mergeCell ref="I4:I6"/>
    <mergeCell ref="B4:C6"/>
    <mergeCell ref="E4:F5"/>
  </mergeCells>
  <phoneticPr fontId="60" type="noConversion"/>
  <printOptions horizontalCentered="1"/>
  <pageMargins left="0.39305555555555599" right="0.39305555555555599" top="0.47222222222222199" bottom="0.39305555555555599" header="0.5" footer="0.5"/>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4"/>
  <sheetViews>
    <sheetView view="pageBreakPreview" zoomScaleNormal="100" zoomScaleSheetLayoutView="100" workbookViewId="0">
      <selection activeCell="E11" sqref="E11"/>
    </sheetView>
  </sheetViews>
  <sheetFormatPr defaultColWidth="11.75" defaultRowHeight="21" customHeight="1" x14ac:dyDescent="0.15"/>
  <cols>
    <col min="1" max="1" width="6.125" style="6" customWidth="1"/>
    <col min="2" max="2" width="11.875" style="7" customWidth="1"/>
    <col min="3" max="4" width="14.75" style="7" customWidth="1"/>
    <col min="5" max="5" width="15.375" style="7" customWidth="1"/>
    <col min="6" max="6" width="13.625" style="7"/>
    <col min="7" max="7" width="17.875" style="7" customWidth="1"/>
    <col min="8" max="8" width="19.5" style="7" customWidth="1"/>
    <col min="9" max="9" width="16.5" style="7" customWidth="1"/>
    <col min="10" max="32" width="13.625" style="7" customWidth="1"/>
    <col min="33" max="16384" width="11.75" style="7"/>
  </cols>
  <sheetData>
    <row r="1" spans="1:14" ht="21" customHeight="1" x14ac:dyDescent="0.15">
      <c r="A1" s="241" t="s">
        <v>557</v>
      </c>
      <c r="B1" s="241"/>
    </row>
    <row r="2" spans="1:14" ht="21" customHeight="1" x14ac:dyDescent="0.15">
      <c r="A2" s="242" t="s">
        <v>558</v>
      </c>
      <c r="B2" s="243"/>
      <c r="C2" s="243"/>
      <c r="D2" s="243"/>
      <c r="E2" s="243"/>
      <c r="F2" s="243"/>
      <c r="G2" s="243"/>
      <c r="H2" s="243"/>
      <c r="I2" s="243"/>
      <c r="J2" s="20"/>
      <c r="K2" s="20"/>
      <c r="L2" s="21"/>
      <c r="M2" s="21"/>
      <c r="N2" s="21"/>
    </row>
    <row r="3" spans="1:14" ht="21" customHeight="1" x14ac:dyDescent="0.15">
      <c r="B3" s="8"/>
      <c r="C3" s="8"/>
      <c r="D3" s="8"/>
      <c r="E3" s="8"/>
      <c r="F3" s="8"/>
      <c r="G3" s="8"/>
      <c r="H3" s="8"/>
      <c r="I3" s="8"/>
      <c r="J3" s="20"/>
      <c r="K3" s="20"/>
      <c r="L3" s="21"/>
      <c r="M3" s="21"/>
      <c r="N3" s="21"/>
    </row>
    <row r="4" spans="1:14" ht="21" customHeight="1" x14ac:dyDescent="0.15">
      <c r="A4" s="244" t="s">
        <v>559</v>
      </c>
      <c r="B4" s="245"/>
      <c r="C4" s="245"/>
      <c r="D4" s="9"/>
      <c r="E4" s="14"/>
      <c r="F4" s="14"/>
      <c r="G4" s="246" t="s">
        <v>560</v>
      </c>
      <c r="H4" s="246"/>
      <c r="I4" s="247"/>
    </row>
    <row r="5" spans="1:14" s="6" customFormat="1" ht="21" customHeight="1" x14ac:dyDescent="0.15">
      <c r="A5" s="234" t="s">
        <v>561</v>
      </c>
      <c r="B5" s="239" t="s">
        <v>188</v>
      </c>
      <c r="C5" s="235"/>
      <c r="D5" s="235" t="s">
        <v>562</v>
      </c>
      <c r="E5" s="234"/>
      <c r="F5" s="234"/>
      <c r="G5" s="237" t="s">
        <v>563</v>
      </c>
      <c r="H5" s="237" t="s">
        <v>564</v>
      </c>
      <c r="I5" s="237" t="s">
        <v>565</v>
      </c>
    </row>
    <row r="6" spans="1:14" s="6" customFormat="1" ht="21" customHeight="1" x14ac:dyDescent="0.15">
      <c r="A6" s="231"/>
      <c r="B6" s="239"/>
      <c r="C6" s="235"/>
      <c r="D6" s="235"/>
      <c r="E6" s="231" t="s">
        <v>566</v>
      </c>
      <c r="F6" s="231"/>
      <c r="G6" s="237"/>
      <c r="H6" s="237"/>
      <c r="I6" s="237"/>
    </row>
    <row r="7" spans="1:14" s="6" customFormat="1" ht="21" customHeight="1" x14ac:dyDescent="0.15">
      <c r="A7" s="231"/>
      <c r="B7" s="240"/>
      <c r="C7" s="236"/>
      <c r="D7" s="236"/>
      <c r="E7" s="10" t="s">
        <v>325</v>
      </c>
      <c r="F7" s="10" t="s">
        <v>415</v>
      </c>
      <c r="G7" s="238"/>
      <c r="H7" s="238"/>
      <c r="I7" s="238"/>
    </row>
    <row r="8" spans="1:14" s="6" customFormat="1" ht="21" customHeight="1" x14ac:dyDescent="0.15">
      <c r="A8" s="10"/>
      <c r="B8" s="232" t="s">
        <v>192</v>
      </c>
      <c r="C8" s="233"/>
      <c r="D8" s="11"/>
      <c r="E8" s="15" t="e">
        <f>SUM(E9:E12)</f>
        <v>#REF!</v>
      </c>
      <c r="F8" s="15" t="e">
        <f>SUM(F9:F12)</f>
        <v>#REF!</v>
      </c>
      <c r="G8" s="15" t="e">
        <f>SUM(E8:F8)</f>
        <v>#REF!</v>
      </c>
      <c r="H8" s="15"/>
      <c r="I8" s="15" t="e">
        <f>G8-H8</f>
        <v>#REF!</v>
      </c>
      <c r="J8" s="6" t="e">
        <f>I8-#REF!-#REF!</f>
        <v>#REF!</v>
      </c>
    </row>
    <row r="9" spans="1:14" s="6" customFormat="1" ht="17.100000000000001" customHeight="1" x14ac:dyDescent="0.15">
      <c r="A9" s="12">
        <v>1</v>
      </c>
      <c r="B9" s="10" t="s">
        <v>8</v>
      </c>
      <c r="C9" s="13" t="s">
        <v>9</v>
      </c>
      <c r="D9" s="13"/>
      <c r="E9" s="16" t="e">
        <f>#REF!</f>
        <v>#REF!</v>
      </c>
      <c r="F9" s="16" t="e">
        <f>#REF!</f>
        <v>#REF!</v>
      </c>
      <c r="G9" s="17" t="e">
        <f>SUM(E9:F9)</f>
        <v>#REF!</v>
      </c>
      <c r="H9" s="17"/>
      <c r="I9" s="17" t="e">
        <f>G9-H9</f>
        <v>#REF!</v>
      </c>
      <c r="K9" s="22"/>
    </row>
    <row r="10" spans="1:14" s="6" customFormat="1" ht="17.100000000000001" customHeight="1" x14ac:dyDescent="0.15">
      <c r="A10" s="12">
        <v>2</v>
      </c>
      <c r="B10" s="10" t="s">
        <v>54</v>
      </c>
      <c r="C10" s="13" t="s">
        <v>9</v>
      </c>
      <c r="D10" s="13"/>
      <c r="E10" s="16"/>
      <c r="F10" s="16" t="e">
        <f>#REF!</f>
        <v>#REF!</v>
      </c>
      <c r="G10" s="17"/>
      <c r="H10" s="17"/>
      <c r="I10" s="17"/>
      <c r="K10" s="22"/>
    </row>
    <row r="11" spans="1:14" ht="17.100000000000001" customHeight="1" x14ac:dyDescent="0.15">
      <c r="A11" s="12">
        <v>3</v>
      </c>
      <c r="B11" s="10" t="s">
        <v>58</v>
      </c>
      <c r="C11" s="13" t="s">
        <v>9</v>
      </c>
      <c r="D11" s="13"/>
      <c r="E11" s="16" t="e">
        <f>#REF!</f>
        <v>#REF!</v>
      </c>
      <c r="F11" s="16"/>
      <c r="G11" s="17" t="e">
        <f>SUM(E11:F11)</f>
        <v>#REF!</v>
      </c>
      <c r="H11" s="17"/>
      <c r="I11" s="17" t="e">
        <f>G11-H11</f>
        <v>#REF!</v>
      </c>
      <c r="J11" s="6"/>
    </row>
    <row r="12" spans="1:14" ht="17.100000000000001" customHeight="1" x14ac:dyDescent="0.15">
      <c r="A12" s="12"/>
      <c r="B12" s="10"/>
      <c r="C12" s="13"/>
      <c r="D12" s="13"/>
      <c r="E12" s="16"/>
      <c r="F12" s="16"/>
      <c r="G12" s="17"/>
      <c r="H12" s="17"/>
      <c r="I12" s="17"/>
    </row>
    <row r="13" spans="1:14" ht="17.100000000000001" customHeight="1" x14ac:dyDescent="0.15">
      <c r="A13" s="10"/>
      <c r="B13" s="13"/>
      <c r="C13" s="13"/>
      <c r="D13" s="13"/>
      <c r="E13" s="18"/>
      <c r="F13" s="18"/>
      <c r="G13" s="18"/>
      <c r="H13" s="18"/>
      <c r="I13" s="18"/>
    </row>
    <row r="14" spans="1:14" ht="17.100000000000001" customHeight="1" x14ac:dyDescent="0.15">
      <c r="A14" s="10"/>
      <c r="B14" s="13"/>
      <c r="C14" s="13"/>
      <c r="D14" s="13"/>
      <c r="E14" s="18"/>
      <c r="F14" s="18"/>
      <c r="G14" s="18"/>
      <c r="H14" s="18"/>
      <c r="I14" s="18"/>
    </row>
    <row r="15" spans="1:14" ht="17.100000000000001" customHeight="1" x14ac:dyDescent="0.15">
      <c r="A15" s="10"/>
      <c r="B15" s="10"/>
      <c r="C15" s="13"/>
      <c r="D15" s="13"/>
      <c r="E15" s="18"/>
      <c r="F15" s="18"/>
      <c r="G15" s="18"/>
      <c r="H15" s="18"/>
      <c r="I15" s="18"/>
    </row>
    <row r="16" spans="1:14" ht="17.100000000000001" customHeight="1" x14ac:dyDescent="0.15">
      <c r="A16" s="10"/>
      <c r="B16" s="10"/>
      <c r="C16" s="13"/>
      <c r="D16" s="13"/>
      <c r="E16" s="18"/>
      <c r="F16" s="18"/>
      <c r="G16" s="18"/>
      <c r="H16" s="18"/>
      <c r="I16" s="18"/>
    </row>
    <row r="17" spans="1:9" ht="17.100000000000001" customHeight="1" x14ac:dyDescent="0.15">
      <c r="A17" s="10"/>
      <c r="B17" s="10"/>
      <c r="C17" s="10"/>
      <c r="D17" s="10"/>
      <c r="E17" s="18"/>
      <c r="F17" s="18"/>
      <c r="G17" s="18"/>
      <c r="H17" s="18"/>
      <c r="I17" s="18"/>
    </row>
    <row r="18" spans="1:9" ht="17.100000000000001" customHeight="1" x14ac:dyDescent="0.15">
      <c r="A18" s="10"/>
      <c r="B18" s="10"/>
      <c r="C18" s="10"/>
      <c r="D18" s="10"/>
      <c r="E18" s="18"/>
      <c r="F18" s="18"/>
      <c r="G18" s="18"/>
      <c r="H18" s="18"/>
      <c r="I18" s="18"/>
    </row>
    <row r="19" spans="1:9" ht="17.100000000000001" customHeight="1" x14ac:dyDescent="0.15">
      <c r="A19" s="10"/>
      <c r="B19" s="10"/>
      <c r="C19" s="10"/>
      <c r="D19" s="10"/>
      <c r="E19" s="18"/>
      <c r="F19" s="18"/>
      <c r="G19" s="18"/>
      <c r="H19" s="18"/>
      <c r="I19" s="18"/>
    </row>
    <row r="20" spans="1:9" ht="17.100000000000001" customHeight="1" x14ac:dyDescent="0.15">
      <c r="A20" s="10"/>
      <c r="B20" s="10"/>
      <c r="C20" s="13"/>
      <c r="D20" s="13"/>
      <c r="E20" s="18"/>
      <c r="F20" s="18"/>
      <c r="G20" s="18"/>
      <c r="H20" s="18"/>
      <c r="I20" s="18"/>
    </row>
    <row r="21" spans="1:9" ht="17.100000000000001" customHeight="1" x14ac:dyDescent="0.15">
      <c r="A21" s="10"/>
      <c r="B21" s="10"/>
      <c r="C21" s="10"/>
      <c r="D21" s="10"/>
      <c r="E21" s="18"/>
      <c r="F21" s="18"/>
      <c r="G21" s="18"/>
      <c r="H21" s="18"/>
      <c r="I21" s="18"/>
    </row>
    <row r="22" spans="1:9" ht="17.100000000000001" customHeight="1" x14ac:dyDescent="0.15">
      <c r="A22" s="10"/>
      <c r="B22" s="10"/>
      <c r="C22" s="10"/>
      <c r="D22" s="10"/>
      <c r="E22" s="18"/>
      <c r="F22" s="18"/>
      <c r="G22" s="18"/>
      <c r="H22" s="18"/>
      <c r="I22" s="18"/>
    </row>
    <row r="23" spans="1:9" ht="17.100000000000001" customHeight="1" x14ac:dyDescent="0.15">
      <c r="A23" s="10"/>
      <c r="B23" s="10"/>
      <c r="C23" s="13"/>
      <c r="D23" s="13"/>
      <c r="E23" s="18"/>
      <c r="F23" s="18"/>
      <c r="G23" s="18"/>
      <c r="H23" s="18"/>
      <c r="I23" s="18"/>
    </row>
    <row r="24" spans="1:9" ht="17.100000000000001" customHeight="1" x14ac:dyDescent="0.15">
      <c r="A24" s="10"/>
      <c r="B24" s="10"/>
      <c r="C24" s="10"/>
      <c r="D24" s="10"/>
      <c r="E24" s="18"/>
      <c r="F24" s="18"/>
      <c r="G24" s="18"/>
      <c r="H24" s="18"/>
      <c r="I24" s="18"/>
    </row>
    <row r="25" spans="1:9" ht="17.100000000000001" customHeight="1" x14ac:dyDescent="0.15">
      <c r="A25" s="10"/>
      <c r="B25" s="10"/>
      <c r="C25" s="13"/>
      <c r="D25" s="13"/>
      <c r="E25" s="18"/>
      <c r="F25" s="18"/>
      <c r="G25" s="18"/>
      <c r="H25" s="18"/>
      <c r="I25" s="18"/>
    </row>
    <row r="26" spans="1:9" ht="17.100000000000001" customHeight="1" x14ac:dyDescent="0.15">
      <c r="A26" s="10"/>
      <c r="B26" s="10"/>
      <c r="C26" s="13"/>
      <c r="D26" s="13"/>
      <c r="E26" s="18"/>
      <c r="F26" s="18"/>
      <c r="G26" s="18"/>
      <c r="H26" s="18"/>
      <c r="I26" s="18"/>
    </row>
    <row r="27" spans="1:9" ht="17.100000000000001" customHeight="1" x14ac:dyDescent="0.15">
      <c r="A27" s="10"/>
      <c r="B27" s="10"/>
      <c r="C27" s="13"/>
      <c r="D27" s="13"/>
      <c r="E27" s="18"/>
      <c r="F27" s="18"/>
      <c r="G27" s="18"/>
      <c r="H27" s="18"/>
      <c r="I27" s="18"/>
    </row>
    <row r="28" spans="1:9" ht="17.100000000000001" customHeight="1" x14ac:dyDescent="0.15">
      <c r="A28" s="10"/>
      <c r="B28" s="10"/>
      <c r="C28" s="13"/>
      <c r="D28" s="13"/>
      <c r="E28" s="18"/>
      <c r="F28" s="18"/>
      <c r="G28" s="18"/>
      <c r="H28" s="18"/>
      <c r="I28" s="18"/>
    </row>
    <row r="29" spans="1:9" ht="17.100000000000001" customHeight="1" x14ac:dyDescent="0.15">
      <c r="A29" s="10"/>
      <c r="B29" s="10"/>
      <c r="C29" s="13"/>
      <c r="D29" s="13"/>
      <c r="E29" s="18"/>
      <c r="F29" s="18"/>
      <c r="G29" s="18"/>
      <c r="H29" s="18"/>
      <c r="I29" s="18"/>
    </row>
    <row r="30" spans="1:9" ht="17.100000000000001" customHeight="1" x14ac:dyDescent="0.15">
      <c r="A30" s="10"/>
      <c r="B30" s="10"/>
      <c r="C30" s="10"/>
      <c r="D30" s="10"/>
      <c r="E30" s="18"/>
      <c r="F30" s="18"/>
      <c r="G30" s="18"/>
      <c r="H30" s="18"/>
      <c r="I30" s="18"/>
    </row>
    <row r="31" spans="1:9" ht="17.100000000000001" customHeight="1" x14ac:dyDescent="0.15">
      <c r="A31" s="10"/>
      <c r="B31" s="10"/>
      <c r="C31" s="10"/>
      <c r="D31" s="10"/>
      <c r="E31" s="18"/>
      <c r="F31" s="18"/>
      <c r="G31" s="18"/>
      <c r="H31" s="18"/>
      <c r="I31" s="18"/>
    </row>
    <row r="34" spans="5:5" ht="21" customHeight="1" x14ac:dyDescent="0.15">
      <c r="E34" s="19"/>
    </row>
  </sheetData>
  <mergeCells count="13">
    <mergeCell ref="A1:B1"/>
    <mergeCell ref="A2:I2"/>
    <mergeCell ref="A4:C4"/>
    <mergeCell ref="G4:I4"/>
    <mergeCell ref="E5:F5"/>
    <mergeCell ref="H5:H7"/>
    <mergeCell ref="I5:I7"/>
    <mergeCell ref="E6:F6"/>
    <mergeCell ref="B8:C8"/>
    <mergeCell ref="A5:A7"/>
    <mergeCell ref="D5:D7"/>
    <mergeCell ref="G5:G7"/>
    <mergeCell ref="B5:C7"/>
  </mergeCells>
  <phoneticPr fontId="60" type="noConversion"/>
  <printOptions horizontalCentered="1"/>
  <pageMargins left="0.196527777777778" right="0.196527777777778" top="0.59027777777777801" bottom="0" header="0.31458333333333299" footer="0.314583333333332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18</vt:i4>
      </vt:variant>
    </vt:vector>
  </HeadingPairs>
  <TitlesOfParts>
    <vt:vector size="30" baseType="lpstr">
      <vt:lpstr>附件A</vt:lpstr>
      <vt:lpstr>附件B</vt:lpstr>
      <vt:lpstr>附件2</vt:lpstr>
      <vt:lpstr>附件2-1长沙市</vt:lpstr>
      <vt:lpstr>附件2-2株洲市</vt:lpstr>
      <vt:lpstr>附件2-3湘潭市</vt:lpstr>
      <vt:lpstr>附件2-4衡阳市</vt:lpstr>
      <vt:lpstr>附件2-5益阳市</vt:lpstr>
      <vt:lpstr>附件2-6常德市</vt:lpstr>
      <vt:lpstr>附件2-7郴州市</vt:lpstr>
      <vt:lpstr>附件1</vt:lpstr>
      <vt:lpstr>附件6</vt:lpstr>
      <vt:lpstr>附件1!Print_Area</vt:lpstr>
      <vt:lpstr>附件2!Print_Area</vt:lpstr>
      <vt:lpstr>'附件2-1长沙市'!Print_Area</vt:lpstr>
      <vt:lpstr>'附件2-2株洲市'!Print_Area</vt:lpstr>
      <vt:lpstr>'附件2-3湘潭市'!Print_Area</vt:lpstr>
      <vt:lpstr>'附件2-4衡阳市'!Print_Area</vt:lpstr>
      <vt:lpstr>'附件2-5益阳市'!Print_Area</vt:lpstr>
      <vt:lpstr>'附件2-6常德市'!Print_Area</vt:lpstr>
      <vt:lpstr>'附件2-7郴州市'!Print_Area</vt:lpstr>
      <vt:lpstr>附件6!Print_Area</vt:lpstr>
      <vt:lpstr>附件A!Print_Area</vt:lpstr>
      <vt:lpstr>附件B!Print_Area</vt:lpstr>
      <vt:lpstr>附件2!Print_Titles</vt:lpstr>
      <vt:lpstr>'附件2-1长沙市'!Print_Titles</vt:lpstr>
      <vt:lpstr>'附件2-2株洲市'!Print_Titles</vt:lpstr>
      <vt:lpstr>'附件2-3湘潭市'!Print_Titles</vt:lpstr>
      <vt:lpstr>附件A!Print_Titles</vt:lpstr>
      <vt:lpstr>附件B!Print_Titles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ssy</dc:creator>
  <cp:lastModifiedBy>吴琦 null</cp:lastModifiedBy>
  <cp:lastPrinted>2022-09-27T00:55:25Z</cp:lastPrinted>
  <dcterms:created xsi:type="dcterms:W3CDTF">2020-09-02T08:48:00Z</dcterms:created>
  <dcterms:modified xsi:type="dcterms:W3CDTF">2022-10-09T01:02:48Z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47D919BA803D4D928F1B96FA7586A16F</vt:lpwstr>
  </property>
</Properties>
</file>