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28695" windowHeight="13725" tabRatio="485"/>
  </bookViews>
  <sheets>
    <sheet name="总表" sheetId="4" r:id="rId1"/>
    <sheet name="中职" sheetId="11" r:id="rId2"/>
    <sheet name="高中" sheetId="8" r:id="rId3"/>
    <sheet name="高校" sheetId="16" r:id="rId4"/>
    <sheet name="高校奖助学金" sheetId="5" r:id="rId5"/>
    <sheet name="本专科" sheetId="15" r:id="rId6"/>
    <sheet name="服兵役学费资助" sheetId="7" r:id="rId7"/>
  </sheets>
  <externalReferences>
    <externalReference r:id="rId8"/>
    <externalReference r:id="rId9"/>
  </externalReferences>
  <definedNames>
    <definedName name="_6_其他" localSheetId="6">#REF!</definedName>
    <definedName name="_6_其他" localSheetId="4">#REF!</definedName>
    <definedName name="_6_其他" localSheetId="2">#REF!</definedName>
    <definedName name="_6_其他">#REF!</definedName>
    <definedName name="_xlnm._FilterDatabase" localSheetId="4" hidden="1">高校奖助学金!$A$8:$N$64</definedName>
    <definedName name="_xlnm._FilterDatabase" localSheetId="2" hidden="1">高中!$A$6:$H$167</definedName>
    <definedName name="_xlnm._FilterDatabase" localSheetId="0" hidden="1">总表!$A$8:$S$229</definedName>
    <definedName name="_xlnm._FilterDatabase" hidden="1">#REF!</definedName>
    <definedName name="_Order1" hidden="1">255</definedName>
    <definedName name="_Order2" hidden="1">255</definedName>
    <definedName name="a" localSheetId="6">#REF!</definedName>
    <definedName name="a" localSheetId="4">#REF!</definedName>
    <definedName name="a" localSheetId="2">#REF!</definedName>
    <definedName name="a">#REF!</definedName>
    <definedName name="ABC" localSheetId="6">#REF!</definedName>
    <definedName name="ABC" localSheetId="4">#REF!</definedName>
    <definedName name="ABC" localSheetId="2">#REF!</definedName>
    <definedName name="ABC">#REF!</definedName>
    <definedName name="ABD" localSheetId="6">#REF!</definedName>
    <definedName name="ABD" localSheetId="4">#REF!</definedName>
    <definedName name="ABD" localSheetId="2">#REF!</definedName>
    <definedName name="ABD">#REF!</definedName>
    <definedName name="AccessDatabase" hidden="1">"D:\文_件\省长专项\2000省长专项审批.mdb"</definedName>
    <definedName name="data" localSheetId="6">#REF!</definedName>
    <definedName name="data" localSheetId="4">#REF!</definedName>
    <definedName name="data" localSheetId="2">#REF!</definedName>
    <definedName name="data">#REF!</definedName>
    <definedName name="database2" localSheetId="6">#REF!</definedName>
    <definedName name="database2" localSheetId="4">#REF!</definedName>
    <definedName name="database2" localSheetId="2">#REF!</definedName>
    <definedName name="database2">#REF!</definedName>
    <definedName name="database3" localSheetId="6">#REF!</definedName>
    <definedName name="database3" localSheetId="4">#REF!</definedName>
    <definedName name="database3" localSheetId="2">#REF!</definedName>
    <definedName name="database3">#REF!</definedName>
    <definedName name="hhhh" localSheetId="6">#REF!</definedName>
    <definedName name="hhhh" localSheetId="4">#REF!</definedName>
    <definedName name="hhhh" localSheetId="2">#REF!</definedName>
    <definedName name="hhhh">#REF!</definedName>
    <definedName name="HWSheet">1</definedName>
    <definedName name="kkkk" localSheetId="6">#REF!</definedName>
    <definedName name="kkkk" localSheetId="4">#REF!</definedName>
    <definedName name="kkkk" localSheetId="2">#REF!</definedName>
    <definedName name="kkkk">#REF!</definedName>
    <definedName name="Module.Prix_SMC" localSheetId="6">Module.Prix_SMC</definedName>
    <definedName name="Module.Prix_SMC" localSheetId="4">服兵役学费资助!Module.Prix_SMC</definedName>
    <definedName name="Module.Prix_SMC" localSheetId="2">服兵役学费资助!Module.Prix_SMC</definedName>
    <definedName name="Module.Prix_SMC">服兵役学费资助!Module.Prix_SMC</definedName>
    <definedName name="_xlnm.Print_Area" localSheetId="6">服兵役学费资助!$A$1:$AK$57</definedName>
    <definedName name="_xlnm.Print_Area" localSheetId="4">高校奖助学金!$A$1:$N$64</definedName>
    <definedName name="_xlnm.Print_Area" localSheetId="0">总表!$A$1:$S$229</definedName>
    <definedName name="_xlnm.Print_Area">#REF!</definedName>
    <definedName name="_xlnm.Print_Titles" localSheetId="5">本专科!$5:$7</definedName>
    <definedName name="_xlnm.Print_Titles" localSheetId="6">服兵役学费资助!$6:$9</definedName>
    <definedName name="_xlnm.Print_Titles" localSheetId="3">高校!$4:$6</definedName>
    <definedName name="_xlnm.Print_Titles" localSheetId="4">高校奖助学金!$4:$7</definedName>
    <definedName name="_xlnm.Print_Titles" localSheetId="2">高中!$4:$5</definedName>
    <definedName name="_xlnm.Print_Titles" localSheetId="1">中职!$5:$7</definedName>
    <definedName name="_xlnm.Print_Titles" localSheetId="0">总表!$4:$5</definedName>
    <definedName name="_xlnm.Print_Titles">#N/A</definedName>
    <definedName name="Prix_SMC" localSheetId="6">Prix_SMC</definedName>
    <definedName name="Prix_SMC" localSheetId="4">服兵役学费资助!Prix_SMC</definedName>
    <definedName name="Prix_SMC" localSheetId="2">服兵役学费资助!Prix_SMC</definedName>
    <definedName name="Prix_SMC">服兵役学费资助!Prix_SMC</definedName>
    <definedName name="处室" localSheetId="6">#REF!</definedName>
    <definedName name="处室" localSheetId="4">#REF!</definedName>
    <definedName name="处室" localSheetId="2">#REF!</definedName>
    <definedName name="处室">#REF!</definedName>
    <definedName name="汇率" localSheetId="6">#REF!</definedName>
    <definedName name="汇率" localSheetId="4">#REF!</definedName>
    <definedName name="汇率" localSheetId="2">#REF!</definedName>
    <definedName name="汇率">#REF!</definedName>
    <definedName name="基金处室" localSheetId="6">#REF!</definedName>
    <definedName name="基金处室" localSheetId="4">#REF!</definedName>
    <definedName name="基金处室" localSheetId="2">#REF!</definedName>
    <definedName name="基金处室">#REF!</definedName>
    <definedName name="基金金额" localSheetId="6">#REF!</definedName>
    <definedName name="基金金额" localSheetId="4">#REF!</definedName>
    <definedName name="基金金额" localSheetId="2">#REF!</definedName>
    <definedName name="基金金额">#REF!</definedName>
    <definedName name="基金科目" localSheetId="6">#REF!</definedName>
    <definedName name="基金科目" localSheetId="4">#REF!</definedName>
    <definedName name="基金科目" localSheetId="2">#REF!</definedName>
    <definedName name="基金科目">#REF!</definedName>
    <definedName name="基金类型" localSheetId="6">#REF!</definedName>
    <definedName name="基金类型" localSheetId="4">#REF!</definedName>
    <definedName name="基金类型" localSheetId="2">#REF!</definedName>
    <definedName name="基金类型">#REF!</definedName>
    <definedName name="金额" localSheetId="6">#REF!</definedName>
    <definedName name="金额" localSheetId="4">#REF!</definedName>
    <definedName name="金额" localSheetId="2">#REF!</definedName>
    <definedName name="金额">#REF!</definedName>
    <definedName name="科目" localSheetId="6">#REF!</definedName>
    <definedName name="科目" localSheetId="4">#REF!</definedName>
    <definedName name="科目" localSheetId="2">#REF!</definedName>
    <definedName name="科目">#REF!</definedName>
    <definedName name="类型" localSheetId="6">#REF!</definedName>
    <definedName name="类型" localSheetId="4">#REF!</definedName>
    <definedName name="类型" localSheetId="2">#REF!</definedName>
    <definedName name="类型">#REF!</definedName>
    <definedName name="生产列1" localSheetId="6">#REF!</definedName>
    <definedName name="生产列1" localSheetId="4">#REF!</definedName>
    <definedName name="生产列1" localSheetId="2">#REF!</definedName>
    <definedName name="生产列1">#REF!</definedName>
    <definedName name="生产列11" localSheetId="6">#REF!</definedName>
    <definedName name="生产列11" localSheetId="4">#REF!</definedName>
    <definedName name="生产列11" localSheetId="2">#REF!</definedName>
    <definedName name="生产列11">#REF!</definedName>
    <definedName name="生产列15" localSheetId="6">#REF!</definedName>
    <definedName name="生产列15" localSheetId="4">#REF!</definedName>
    <definedName name="生产列15" localSheetId="2">#REF!</definedName>
    <definedName name="生产列15">#REF!</definedName>
    <definedName name="生产列16" localSheetId="6">#REF!</definedName>
    <definedName name="生产列16" localSheetId="4">#REF!</definedName>
    <definedName name="生产列16" localSheetId="2">#REF!</definedName>
    <definedName name="生产列16">#REF!</definedName>
    <definedName name="生产列17" localSheetId="6">#REF!</definedName>
    <definedName name="生产列17" localSheetId="4">#REF!</definedName>
    <definedName name="生产列17" localSheetId="2">#REF!</definedName>
    <definedName name="生产列17">#REF!</definedName>
    <definedName name="生产列19" localSheetId="6">#REF!</definedName>
    <definedName name="生产列19" localSheetId="4">#REF!</definedName>
    <definedName name="生产列19" localSheetId="2">#REF!</definedName>
    <definedName name="生产列19">#REF!</definedName>
    <definedName name="生产列2" localSheetId="6">#REF!</definedName>
    <definedName name="生产列2" localSheetId="4">#REF!</definedName>
    <definedName name="生产列2" localSheetId="2">#REF!</definedName>
    <definedName name="生产列2">#REF!</definedName>
    <definedName name="生产列20" localSheetId="6">#REF!</definedName>
    <definedName name="生产列20" localSheetId="4">#REF!</definedName>
    <definedName name="生产列20" localSheetId="2">#REF!</definedName>
    <definedName name="生产列20">#REF!</definedName>
    <definedName name="生产列3" localSheetId="6">#REF!</definedName>
    <definedName name="生产列3" localSheetId="4">#REF!</definedName>
    <definedName name="生产列3" localSheetId="2">#REF!</definedName>
    <definedName name="生产列3">#REF!</definedName>
    <definedName name="生产列4" localSheetId="6">#REF!</definedName>
    <definedName name="生产列4" localSheetId="4">#REF!</definedName>
    <definedName name="生产列4" localSheetId="2">#REF!</definedName>
    <definedName name="生产列4">#REF!</definedName>
    <definedName name="生产列5" localSheetId="6">#REF!</definedName>
    <definedName name="生产列5" localSheetId="4">#REF!</definedName>
    <definedName name="生产列5" localSheetId="2">#REF!</definedName>
    <definedName name="生产列5">#REF!</definedName>
    <definedName name="生产列6" localSheetId="6">#REF!</definedName>
    <definedName name="生产列6" localSheetId="4">#REF!</definedName>
    <definedName name="生产列6" localSheetId="2">#REF!</definedName>
    <definedName name="生产列6">#REF!</definedName>
    <definedName name="生产列7" localSheetId="6">#REF!</definedName>
    <definedName name="生产列7" localSheetId="4">#REF!</definedName>
    <definedName name="生产列7" localSheetId="2">#REF!</definedName>
    <definedName name="生产列7">#REF!</definedName>
    <definedName name="生产列8" localSheetId="6">#REF!</definedName>
    <definedName name="生产列8" localSheetId="4">#REF!</definedName>
    <definedName name="生产列8" localSheetId="2">#REF!</definedName>
    <definedName name="生产列8">#REF!</definedName>
    <definedName name="生产列9" localSheetId="6">#REF!</definedName>
    <definedName name="生产列9" localSheetId="4">#REF!</definedName>
    <definedName name="生产列9" localSheetId="2">#REF!</definedName>
    <definedName name="生产列9">#REF!</definedName>
    <definedName name="生产期" localSheetId="6">#REF!</definedName>
    <definedName name="生产期" localSheetId="4">#REF!</definedName>
    <definedName name="生产期" localSheetId="2">#REF!</definedName>
    <definedName name="生产期">#REF!</definedName>
    <definedName name="生产期1" localSheetId="6">#REF!</definedName>
    <definedName name="生产期1" localSheetId="4">#REF!</definedName>
    <definedName name="生产期1" localSheetId="2">#REF!</definedName>
    <definedName name="生产期1">#REF!</definedName>
    <definedName name="生产期11" localSheetId="6">#REF!</definedName>
    <definedName name="生产期11" localSheetId="4">#REF!</definedName>
    <definedName name="生产期11" localSheetId="2">#REF!</definedName>
    <definedName name="生产期11">#REF!</definedName>
    <definedName name="生产期123" localSheetId="6">#REF!</definedName>
    <definedName name="生产期123" localSheetId="4">#REF!</definedName>
    <definedName name="生产期123" localSheetId="2">#REF!</definedName>
    <definedName name="生产期123">#REF!</definedName>
    <definedName name="生产期15" localSheetId="6">#REF!</definedName>
    <definedName name="生产期15" localSheetId="4">#REF!</definedName>
    <definedName name="生产期15" localSheetId="2">#REF!</definedName>
    <definedName name="生产期15">#REF!</definedName>
    <definedName name="生产期16" localSheetId="6">#REF!</definedName>
    <definedName name="生产期16" localSheetId="4">#REF!</definedName>
    <definedName name="生产期16" localSheetId="2">#REF!</definedName>
    <definedName name="生产期16">#REF!</definedName>
    <definedName name="生产期17" localSheetId="6">#REF!</definedName>
    <definedName name="生产期17" localSheetId="4">#REF!</definedName>
    <definedName name="生产期17" localSheetId="2">#REF!</definedName>
    <definedName name="生产期17">#REF!</definedName>
    <definedName name="生产期19" localSheetId="6">#REF!</definedName>
    <definedName name="生产期19" localSheetId="4">#REF!</definedName>
    <definedName name="生产期19" localSheetId="2">#REF!</definedName>
    <definedName name="生产期19">#REF!</definedName>
    <definedName name="生产期2" localSheetId="6">#REF!</definedName>
    <definedName name="生产期2" localSheetId="4">#REF!</definedName>
    <definedName name="生产期2" localSheetId="2">#REF!</definedName>
    <definedName name="生产期2">#REF!</definedName>
    <definedName name="生产期20" localSheetId="6">#REF!</definedName>
    <definedName name="生产期20" localSheetId="4">#REF!</definedName>
    <definedName name="生产期20" localSheetId="2">#REF!</definedName>
    <definedName name="生产期20">#REF!</definedName>
    <definedName name="生产期3" localSheetId="6">#REF!</definedName>
    <definedName name="生产期3" localSheetId="4">#REF!</definedName>
    <definedName name="生产期3" localSheetId="2">#REF!</definedName>
    <definedName name="生产期3">#REF!</definedName>
    <definedName name="生产期4" localSheetId="6">#REF!</definedName>
    <definedName name="生产期4" localSheetId="4">#REF!</definedName>
    <definedName name="生产期4" localSheetId="2">#REF!</definedName>
    <definedName name="生产期4">#REF!</definedName>
    <definedName name="生产期5" localSheetId="6">#REF!</definedName>
    <definedName name="生产期5" localSheetId="4">#REF!</definedName>
    <definedName name="生产期5" localSheetId="2">#REF!</definedName>
    <definedName name="生产期5">#REF!</definedName>
    <definedName name="生产期6" localSheetId="6">#REF!</definedName>
    <definedName name="生产期6" localSheetId="4">#REF!</definedName>
    <definedName name="生产期6" localSheetId="2">#REF!</definedName>
    <definedName name="生产期6">#REF!</definedName>
    <definedName name="生产期7" localSheetId="6">#REF!</definedName>
    <definedName name="生产期7" localSheetId="4">#REF!</definedName>
    <definedName name="生产期7" localSheetId="2">#REF!</definedName>
    <definedName name="生产期7">#REF!</definedName>
    <definedName name="生产期8" localSheetId="6">#REF!</definedName>
    <definedName name="生产期8" localSheetId="4">#REF!</definedName>
    <definedName name="生产期8" localSheetId="2">#REF!</definedName>
    <definedName name="生产期8">#REF!</definedName>
    <definedName name="生产期9" localSheetId="6">#REF!</definedName>
    <definedName name="生产期9" localSheetId="4">#REF!</definedName>
    <definedName name="生产期9" localSheetId="2">#REF!</definedName>
    <definedName name="生产期9">#REF!</definedName>
  </definedNames>
  <calcPr calcId="145621"/>
</workbook>
</file>

<file path=xl/calcChain.xml><?xml version="1.0" encoding="utf-8"?>
<calcChain xmlns="http://schemas.openxmlformats.org/spreadsheetml/2006/main">
  <c r="I171" i="4" l="1"/>
  <c r="I141" i="4"/>
  <c r="I95" i="4"/>
  <c r="I77" i="4"/>
  <c r="H188" i="4"/>
  <c r="I188" i="4"/>
  <c r="F193" i="4"/>
  <c r="F192" i="4"/>
  <c r="F169" i="4"/>
  <c r="F37" i="4"/>
  <c r="R229" i="4" l="1"/>
  <c r="Q229" i="4"/>
  <c r="P229" i="4" s="1"/>
  <c r="N229" i="4"/>
  <c r="M229" i="4"/>
  <c r="H229" i="4"/>
  <c r="F229" i="4" s="1"/>
  <c r="R228" i="4"/>
  <c r="Q228" i="4"/>
  <c r="N228" i="4"/>
  <c r="M228" i="4"/>
  <c r="H228" i="4"/>
  <c r="F228" i="4" s="1"/>
  <c r="R227" i="4"/>
  <c r="Q227" i="4"/>
  <c r="N227" i="4"/>
  <c r="M227" i="4"/>
  <c r="H227" i="4"/>
  <c r="F227" i="4" s="1"/>
  <c r="R226" i="4"/>
  <c r="Q226" i="4"/>
  <c r="N226" i="4"/>
  <c r="M226" i="4"/>
  <c r="H226" i="4"/>
  <c r="F226" i="4" s="1"/>
  <c r="R225" i="4"/>
  <c r="Q225" i="4"/>
  <c r="N225" i="4"/>
  <c r="M225" i="4"/>
  <c r="H225" i="4"/>
  <c r="F225" i="4" s="1"/>
  <c r="R224" i="4"/>
  <c r="Q224" i="4"/>
  <c r="N224" i="4"/>
  <c r="M224" i="4"/>
  <c r="H224" i="4"/>
  <c r="F224" i="4" s="1"/>
  <c r="R223" i="4"/>
  <c r="Q223" i="4"/>
  <c r="N223" i="4"/>
  <c r="M223" i="4"/>
  <c r="H223" i="4"/>
  <c r="F223" i="4" s="1"/>
  <c r="R222" i="4"/>
  <c r="Q222" i="4"/>
  <c r="N222" i="4"/>
  <c r="M222" i="4"/>
  <c r="H222" i="4"/>
  <c r="F222" i="4" s="1"/>
  <c r="R221" i="4"/>
  <c r="R218" i="4" s="1"/>
  <c r="Q221" i="4"/>
  <c r="N221" i="4"/>
  <c r="M221" i="4"/>
  <c r="M218" i="4" s="1"/>
  <c r="H221" i="4"/>
  <c r="F221" i="4" s="1"/>
  <c r="J220" i="4"/>
  <c r="G220" i="4"/>
  <c r="J219" i="4"/>
  <c r="G219" i="4"/>
  <c r="I217" i="4"/>
  <c r="R216" i="4"/>
  <c r="Q216" i="4"/>
  <c r="N216" i="4"/>
  <c r="M216" i="4"/>
  <c r="H216" i="4"/>
  <c r="F216" i="4" s="1"/>
  <c r="R215" i="4"/>
  <c r="Q215" i="4"/>
  <c r="N215" i="4"/>
  <c r="M215" i="4"/>
  <c r="H215" i="4"/>
  <c r="F215" i="4" s="1"/>
  <c r="R214" i="4"/>
  <c r="Q214" i="4"/>
  <c r="N214" i="4"/>
  <c r="M214" i="4"/>
  <c r="H214" i="4"/>
  <c r="F214" i="4" s="1"/>
  <c r="R213" i="4"/>
  <c r="Q213" i="4"/>
  <c r="N213" i="4"/>
  <c r="M213" i="4"/>
  <c r="H213" i="4"/>
  <c r="F213" i="4" s="1"/>
  <c r="R212" i="4"/>
  <c r="Q212" i="4"/>
  <c r="N212" i="4"/>
  <c r="M212" i="4"/>
  <c r="H212" i="4"/>
  <c r="F212" i="4" s="1"/>
  <c r="R211" i="4"/>
  <c r="Q211" i="4"/>
  <c r="N211" i="4"/>
  <c r="M211" i="4"/>
  <c r="H211" i="4"/>
  <c r="F211" i="4" s="1"/>
  <c r="R210" i="4"/>
  <c r="Q210" i="4"/>
  <c r="N210" i="4"/>
  <c r="M210" i="4"/>
  <c r="H210" i="4"/>
  <c r="F210" i="4" s="1"/>
  <c r="R209" i="4"/>
  <c r="Q209" i="4"/>
  <c r="N209" i="4"/>
  <c r="M209" i="4"/>
  <c r="H209" i="4"/>
  <c r="F209" i="4" s="1"/>
  <c r="R208" i="4"/>
  <c r="Q208" i="4"/>
  <c r="N208" i="4"/>
  <c r="M208" i="4"/>
  <c r="H208" i="4"/>
  <c r="F208" i="4" s="1"/>
  <c r="R207" i="4"/>
  <c r="Q207" i="4"/>
  <c r="N207" i="4"/>
  <c r="M207" i="4"/>
  <c r="H207" i="4"/>
  <c r="F207" i="4" s="1"/>
  <c r="R206" i="4"/>
  <c r="Q206" i="4"/>
  <c r="N206" i="4"/>
  <c r="M206" i="4"/>
  <c r="H206" i="4"/>
  <c r="F206" i="4" s="1"/>
  <c r="R205" i="4"/>
  <c r="Q205" i="4"/>
  <c r="N205" i="4"/>
  <c r="M205" i="4"/>
  <c r="H205" i="4"/>
  <c r="F205" i="4" s="1"/>
  <c r="R204" i="4"/>
  <c r="Q204" i="4"/>
  <c r="N204" i="4"/>
  <c r="M204" i="4"/>
  <c r="H204" i="4"/>
  <c r="F204" i="4" s="1"/>
  <c r="R203" i="4"/>
  <c r="R200" i="4" s="1"/>
  <c r="Q203" i="4"/>
  <c r="N203" i="4"/>
  <c r="M203" i="4"/>
  <c r="M200" i="4" s="1"/>
  <c r="H203" i="4"/>
  <c r="F203" i="4" s="1"/>
  <c r="J202" i="4"/>
  <c r="G202" i="4"/>
  <c r="J201" i="4"/>
  <c r="G201" i="4"/>
  <c r="I199" i="4"/>
  <c r="R198" i="4"/>
  <c r="Q198" i="4"/>
  <c r="N198" i="4"/>
  <c r="M198" i="4"/>
  <c r="H198" i="4"/>
  <c r="F198" i="4" s="1"/>
  <c r="R197" i="4"/>
  <c r="Q197" i="4"/>
  <c r="N197" i="4"/>
  <c r="M197" i="4"/>
  <c r="H197" i="4"/>
  <c r="F197" i="4" s="1"/>
  <c r="R196" i="4"/>
  <c r="Q196" i="4"/>
  <c r="N196" i="4"/>
  <c r="M196" i="4"/>
  <c r="H196" i="4"/>
  <c r="F196" i="4" s="1"/>
  <c r="R195" i="4"/>
  <c r="Q195" i="4"/>
  <c r="N195" i="4"/>
  <c r="M195" i="4"/>
  <c r="H195" i="4"/>
  <c r="F195" i="4" s="1"/>
  <c r="R194" i="4"/>
  <c r="Q194" i="4"/>
  <c r="P194" i="4" s="1"/>
  <c r="H194" i="4"/>
  <c r="F194" i="4" s="1"/>
  <c r="R193" i="4"/>
  <c r="Q193" i="4"/>
  <c r="R192" i="4"/>
  <c r="Q192" i="4"/>
  <c r="Q188" i="4" s="1"/>
  <c r="N192" i="4"/>
  <c r="N188" i="4" s="1"/>
  <c r="M192" i="4"/>
  <c r="M188" i="4" s="1"/>
  <c r="G191" i="4"/>
  <c r="J190" i="4"/>
  <c r="G190" i="4"/>
  <c r="J189" i="4"/>
  <c r="J188" i="4" s="1"/>
  <c r="G189" i="4"/>
  <c r="I187" i="4"/>
  <c r="R186" i="4"/>
  <c r="Q186" i="4"/>
  <c r="N186" i="4"/>
  <c r="M186" i="4"/>
  <c r="H186" i="4"/>
  <c r="F186" i="4" s="1"/>
  <c r="R185" i="4"/>
  <c r="Q185" i="4"/>
  <c r="N185" i="4"/>
  <c r="M185" i="4"/>
  <c r="H185" i="4"/>
  <c r="F185" i="4" s="1"/>
  <c r="R184" i="4"/>
  <c r="Q184" i="4"/>
  <c r="N184" i="4"/>
  <c r="M184" i="4"/>
  <c r="H184" i="4"/>
  <c r="F184" i="4" s="1"/>
  <c r="R183" i="4"/>
  <c r="Q183" i="4"/>
  <c r="N183" i="4"/>
  <c r="M183" i="4"/>
  <c r="H183" i="4"/>
  <c r="F183" i="4" s="1"/>
  <c r="R182" i="4"/>
  <c r="Q182" i="4"/>
  <c r="N182" i="4"/>
  <c r="M182" i="4"/>
  <c r="H182" i="4"/>
  <c r="F182" i="4" s="1"/>
  <c r="R181" i="4"/>
  <c r="Q181" i="4"/>
  <c r="N181" i="4"/>
  <c r="M181" i="4"/>
  <c r="H181" i="4"/>
  <c r="F181" i="4" s="1"/>
  <c r="R180" i="4"/>
  <c r="Q180" i="4"/>
  <c r="N180" i="4"/>
  <c r="M180" i="4"/>
  <c r="H180" i="4"/>
  <c r="F180" i="4" s="1"/>
  <c r="R179" i="4"/>
  <c r="Q179" i="4"/>
  <c r="N179" i="4"/>
  <c r="M179" i="4"/>
  <c r="H179" i="4"/>
  <c r="F179" i="4" s="1"/>
  <c r="R178" i="4"/>
  <c r="Q178" i="4"/>
  <c r="N178" i="4"/>
  <c r="M178" i="4"/>
  <c r="H178" i="4"/>
  <c r="F178" i="4" s="1"/>
  <c r="R177" i="4"/>
  <c r="Q177" i="4"/>
  <c r="N177" i="4"/>
  <c r="M177" i="4"/>
  <c r="H177" i="4"/>
  <c r="F177" i="4" s="1"/>
  <c r="R176" i="4"/>
  <c r="Q176" i="4"/>
  <c r="N176" i="4"/>
  <c r="M176" i="4"/>
  <c r="H176" i="4"/>
  <c r="F176" i="4" s="1"/>
  <c r="R175" i="4"/>
  <c r="R171" i="4" s="1"/>
  <c r="Q175" i="4"/>
  <c r="Q171" i="4" s="1"/>
  <c r="N175" i="4"/>
  <c r="N171" i="4" s="1"/>
  <c r="M175" i="4"/>
  <c r="M171" i="4" s="1"/>
  <c r="H175" i="4"/>
  <c r="G174" i="4"/>
  <c r="F174" i="4" s="1"/>
  <c r="D174" i="4" s="1"/>
  <c r="J173" i="4"/>
  <c r="G173" i="4"/>
  <c r="J172" i="4"/>
  <c r="G172" i="4"/>
  <c r="I170" i="4"/>
  <c r="R169" i="4"/>
  <c r="Q169" i="4"/>
  <c r="N169" i="4"/>
  <c r="M169" i="4"/>
  <c r="R168" i="4"/>
  <c r="Q168" i="4"/>
  <c r="N168" i="4"/>
  <c r="M168" i="4"/>
  <c r="H168" i="4"/>
  <c r="F168" i="4" s="1"/>
  <c r="R167" i="4"/>
  <c r="Q167" i="4"/>
  <c r="N167" i="4"/>
  <c r="M167" i="4"/>
  <c r="H167" i="4"/>
  <c r="F167" i="4" s="1"/>
  <c r="R166" i="4"/>
  <c r="Q166" i="4"/>
  <c r="N166" i="4"/>
  <c r="M166" i="4"/>
  <c r="H166" i="4"/>
  <c r="F166" i="4" s="1"/>
  <c r="R165" i="4"/>
  <c r="Q165" i="4"/>
  <c r="N165" i="4"/>
  <c r="M165" i="4"/>
  <c r="H165" i="4"/>
  <c r="F165" i="4" s="1"/>
  <c r="R164" i="4"/>
  <c r="Q164" i="4"/>
  <c r="N164" i="4"/>
  <c r="M164" i="4"/>
  <c r="H164" i="4"/>
  <c r="F164" i="4" s="1"/>
  <c r="R163" i="4"/>
  <c r="Q163" i="4"/>
  <c r="N163" i="4"/>
  <c r="M163" i="4"/>
  <c r="H163" i="4"/>
  <c r="F163" i="4" s="1"/>
  <c r="R162" i="4"/>
  <c r="Q162" i="4"/>
  <c r="N162" i="4"/>
  <c r="M162" i="4"/>
  <c r="H162" i="4"/>
  <c r="F162" i="4" s="1"/>
  <c r="R161" i="4"/>
  <c r="Q161" i="4"/>
  <c r="N161" i="4"/>
  <c r="M161" i="4"/>
  <c r="H161" i="4"/>
  <c r="F161" i="4" s="1"/>
  <c r="R160" i="4"/>
  <c r="Q160" i="4"/>
  <c r="N160" i="4"/>
  <c r="M160" i="4"/>
  <c r="H160" i="4"/>
  <c r="F160" i="4" s="1"/>
  <c r="R159" i="4"/>
  <c r="Q159" i="4"/>
  <c r="N159" i="4"/>
  <c r="M159" i="4"/>
  <c r="H159" i="4"/>
  <c r="F159" i="4" s="1"/>
  <c r="R158" i="4"/>
  <c r="Q158" i="4"/>
  <c r="Q154" i="4" s="1"/>
  <c r="N158" i="4"/>
  <c r="N154" i="4" s="1"/>
  <c r="M158" i="4"/>
  <c r="M154" i="4" s="1"/>
  <c r="H158" i="4"/>
  <c r="F158" i="4" s="1"/>
  <c r="J157" i="4"/>
  <c r="G157" i="4"/>
  <c r="J156" i="4"/>
  <c r="G156" i="4"/>
  <c r="J155" i="4"/>
  <c r="G155" i="4"/>
  <c r="I153" i="4"/>
  <c r="R152" i="4"/>
  <c r="Q152" i="4"/>
  <c r="N152" i="4"/>
  <c r="M152" i="4"/>
  <c r="H152" i="4"/>
  <c r="F152" i="4" s="1"/>
  <c r="R151" i="4"/>
  <c r="Q151" i="4"/>
  <c r="N151" i="4"/>
  <c r="M151" i="4"/>
  <c r="H151" i="4"/>
  <c r="F151" i="4" s="1"/>
  <c r="R150" i="4"/>
  <c r="Q150" i="4"/>
  <c r="N150" i="4"/>
  <c r="M150" i="4"/>
  <c r="H150" i="4"/>
  <c r="F150" i="4" s="1"/>
  <c r="R149" i="4"/>
  <c r="Q149" i="4"/>
  <c r="P149" i="4"/>
  <c r="N149" i="4"/>
  <c r="M149" i="4"/>
  <c r="H149" i="4"/>
  <c r="F149" i="4" s="1"/>
  <c r="R148" i="4"/>
  <c r="Q148" i="4"/>
  <c r="N148" i="4"/>
  <c r="M148" i="4"/>
  <c r="L148" i="4"/>
  <c r="H148" i="4"/>
  <c r="F148" i="4" s="1"/>
  <c r="R147" i="4"/>
  <c r="Q147" i="4"/>
  <c r="H147" i="4"/>
  <c r="F147" i="4" s="1"/>
  <c r="R146" i="4"/>
  <c r="Q146" i="4"/>
  <c r="N146" i="4"/>
  <c r="M146" i="4"/>
  <c r="H146" i="4"/>
  <c r="F146" i="4" s="1"/>
  <c r="R145" i="4"/>
  <c r="R141" i="4" s="1"/>
  <c r="Q145" i="4"/>
  <c r="Q141" i="4" s="1"/>
  <c r="N145" i="4"/>
  <c r="N141" i="4" s="1"/>
  <c r="M145" i="4"/>
  <c r="M141" i="4" s="1"/>
  <c r="H145" i="4"/>
  <c r="G144" i="4"/>
  <c r="F144" i="4" s="1"/>
  <c r="D144" i="4" s="1"/>
  <c r="J143" i="4"/>
  <c r="G143" i="4"/>
  <c r="J142" i="4"/>
  <c r="G142" i="4"/>
  <c r="I140" i="4"/>
  <c r="R139" i="4"/>
  <c r="Q139" i="4"/>
  <c r="N139" i="4"/>
  <c r="M139" i="4"/>
  <c r="H139" i="4"/>
  <c r="F139" i="4" s="1"/>
  <c r="R138" i="4"/>
  <c r="Q138" i="4"/>
  <c r="N138" i="4"/>
  <c r="M138" i="4"/>
  <c r="H138" i="4"/>
  <c r="F138" i="4" s="1"/>
  <c r="R137" i="4"/>
  <c r="Q137" i="4"/>
  <c r="N137" i="4"/>
  <c r="M137" i="4"/>
  <c r="H137" i="4"/>
  <c r="F137" i="4" s="1"/>
  <c r="R136" i="4"/>
  <c r="Q136" i="4"/>
  <c r="N136" i="4"/>
  <c r="M136" i="4"/>
  <c r="H136" i="4"/>
  <c r="F136" i="4" s="1"/>
  <c r="R135" i="4"/>
  <c r="Q135" i="4"/>
  <c r="N135" i="4"/>
  <c r="M135" i="4"/>
  <c r="H135" i="4"/>
  <c r="F135" i="4" s="1"/>
  <c r="F134" i="4" s="1"/>
  <c r="J134" i="4"/>
  <c r="I134" i="4"/>
  <c r="G134" i="4"/>
  <c r="R133" i="4"/>
  <c r="Q133" i="4"/>
  <c r="N133" i="4"/>
  <c r="M133" i="4"/>
  <c r="H133" i="4"/>
  <c r="F133" i="4" s="1"/>
  <c r="R132" i="4"/>
  <c r="Q132" i="4"/>
  <c r="N132" i="4"/>
  <c r="M132" i="4"/>
  <c r="H132" i="4"/>
  <c r="F132" i="4" s="1"/>
  <c r="R131" i="4"/>
  <c r="Q131" i="4"/>
  <c r="N131" i="4"/>
  <c r="M131" i="4"/>
  <c r="H131" i="4"/>
  <c r="F131" i="4" s="1"/>
  <c r="R130" i="4"/>
  <c r="Q130" i="4"/>
  <c r="N130" i="4"/>
  <c r="M130" i="4"/>
  <c r="H130" i="4"/>
  <c r="F130" i="4" s="1"/>
  <c r="R129" i="4"/>
  <c r="Q129" i="4"/>
  <c r="N129" i="4"/>
  <c r="M129" i="4"/>
  <c r="H129" i="4"/>
  <c r="F129" i="4" s="1"/>
  <c r="R128" i="4"/>
  <c r="Q128" i="4"/>
  <c r="N128" i="4"/>
  <c r="M128" i="4"/>
  <c r="H128" i="4"/>
  <c r="F128" i="4" s="1"/>
  <c r="R127" i="4"/>
  <c r="Q127" i="4"/>
  <c r="N127" i="4"/>
  <c r="M127" i="4"/>
  <c r="H127" i="4"/>
  <c r="F127" i="4" s="1"/>
  <c r="R126" i="4"/>
  <c r="Q126" i="4"/>
  <c r="H126" i="4"/>
  <c r="F126" i="4" s="1"/>
  <c r="R125" i="4"/>
  <c r="Q125" i="4"/>
  <c r="H125" i="4"/>
  <c r="F125" i="4" s="1"/>
  <c r="R124" i="4"/>
  <c r="Q124" i="4"/>
  <c r="H124" i="4"/>
  <c r="F124" i="4" s="1"/>
  <c r="R123" i="4"/>
  <c r="Q123" i="4"/>
  <c r="H123" i="4"/>
  <c r="F123" i="4" s="1"/>
  <c r="R122" i="4"/>
  <c r="Q122" i="4"/>
  <c r="H122" i="4"/>
  <c r="F122" i="4" s="1"/>
  <c r="H121" i="4"/>
  <c r="H120" i="4"/>
  <c r="R119" i="4"/>
  <c r="R113" i="4" s="1"/>
  <c r="Q119" i="4"/>
  <c r="N119" i="4"/>
  <c r="N113" i="4" s="1"/>
  <c r="M119" i="4"/>
  <c r="M113" i="4" s="1"/>
  <c r="H119" i="4"/>
  <c r="F119" i="4" s="1"/>
  <c r="G118" i="4"/>
  <c r="F118" i="4" s="1"/>
  <c r="D118" i="4" s="1"/>
  <c r="J117" i="4"/>
  <c r="G117" i="4"/>
  <c r="J116" i="4"/>
  <c r="G116" i="4"/>
  <c r="J115" i="4"/>
  <c r="G115" i="4"/>
  <c r="J114" i="4"/>
  <c r="G114" i="4"/>
  <c r="I112" i="4"/>
  <c r="R111" i="4"/>
  <c r="Q111" i="4"/>
  <c r="N111" i="4"/>
  <c r="M111" i="4"/>
  <c r="H111" i="4"/>
  <c r="F111" i="4" s="1"/>
  <c r="R110" i="4"/>
  <c r="Q110" i="4"/>
  <c r="N110" i="4"/>
  <c r="M110" i="4"/>
  <c r="H110" i="4"/>
  <c r="F110" i="4" s="1"/>
  <c r="R109" i="4"/>
  <c r="Q109" i="4"/>
  <c r="N109" i="4"/>
  <c r="M109" i="4"/>
  <c r="H109" i="4"/>
  <c r="F109" i="4" s="1"/>
  <c r="R108" i="4"/>
  <c r="Q108" i="4"/>
  <c r="N108" i="4"/>
  <c r="M108" i="4"/>
  <c r="H108" i="4"/>
  <c r="F108" i="4" s="1"/>
  <c r="R107" i="4"/>
  <c r="Q107" i="4"/>
  <c r="N107" i="4"/>
  <c r="M107" i="4"/>
  <c r="H107" i="4"/>
  <c r="F107" i="4" s="1"/>
  <c r="R106" i="4"/>
  <c r="Q106" i="4"/>
  <c r="N106" i="4"/>
  <c r="M106" i="4"/>
  <c r="H106" i="4"/>
  <c r="F106" i="4" s="1"/>
  <c r="R105" i="4"/>
  <c r="Q105" i="4"/>
  <c r="H105" i="4"/>
  <c r="F105" i="4" s="1"/>
  <c r="R104" i="4"/>
  <c r="Q104" i="4"/>
  <c r="H104" i="4"/>
  <c r="F104" i="4" s="1"/>
  <c r="R103" i="4"/>
  <c r="Q103" i="4"/>
  <c r="N103" i="4"/>
  <c r="M103" i="4"/>
  <c r="H103" i="4"/>
  <c r="F103" i="4" s="1"/>
  <c r="R102" i="4"/>
  <c r="Q102" i="4"/>
  <c r="N102" i="4"/>
  <c r="M102" i="4"/>
  <c r="H102" i="4"/>
  <c r="F102" i="4" s="1"/>
  <c r="H101" i="4"/>
  <c r="F101" i="4" s="1"/>
  <c r="H100" i="4"/>
  <c r="R99" i="4"/>
  <c r="R95" i="4" s="1"/>
  <c r="Q99" i="4"/>
  <c r="Q95" i="4" s="1"/>
  <c r="N99" i="4"/>
  <c r="N95" i="4" s="1"/>
  <c r="M99" i="4"/>
  <c r="M95" i="4" s="1"/>
  <c r="H99" i="4"/>
  <c r="G98" i="4"/>
  <c r="F98" i="4" s="1"/>
  <c r="D98" i="4" s="1"/>
  <c r="J97" i="4"/>
  <c r="G97" i="4"/>
  <c r="J96" i="4"/>
  <c r="J95" i="4" s="1"/>
  <c r="G96" i="4"/>
  <c r="I94" i="4"/>
  <c r="R93" i="4"/>
  <c r="Q93" i="4"/>
  <c r="N93" i="4"/>
  <c r="M93" i="4"/>
  <c r="H93" i="4"/>
  <c r="F93" i="4" s="1"/>
  <c r="R92" i="4"/>
  <c r="Q92" i="4"/>
  <c r="N92" i="4"/>
  <c r="M92" i="4"/>
  <c r="H92" i="4"/>
  <c r="F92" i="4" s="1"/>
  <c r="R91" i="4"/>
  <c r="Q91" i="4"/>
  <c r="N91" i="4"/>
  <c r="M91" i="4"/>
  <c r="H91" i="4"/>
  <c r="F91" i="4" s="1"/>
  <c r="R90" i="4"/>
  <c r="Q90" i="4"/>
  <c r="N90" i="4"/>
  <c r="M90" i="4"/>
  <c r="H90" i="4"/>
  <c r="F90" i="4" s="1"/>
  <c r="R89" i="4"/>
  <c r="Q89" i="4"/>
  <c r="N89" i="4"/>
  <c r="M89" i="4"/>
  <c r="H89" i="4"/>
  <c r="F89" i="4" s="1"/>
  <c r="R88" i="4"/>
  <c r="Q88" i="4"/>
  <c r="N88" i="4"/>
  <c r="M88" i="4"/>
  <c r="H88" i="4"/>
  <c r="F88" i="4" s="1"/>
  <c r="R87" i="4"/>
  <c r="Q87" i="4"/>
  <c r="N87" i="4"/>
  <c r="M87" i="4"/>
  <c r="H87" i="4"/>
  <c r="F87" i="4" s="1"/>
  <c r="R86" i="4"/>
  <c r="Q86" i="4"/>
  <c r="N86" i="4"/>
  <c r="M86" i="4"/>
  <c r="H86" i="4"/>
  <c r="F86" i="4" s="1"/>
  <c r="R85" i="4"/>
  <c r="Q85" i="4"/>
  <c r="N85" i="4"/>
  <c r="M85" i="4"/>
  <c r="H85" i="4"/>
  <c r="F85" i="4" s="1"/>
  <c r="H84" i="4"/>
  <c r="H83" i="4"/>
  <c r="R82" i="4"/>
  <c r="Q82" i="4"/>
  <c r="H82" i="4"/>
  <c r="F82" i="4" s="1"/>
  <c r="R81" i="4"/>
  <c r="R77" i="4" s="1"/>
  <c r="Q81" i="4"/>
  <c r="Q77" i="4" s="1"/>
  <c r="N81" i="4"/>
  <c r="N77" i="4" s="1"/>
  <c r="M81" i="4"/>
  <c r="M77" i="4" s="1"/>
  <c r="H81" i="4"/>
  <c r="G80" i="4"/>
  <c r="F80" i="4" s="1"/>
  <c r="D80" i="4" s="1"/>
  <c r="J79" i="4"/>
  <c r="G79" i="4"/>
  <c r="J78" i="4"/>
  <c r="G78" i="4"/>
  <c r="I76" i="4"/>
  <c r="R75" i="4"/>
  <c r="Q75" i="4"/>
  <c r="N75" i="4"/>
  <c r="M75" i="4"/>
  <c r="H75" i="4"/>
  <c r="F75" i="4" s="1"/>
  <c r="R74" i="4"/>
  <c r="Q74" i="4"/>
  <c r="N74" i="4"/>
  <c r="M74" i="4"/>
  <c r="H74" i="4"/>
  <c r="F74" i="4" s="1"/>
  <c r="R73" i="4"/>
  <c r="Q73" i="4"/>
  <c r="N73" i="4"/>
  <c r="M73" i="4"/>
  <c r="H73" i="4"/>
  <c r="F73" i="4" s="1"/>
  <c r="R72" i="4"/>
  <c r="Q72" i="4"/>
  <c r="N72" i="4"/>
  <c r="M72" i="4"/>
  <c r="H72" i="4"/>
  <c r="F72" i="4" s="1"/>
  <c r="R71" i="4"/>
  <c r="Q71" i="4"/>
  <c r="N71" i="4"/>
  <c r="M71" i="4"/>
  <c r="H71" i="4"/>
  <c r="F71" i="4" s="1"/>
  <c r="R70" i="4"/>
  <c r="Q70" i="4"/>
  <c r="N70" i="4"/>
  <c r="M70" i="4"/>
  <c r="H70" i="4"/>
  <c r="F70" i="4" s="1"/>
  <c r="R69" i="4"/>
  <c r="Q69" i="4"/>
  <c r="N69" i="4"/>
  <c r="M69" i="4"/>
  <c r="H69" i="4"/>
  <c r="F69" i="4" s="1"/>
  <c r="R68" i="4"/>
  <c r="Q68" i="4"/>
  <c r="N68" i="4"/>
  <c r="M68" i="4"/>
  <c r="H68" i="4"/>
  <c r="F68" i="4" s="1"/>
  <c r="N67" i="4"/>
  <c r="M67" i="4"/>
  <c r="H67" i="4"/>
  <c r="F67" i="4" s="1"/>
  <c r="N66" i="4"/>
  <c r="M66" i="4"/>
  <c r="H66" i="4"/>
  <c r="F66" i="4" s="1"/>
  <c r="N65" i="4"/>
  <c r="M65" i="4"/>
  <c r="H65" i="4"/>
  <c r="F65" i="4" s="1"/>
  <c r="R64" i="4"/>
  <c r="Q64" i="4"/>
  <c r="N64" i="4"/>
  <c r="M64" i="4"/>
  <c r="H64" i="4"/>
  <c r="F64" i="4" s="1"/>
  <c r="R63" i="4"/>
  <c r="Q63" i="4"/>
  <c r="Q56" i="4" s="1"/>
  <c r="N63" i="4"/>
  <c r="N56" i="4" s="1"/>
  <c r="M63" i="4"/>
  <c r="H63" i="4"/>
  <c r="F63" i="4" s="1"/>
  <c r="G62" i="4"/>
  <c r="F62" i="4" s="1"/>
  <c r="D62" i="4" s="1"/>
  <c r="J61" i="4"/>
  <c r="G61" i="4"/>
  <c r="J60" i="4"/>
  <c r="G60" i="4"/>
  <c r="J59" i="4"/>
  <c r="G59" i="4"/>
  <c r="J58" i="4"/>
  <c r="G58" i="4"/>
  <c r="J57" i="4"/>
  <c r="G57" i="4"/>
  <c r="I55" i="4"/>
  <c r="R54" i="4"/>
  <c r="Q54" i="4"/>
  <c r="N54" i="4"/>
  <c r="M54" i="4"/>
  <c r="H54" i="4"/>
  <c r="F54" i="4" s="1"/>
  <c r="R53" i="4"/>
  <c r="Q53" i="4"/>
  <c r="N53" i="4"/>
  <c r="M53" i="4"/>
  <c r="H53" i="4"/>
  <c r="F53" i="4" s="1"/>
  <c r="R52" i="4"/>
  <c r="Q52" i="4"/>
  <c r="N52" i="4"/>
  <c r="M52" i="4"/>
  <c r="H52" i="4"/>
  <c r="F52" i="4" s="1"/>
  <c r="R51" i="4"/>
  <c r="Q51" i="4"/>
  <c r="N51" i="4"/>
  <c r="M51" i="4"/>
  <c r="H51" i="4"/>
  <c r="F51" i="4" s="1"/>
  <c r="R50" i="4"/>
  <c r="Q50" i="4"/>
  <c r="N50" i="4"/>
  <c r="M50" i="4"/>
  <c r="H50" i="4"/>
  <c r="F50" i="4" s="1"/>
  <c r="R49" i="4"/>
  <c r="R44" i="4" s="1"/>
  <c r="Q49" i="4"/>
  <c r="N49" i="4"/>
  <c r="N44" i="4" s="1"/>
  <c r="M49" i="4"/>
  <c r="M44" i="4" s="1"/>
  <c r="H49" i="4"/>
  <c r="F49" i="4" s="1"/>
  <c r="J48" i="4"/>
  <c r="G48" i="4"/>
  <c r="J47" i="4"/>
  <c r="G47" i="4"/>
  <c r="J46" i="4"/>
  <c r="G46" i="4"/>
  <c r="J45" i="4"/>
  <c r="G45" i="4"/>
  <c r="I43" i="4"/>
  <c r="R42" i="4"/>
  <c r="Q42" i="4"/>
  <c r="N42" i="4"/>
  <c r="M42" i="4"/>
  <c r="H42" i="4"/>
  <c r="F42" i="4" s="1"/>
  <c r="R41" i="4"/>
  <c r="Q41" i="4"/>
  <c r="N41" i="4"/>
  <c r="M41" i="4"/>
  <c r="H41" i="4"/>
  <c r="F41" i="4" s="1"/>
  <c r="R40" i="4"/>
  <c r="Q40" i="4"/>
  <c r="N40" i="4"/>
  <c r="M40" i="4"/>
  <c r="H40" i="4"/>
  <c r="F40" i="4" s="1"/>
  <c r="R39" i="4"/>
  <c r="Q39" i="4"/>
  <c r="N39" i="4"/>
  <c r="M39" i="4"/>
  <c r="H39" i="4"/>
  <c r="F39" i="4" s="1"/>
  <c r="R38" i="4"/>
  <c r="Q38" i="4"/>
  <c r="N38" i="4"/>
  <c r="M38" i="4"/>
  <c r="H38" i="4"/>
  <c r="F38" i="4" s="1"/>
  <c r="R37" i="4"/>
  <c r="Q37" i="4"/>
  <c r="Q33" i="4" s="1"/>
  <c r="N37" i="4"/>
  <c r="N33" i="4" s="1"/>
  <c r="M37" i="4"/>
  <c r="J36" i="4"/>
  <c r="G36" i="4"/>
  <c r="J35" i="4"/>
  <c r="G35" i="4"/>
  <c r="J34" i="4"/>
  <c r="G34" i="4"/>
  <c r="I32" i="4"/>
  <c r="R31" i="4"/>
  <c r="Q31" i="4"/>
  <c r="N31" i="4"/>
  <c r="M31" i="4"/>
  <c r="H31" i="4"/>
  <c r="F31" i="4" s="1"/>
  <c r="R30" i="4"/>
  <c r="Q30" i="4"/>
  <c r="N30" i="4"/>
  <c r="M30" i="4"/>
  <c r="H30" i="4"/>
  <c r="F30" i="4" s="1"/>
  <c r="R29" i="4"/>
  <c r="Q29" i="4"/>
  <c r="N29" i="4"/>
  <c r="M29" i="4"/>
  <c r="H29" i="4"/>
  <c r="F29" i="4" s="1"/>
  <c r="R28" i="4"/>
  <c r="Q28" i="4"/>
  <c r="N28" i="4"/>
  <c r="M28" i="4"/>
  <c r="H28" i="4"/>
  <c r="F28" i="4" s="1"/>
  <c r="R27" i="4"/>
  <c r="Q27" i="4"/>
  <c r="H27" i="4"/>
  <c r="F27" i="4" s="1"/>
  <c r="R26" i="4"/>
  <c r="Q26" i="4"/>
  <c r="H26" i="4"/>
  <c r="F26" i="4" s="1"/>
  <c r="R25" i="4"/>
  <c r="Q25" i="4"/>
  <c r="H25" i="4"/>
  <c r="F25" i="4" s="1"/>
  <c r="R24" i="4"/>
  <c r="Q24" i="4"/>
  <c r="N24" i="4"/>
  <c r="M24" i="4"/>
  <c r="H24" i="4"/>
  <c r="F24" i="4" s="1"/>
  <c r="R23" i="4"/>
  <c r="Q23" i="4"/>
  <c r="N23" i="4"/>
  <c r="M23" i="4"/>
  <c r="H23" i="4"/>
  <c r="F23" i="4" s="1"/>
  <c r="R22" i="4"/>
  <c r="Q22" i="4"/>
  <c r="Q8" i="4" s="1"/>
  <c r="L22" i="4"/>
  <c r="L8" i="4" s="1"/>
  <c r="H22" i="4"/>
  <c r="F22" i="4" s="1"/>
  <c r="J21" i="4"/>
  <c r="G21" i="4"/>
  <c r="J20" i="4"/>
  <c r="G20" i="4"/>
  <c r="J19" i="4"/>
  <c r="G19" i="4"/>
  <c r="J18" i="4"/>
  <c r="G18" i="4"/>
  <c r="J17" i="4"/>
  <c r="G17" i="4"/>
  <c r="J16" i="4"/>
  <c r="G16" i="4"/>
  <c r="J15" i="4"/>
  <c r="G15" i="4"/>
  <c r="J14" i="4"/>
  <c r="G14" i="4"/>
  <c r="J13" i="4"/>
  <c r="G13" i="4"/>
  <c r="J12" i="4"/>
  <c r="G12" i="4"/>
  <c r="J11" i="4"/>
  <c r="G11" i="4"/>
  <c r="J10" i="4"/>
  <c r="G10" i="4"/>
  <c r="J9" i="4"/>
  <c r="G9" i="4"/>
  <c r="N8" i="4"/>
  <c r="M8" i="4"/>
  <c r="I7" i="4"/>
  <c r="F11" i="4" l="1"/>
  <c r="F13" i="4"/>
  <c r="F15" i="4"/>
  <c r="F17" i="4"/>
  <c r="D17" i="4" s="1"/>
  <c r="F19" i="4"/>
  <c r="F21" i="4"/>
  <c r="F35" i="4"/>
  <c r="D35" i="4" s="1"/>
  <c r="F46" i="4"/>
  <c r="D46" i="4" s="1"/>
  <c r="F48" i="4"/>
  <c r="D48" i="4" s="1"/>
  <c r="G77" i="4"/>
  <c r="L111" i="4"/>
  <c r="G141" i="4"/>
  <c r="G171" i="4"/>
  <c r="F99" i="4"/>
  <c r="H95" i="4"/>
  <c r="F189" i="4"/>
  <c r="G188" i="4"/>
  <c r="P192" i="4"/>
  <c r="P188" i="4" s="1"/>
  <c r="R188" i="4"/>
  <c r="J77" i="4"/>
  <c r="F81" i="4"/>
  <c r="H77" i="4"/>
  <c r="G95" i="4"/>
  <c r="J141" i="4"/>
  <c r="F145" i="4"/>
  <c r="H141" i="4"/>
  <c r="J171" i="4"/>
  <c r="F175" i="4"/>
  <c r="H171" i="4"/>
  <c r="F10" i="4"/>
  <c r="D10" i="4" s="1"/>
  <c r="F12" i="4"/>
  <c r="F14" i="4"/>
  <c r="D14" i="4" s="1"/>
  <c r="F16" i="4"/>
  <c r="D16" i="4" s="1"/>
  <c r="F18" i="4"/>
  <c r="F20" i="4"/>
  <c r="D20" i="4" s="1"/>
  <c r="F34" i="4"/>
  <c r="F32" i="4" s="1"/>
  <c r="F36" i="4"/>
  <c r="D36" i="4" s="1"/>
  <c r="F45" i="4"/>
  <c r="F47" i="4"/>
  <c r="D47" i="4" s="1"/>
  <c r="F79" i="4"/>
  <c r="P136" i="4"/>
  <c r="L138" i="4"/>
  <c r="P146" i="4"/>
  <c r="F190" i="4"/>
  <c r="F187" i="4" s="1"/>
  <c r="L205" i="4"/>
  <c r="L213" i="4"/>
  <c r="L227" i="4"/>
  <c r="F57" i="4"/>
  <c r="F59" i="4"/>
  <c r="D59" i="4" s="1"/>
  <c r="F61" i="4"/>
  <c r="D61" i="4" s="1"/>
  <c r="L90" i="4"/>
  <c r="F96" i="4"/>
  <c r="F114" i="4"/>
  <c r="F116" i="4"/>
  <c r="D116" i="4" s="1"/>
  <c r="F156" i="4"/>
  <c r="D156" i="4" s="1"/>
  <c r="L165" i="4"/>
  <c r="F172" i="4"/>
  <c r="F142" i="4"/>
  <c r="F141" i="4" s="1"/>
  <c r="F202" i="4"/>
  <c r="D202" i="4" s="1"/>
  <c r="F220" i="4"/>
  <c r="D220" i="4" s="1"/>
  <c r="F78" i="4"/>
  <c r="F191" i="4"/>
  <c r="D191" i="4" s="1"/>
  <c r="F84" i="4"/>
  <c r="D84" i="4" s="1"/>
  <c r="F121" i="4"/>
  <c r="D121" i="4" s="1"/>
  <c r="F83" i="4"/>
  <c r="D83" i="4" s="1"/>
  <c r="F58" i="4"/>
  <c r="D58" i="4" s="1"/>
  <c r="F60" i="4"/>
  <c r="D60" i="4" s="1"/>
  <c r="F97" i="4"/>
  <c r="D97" i="4" s="1"/>
  <c r="F100" i="4"/>
  <c r="D100" i="4" s="1"/>
  <c r="F115" i="4"/>
  <c r="D115" i="4" s="1"/>
  <c r="F117" i="4"/>
  <c r="D117" i="4" s="1"/>
  <c r="F120" i="4"/>
  <c r="D120" i="4" s="1"/>
  <c r="F143" i="4"/>
  <c r="D143" i="4" s="1"/>
  <c r="F155" i="4"/>
  <c r="F157" i="4"/>
  <c r="D157" i="4" s="1"/>
  <c r="F173" i="4"/>
  <c r="D173" i="4" s="1"/>
  <c r="F201" i="4"/>
  <c r="F219" i="4"/>
  <c r="G44" i="4"/>
  <c r="P37" i="4"/>
  <c r="P33" i="4" s="1"/>
  <c r="P68" i="4"/>
  <c r="P72" i="4"/>
  <c r="L88" i="4"/>
  <c r="P91" i="4"/>
  <c r="L129" i="4"/>
  <c r="P175" i="4"/>
  <c r="P171" i="4" s="1"/>
  <c r="P179" i="4"/>
  <c r="P183" i="4"/>
  <c r="P85" i="4"/>
  <c r="P93" i="4"/>
  <c r="P132" i="4"/>
  <c r="J187" i="4"/>
  <c r="F9" i="4"/>
  <c r="D9" i="4" s="1"/>
  <c r="D11" i="4"/>
  <c r="D13" i="4"/>
  <c r="D15" i="4"/>
  <c r="D19" i="4"/>
  <c r="D21" i="4"/>
  <c r="P22" i="4"/>
  <c r="P29" i="4"/>
  <c r="L41" i="4"/>
  <c r="P49" i="4"/>
  <c r="P44" i="4" s="1"/>
  <c r="P52" i="4"/>
  <c r="P88" i="4"/>
  <c r="P108" i="4"/>
  <c r="P124" i="4"/>
  <c r="D124" i="4" s="1"/>
  <c r="P125" i="4"/>
  <c r="D125" i="4" s="1"/>
  <c r="P127" i="4"/>
  <c r="P159" i="4"/>
  <c r="L164" i="4"/>
  <c r="D189" i="4"/>
  <c r="L195" i="4"/>
  <c r="L207" i="4"/>
  <c r="L208" i="4"/>
  <c r="L212" i="4"/>
  <c r="L225" i="4"/>
  <c r="L226" i="4"/>
  <c r="D12" i="4"/>
  <c r="D18" i="4"/>
  <c r="P25" i="4"/>
  <c r="D25" i="4" s="1"/>
  <c r="P26" i="4"/>
  <c r="D26" i="4" s="1"/>
  <c r="P28" i="4"/>
  <c r="L39" i="4"/>
  <c r="Q43" i="4"/>
  <c r="L52" i="4"/>
  <c r="P89" i="4"/>
  <c r="P92" i="4"/>
  <c r="P103" i="4"/>
  <c r="P104" i="4"/>
  <c r="D104" i="4" s="1"/>
  <c r="P105" i="4"/>
  <c r="D105" i="4" s="1"/>
  <c r="P109" i="4"/>
  <c r="L151" i="4"/>
  <c r="Q153" i="4"/>
  <c r="L178" i="4"/>
  <c r="L182" i="4"/>
  <c r="L186" i="4"/>
  <c r="P208" i="4"/>
  <c r="L223" i="4"/>
  <c r="P226" i="4"/>
  <c r="J76" i="4"/>
  <c r="J94" i="4"/>
  <c r="G113" i="4"/>
  <c r="L119" i="4"/>
  <c r="L113" i="4" s="1"/>
  <c r="L28" i="4"/>
  <c r="L29" i="4"/>
  <c r="P30" i="4"/>
  <c r="D34" i="4"/>
  <c r="L38" i="4"/>
  <c r="L50" i="4"/>
  <c r="L51" i="4"/>
  <c r="P63" i="4"/>
  <c r="P56" i="4" s="1"/>
  <c r="L65" i="4"/>
  <c r="D65" i="4" s="1"/>
  <c r="L71" i="4"/>
  <c r="L75" i="4"/>
  <c r="D79" i="4"/>
  <c r="L86" i="4"/>
  <c r="P87" i="4"/>
  <c r="L107" i="4"/>
  <c r="P130" i="4"/>
  <c r="L132" i="4"/>
  <c r="P133" i="4"/>
  <c r="L149" i="4"/>
  <c r="D149" i="4" s="1"/>
  <c r="P150" i="4"/>
  <c r="L152" i="4"/>
  <c r="L161" i="4"/>
  <c r="P162" i="4"/>
  <c r="L167" i="4"/>
  <c r="L168" i="4"/>
  <c r="P181" i="4"/>
  <c r="L204" i="4"/>
  <c r="P216" i="4"/>
  <c r="L23" i="4"/>
  <c r="L24" i="4"/>
  <c r="L30" i="4"/>
  <c r="R33" i="4"/>
  <c r="P41" i="4"/>
  <c r="P107" i="4"/>
  <c r="L108" i="4"/>
  <c r="P128" i="4"/>
  <c r="L130" i="4"/>
  <c r="M134" i="4"/>
  <c r="P139" i="4"/>
  <c r="P147" i="4"/>
  <c r="D147" i="4" s="1"/>
  <c r="P152" i="4"/>
  <c r="P168" i="4"/>
  <c r="J170" i="4"/>
  <c r="P185" i="4"/>
  <c r="P198" i="4"/>
  <c r="L209" i="4"/>
  <c r="L215" i="4"/>
  <c r="L216" i="4"/>
  <c r="L222" i="4"/>
  <c r="P81" i="4"/>
  <c r="P77" i="4" s="1"/>
  <c r="Q76" i="4"/>
  <c r="P135" i="4"/>
  <c r="Q134" i="4"/>
  <c r="G153" i="4"/>
  <c r="G154" i="4"/>
  <c r="D194" i="4"/>
  <c r="P27" i="4"/>
  <c r="D27" i="4" s="1"/>
  <c r="L31" i="4"/>
  <c r="P39" i="4"/>
  <c r="L40" i="4"/>
  <c r="P54" i="4"/>
  <c r="L63" i="4"/>
  <c r="L56" i="4" s="1"/>
  <c r="M55" i="4"/>
  <c r="P74" i="4"/>
  <c r="L92" i="4"/>
  <c r="P102" i="4"/>
  <c r="P106" i="4"/>
  <c r="L110" i="4"/>
  <c r="P111" i="4"/>
  <c r="D111" i="4" s="1"/>
  <c r="P122" i="4"/>
  <c r="D122" i="4" s="1"/>
  <c r="L135" i="4"/>
  <c r="L139" i="4"/>
  <c r="G140" i="4"/>
  <c r="P148" i="4"/>
  <c r="D148" i="4" s="1"/>
  <c r="P160" i="4"/>
  <c r="P164" i="4"/>
  <c r="P166" i="4"/>
  <c r="P204" i="4"/>
  <c r="P206" i="4"/>
  <c r="L211" i="4"/>
  <c r="P222" i="4"/>
  <c r="P224" i="4"/>
  <c r="L37" i="4"/>
  <c r="L33" i="4" s="1"/>
  <c r="M33" i="4"/>
  <c r="J44" i="4"/>
  <c r="J43" i="4"/>
  <c r="I6" i="4"/>
  <c r="H7" i="4"/>
  <c r="R7" i="4"/>
  <c r="J55" i="4"/>
  <c r="Q140" i="4"/>
  <c r="R217" i="4"/>
  <c r="N7" i="4"/>
  <c r="J8" i="4"/>
  <c r="P23" i="4"/>
  <c r="P31" i="4"/>
  <c r="N32" i="4"/>
  <c r="L42" i="4"/>
  <c r="G43" i="4"/>
  <c r="J56" i="4"/>
  <c r="L64" i="4"/>
  <c r="L66" i="4"/>
  <c r="D66" i="4" s="1"/>
  <c r="P70" i="4"/>
  <c r="L102" i="4"/>
  <c r="Q112" i="4"/>
  <c r="P126" i="4"/>
  <c r="D126" i="4" s="1"/>
  <c r="P131" i="4"/>
  <c r="L145" i="4"/>
  <c r="L141" i="4" s="1"/>
  <c r="L163" i="4"/>
  <c r="P193" i="4"/>
  <c r="D193" i="4" s="1"/>
  <c r="P212" i="4"/>
  <c r="P214" i="4"/>
  <c r="P228" i="4"/>
  <c r="L229" i="4"/>
  <c r="D229" i="4" s="1"/>
  <c r="P24" i="4"/>
  <c r="G33" i="4"/>
  <c r="P38" i="4"/>
  <c r="P40" i="4"/>
  <c r="P42" i="4"/>
  <c r="Q44" i="4"/>
  <c r="P50" i="4"/>
  <c r="L53" i="4"/>
  <c r="L68" i="4"/>
  <c r="L69" i="4"/>
  <c r="L70" i="4"/>
  <c r="L72" i="4"/>
  <c r="L73" i="4"/>
  <c r="L74" i="4"/>
  <c r="L87" i="4"/>
  <c r="L89" i="4"/>
  <c r="D89" i="4" s="1"/>
  <c r="L91" i="4"/>
  <c r="P99" i="4"/>
  <c r="P95" i="4" s="1"/>
  <c r="L106" i="4"/>
  <c r="L131" i="4"/>
  <c r="L133" i="4"/>
  <c r="L162" i="4"/>
  <c r="P163" i="4"/>
  <c r="L166" i="4"/>
  <c r="P167" i="4"/>
  <c r="P169" i="4"/>
  <c r="L175" i="4"/>
  <c r="L171" i="4" s="1"/>
  <c r="L177" i="4"/>
  <c r="L179" i="4"/>
  <c r="L180" i="4"/>
  <c r="L181" i="4"/>
  <c r="L183" i="4"/>
  <c r="L184" i="4"/>
  <c r="L185" i="4"/>
  <c r="P196" i="4"/>
  <c r="L198" i="4"/>
  <c r="G200" i="4"/>
  <c r="L206" i="4"/>
  <c r="P207" i="4"/>
  <c r="L210" i="4"/>
  <c r="P211" i="4"/>
  <c r="L214" i="4"/>
  <c r="P215" i="4"/>
  <c r="G218" i="4"/>
  <c r="L224" i="4"/>
  <c r="P225" i="4"/>
  <c r="L228" i="4"/>
  <c r="Q32" i="4"/>
  <c r="P51" i="4"/>
  <c r="P53" i="4"/>
  <c r="G56" i="4"/>
  <c r="L67" i="4"/>
  <c r="D67" i="4" s="1"/>
  <c r="P69" i="4"/>
  <c r="P71" i="4"/>
  <c r="P73" i="4"/>
  <c r="P75" i="4"/>
  <c r="P82" i="4"/>
  <c r="D82" i="4" s="1"/>
  <c r="P86" i="4"/>
  <c r="L93" i="4"/>
  <c r="L99" i="4"/>
  <c r="L95" i="4" s="1"/>
  <c r="L103" i="4"/>
  <c r="G112" i="4"/>
  <c r="P165" i="4"/>
  <c r="L169" i="4"/>
  <c r="P178" i="4"/>
  <c r="P180" i="4"/>
  <c r="P182" i="4"/>
  <c r="P184" i="4"/>
  <c r="P186" i="4"/>
  <c r="L196" i="4"/>
  <c r="P197" i="4"/>
  <c r="P205" i="4"/>
  <c r="P209" i="4"/>
  <c r="P213" i="4"/>
  <c r="D213" i="4" s="1"/>
  <c r="P223" i="4"/>
  <c r="P227" i="4"/>
  <c r="H76" i="4"/>
  <c r="J113" i="4"/>
  <c r="J112" i="4"/>
  <c r="H134" i="4"/>
  <c r="P145" i="4"/>
  <c r="P141" i="4" s="1"/>
  <c r="G187" i="4"/>
  <c r="L197" i="4"/>
  <c r="N187" i="4"/>
  <c r="H217" i="4"/>
  <c r="J7" i="4"/>
  <c r="R8" i="4"/>
  <c r="P8" i="4" s="1"/>
  <c r="G32" i="4"/>
  <c r="H43" i="4"/>
  <c r="M43" i="4"/>
  <c r="R43" i="4"/>
  <c r="L49" i="4"/>
  <c r="L44" i="4" s="1"/>
  <c r="H55" i="4"/>
  <c r="M56" i="4"/>
  <c r="R56" i="4"/>
  <c r="N55" i="4"/>
  <c r="G76" i="4"/>
  <c r="N76" i="4"/>
  <c r="L85" i="4"/>
  <c r="M76" i="4"/>
  <c r="R76" i="4"/>
  <c r="M94" i="4"/>
  <c r="L136" i="4"/>
  <c r="N134" i="4"/>
  <c r="H170" i="4"/>
  <c r="P177" i="4"/>
  <c r="R170" i="4"/>
  <c r="H199" i="4"/>
  <c r="N200" i="4"/>
  <c r="N199" i="4"/>
  <c r="L203" i="4"/>
  <c r="L200" i="4" s="1"/>
  <c r="J32" i="4"/>
  <c r="G7" i="4"/>
  <c r="Q7" i="4"/>
  <c r="G8" i="4"/>
  <c r="H32" i="4"/>
  <c r="M32" i="4"/>
  <c r="R32" i="4"/>
  <c r="J33" i="4"/>
  <c r="N43" i="4"/>
  <c r="R55" i="4"/>
  <c r="P64" i="4"/>
  <c r="Q55" i="4"/>
  <c r="L81" i="4"/>
  <c r="L77" i="4" s="1"/>
  <c r="Q113" i="4"/>
  <c r="P119" i="4"/>
  <c r="P113" i="4" s="1"/>
  <c r="P123" i="4"/>
  <c r="D123" i="4" s="1"/>
  <c r="R112" i="4"/>
  <c r="N112" i="4"/>
  <c r="L127" i="4"/>
  <c r="R154" i="4"/>
  <c r="P158" i="4"/>
  <c r="P154" i="4" s="1"/>
  <c r="R153" i="4"/>
  <c r="L159" i="4"/>
  <c r="N153" i="4"/>
  <c r="P195" i="4"/>
  <c r="Q187" i="4"/>
  <c r="P210" i="4"/>
  <c r="R199" i="4"/>
  <c r="M7" i="4"/>
  <c r="L54" i="4"/>
  <c r="R94" i="4"/>
  <c r="D101" i="4"/>
  <c r="H94" i="4"/>
  <c r="P137" i="4"/>
  <c r="R134" i="4"/>
  <c r="J140" i="4"/>
  <c r="J154" i="4"/>
  <c r="J153" i="4"/>
  <c r="H153" i="4"/>
  <c r="P176" i="4"/>
  <c r="Q170" i="4"/>
  <c r="J200" i="4"/>
  <c r="J199" i="4"/>
  <c r="P90" i="4"/>
  <c r="N94" i="4"/>
  <c r="G94" i="4"/>
  <c r="L109" i="4"/>
  <c r="H112" i="4"/>
  <c r="P129" i="4"/>
  <c r="D129" i="4" s="1"/>
  <c r="L137" i="4"/>
  <c r="N140" i="4"/>
  <c r="L146" i="4"/>
  <c r="R140" i="4"/>
  <c r="P151" i="4"/>
  <c r="L160" i="4"/>
  <c r="M170" i="4"/>
  <c r="D219" i="4"/>
  <c r="J218" i="4"/>
  <c r="J217" i="4"/>
  <c r="G55" i="4"/>
  <c r="Q94" i="4"/>
  <c r="P110" i="4"/>
  <c r="L128" i="4"/>
  <c r="M112" i="4"/>
  <c r="P138" i="4"/>
  <c r="D138" i="4" s="1"/>
  <c r="H140" i="4"/>
  <c r="L150" i="4"/>
  <c r="M140" i="4"/>
  <c r="L158" i="4"/>
  <c r="M153" i="4"/>
  <c r="N170" i="4"/>
  <c r="L176" i="4"/>
  <c r="N218" i="4"/>
  <c r="N217" i="4"/>
  <c r="L221" i="4"/>
  <c r="L218" i="4" s="1"/>
  <c r="M187" i="4"/>
  <c r="L192" i="4"/>
  <c r="R187" i="4"/>
  <c r="Q199" i="4"/>
  <c r="P203" i="4"/>
  <c r="P200" i="4" s="1"/>
  <c r="Q200" i="4"/>
  <c r="Q217" i="4"/>
  <c r="P221" i="4"/>
  <c r="P218" i="4" s="1"/>
  <c r="Q218" i="4"/>
  <c r="P161" i="4"/>
  <c r="H187" i="4"/>
  <c r="M199" i="4"/>
  <c r="M217" i="4"/>
  <c r="G170" i="4"/>
  <c r="G199" i="4"/>
  <c r="G217" i="4"/>
  <c r="F95" i="4" l="1"/>
  <c r="D192" i="4"/>
  <c r="L188" i="4"/>
  <c r="D178" i="4"/>
  <c r="D162" i="4"/>
  <c r="F217" i="4"/>
  <c r="F43" i="4"/>
  <c r="D188" i="4"/>
  <c r="F188" i="4"/>
  <c r="D146" i="4"/>
  <c r="D227" i="4"/>
  <c r="D88" i="4"/>
  <c r="F77" i="4"/>
  <c r="F171" i="4"/>
  <c r="D201" i="4"/>
  <c r="F199" i="4"/>
  <c r="D96" i="4"/>
  <c r="F94" i="4"/>
  <c r="F55" i="4"/>
  <c r="D161" i="4"/>
  <c r="D166" i="4"/>
  <c r="D130" i="4"/>
  <c r="D78" i="4"/>
  <c r="F76" i="4"/>
  <c r="D142" i="4"/>
  <c r="F140" i="4"/>
  <c r="D57" i="4"/>
  <c r="D190" i="4"/>
  <c r="D165" i="4"/>
  <c r="D93" i="4"/>
  <c r="D45" i="4"/>
  <c r="D155" i="4"/>
  <c r="F153" i="4"/>
  <c r="D172" i="4"/>
  <c r="F170" i="4"/>
  <c r="D114" i="4"/>
  <c r="F112" i="4"/>
  <c r="D127" i="4"/>
  <c r="F33" i="4"/>
  <c r="D186" i="4"/>
  <c r="D110" i="4"/>
  <c r="D136" i="4"/>
  <c r="D205" i="4"/>
  <c r="D92" i="4"/>
  <c r="D208" i="4"/>
  <c r="D109" i="4"/>
  <c r="D90" i="4"/>
  <c r="D106" i="4"/>
  <c r="D222" i="4"/>
  <c r="L112" i="4"/>
  <c r="D209" i="4"/>
  <c r="D179" i="4"/>
  <c r="P134" i="4"/>
  <c r="D51" i="4"/>
  <c r="D41" i="4"/>
  <c r="D107" i="4"/>
  <c r="P153" i="4"/>
  <c r="D183" i="4"/>
  <c r="D137" i="4"/>
  <c r="D75" i="4"/>
  <c r="D225" i="4"/>
  <c r="D214" i="4"/>
  <c r="D68" i="4"/>
  <c r="D29" i="4"/>
  <c r="D223" i="4"/>
  <c r="D52" i="4"/>
  <c r="D150" i="4"/>
  <c r="D198" i="4"/>
  <c r="D167" i="4"/>
  <c r="D160" i="4"/>
  <c r="D169" i="4"/>
  <c r="D102" i="4"/>
  <c r="D28" i="4"/>
  <c r="D54" i="4"/>
  <c r="D39" i="4"/>
  <c r="D212" i="4"/>
  <c r="D108" i="4"/>
  <c r="D180" i="4"/>
  <c r="D74" i="4"/>
  <c r="D85" i="4"/>
  <c r="D22" i="4"/>
  <c r="D8" i="4" s="1"/>
  <c r="D226" i="4"/>
  <c r="D224" i="4"/>
  <c r="D131" i="4"/>
  <c r="D91" i="4"/>
  <c r="D53" i="4"/>
  <c r="D163" i="4"/>
  <c r="D37" i="4"/>
  <c r="D33" i="4" s="1"/>
  <c r="D216" i="4"/>
  <c r="D50" i="4"/>
  <c r="D197" i="4"/>
  <c r="D228" i="4"/>
  <c r="D215" i="4"/>
  <c r="D207" i="4"/>
  <c r="D72" i="4"/>
  <c r="D23" i="4"/>
  <c r="D168" i="4"/>
  <c r="D152" i="4"/>
  <c r="D132" i="4"/>
  <c r="D38" i="4"/>
  <c r="P94" i="4"/>
  <c r="D151" i="4"/>
  <c r="D159" i="4"/>
  <c r="D103" i="4"/>
  <c r="D139" i="4"/>
  <c r="D63" i="4"/>
  <c r="P140" i="4"/>
  <c r="D182" i="4"/>
  <c r="D185" i="4"/>
  <c r="D133" i="4"/>
  <c r="D87" i="4"/>
  <c r="D24" i="4"/>
  <c r="D204" i="4"/>
  <c r="P43" i="4"/>
  <c r="D195" i="4"/>
  <c r="L134" i="4"/>
  <c r="D210" i="4"/>
  <c r="D184" i="4"/>
  <c r="D69" i="4"/>
  <c r="L55" i="4"/>
  <c r="D30" i="4"/>
  <c r="D128" i="4"/>
  <c r="D86" i="4"/>
  <c r="D40" i="4"/>
  <c r="P217" i="4"/>
  <c r="D158" i="4"/>
  <c r="D145" i="4"/>
  <c r="D119" i="4"/>
  <c r="D71" i="4"/>
  <c r="D206" i="4"/>
  <c r="D181" i="4"/>
  <c r="D73" i="4"/>
  <c r="D64" i="4"/>
  <c r="D31" i="4"/>
  <c r="P76" i="4"/>
  <c r="F8" i="4"/>
  <c r="L217" i="4"/>
  <c r="D176" i="4"/>
  <c r="L32" i="4"/>
  <c r="L76" i="4"/>
  <c r="D196" i="4"/>
  <c r="D70" i="4"/>
  <c r="D42" i="4"/>
  <c r="D99" i="4"/>
  <c r="D211" i="4"/>
  <c r="R6" i="4"/>
  <c r="P170" i="4"/>
  <c r="L170" i="4"/>
  <c r="D164" i="4"/>
  <c r="P55" i="4"/>
  <c r="N6" i="4"/>
  <c r="H6" i="4"/>
  <c r="D49" i="4"/>
  <c r="D221" i="4"/>
  <c r="D218" i="4" s="1"/>
  <c r="D81" i="4"/>
  <c r="P199" i="4"/>
  <c r="L153" i="4"/>
  <c r="P112" i="4"/>
  <c r="D177" i="4"/>
  <c r="D135" i="4"/>
  <c r="F44" i="4"/>
  <c r="D175" i="4"/>
  <c r="D203" i="4"/>
  <c r="D200" i="4" s="1"/>
  <c r="F200" i="4"/>
  <c r="F56" i="4"/>
  <c r="L94" i="4"/>
  <c r="L43" i="4"/>
  <c r="P32" i="4"/>
  <c r="L187" i="4"/>
  <c r="L154" i="4"/>
  <c r="P187" i="4"/>
  <c r="Q6" i="4"/>
  <c r="P7" i="4"/>
  <c r="J6" i="4"/>
  <c r="F154" i="4"/>
  <c r="M6" i="4"/>
  <c r="L7" i="4"/>
  <c r="G6" i="4"/>
  <c r="F7" i="4"/>
  <c r="F6" i="4" s="1"/>
  <c r="L199" i="4"/>
  <c r="L140" i="4"/>
  <c r="F218" i="4"/>
  <c r="F113" i="4"/>
  <c r="D76" i="4" l="1"/>
  <c r="D77" i="4"/>
  <c r="D171" i="4"/>
  <c r="D44" i="4"/>
  <c r="D187" i="4"/>
  <c r="D217" i="4"/>
  <c r="D140" i="4"/>
  <c r="D141" i="4"/>
  <c r="D95" i="4"/>
  <c r="D134" i="4"/>
  <c r="D113" i="4"/>
  <c r="D7" i="4"/>
  <c r="D170" i="4"/>
  <c r="D43" i="4"/>
  <c r="D55" i="4"/>
  <c r="D199" i="4"/>
  <c r="D154" i="4"/>
  <c r="D56" i="4"/>
  <c r="D32" i="4"/>
  <c r="D112" i="4"/>
  <c r="D153" i="4"/>
  <c r="D94" i="4"/>
  <c r="L6" i="4"/>
  <c r="P6" i="4"/>
  <c r="D6" i="4" l="1"/>
  <c r="G229" i="16"/>
  <c r="F229" i="16"/>
  <c r="E229" i="16"/>
  <c r="G228" i="16"/>
  <c r="F228" i="16"/>
  <c r="E228" i="16"/>
  <c r="H227" i="16"/>
  <c r="G227" i="16"/>
  <c r="F227" i="16"/>
  <c r="E227" i="16"/>
  <c r="G226" i="16"/>
  <c r="F226" i="16"/>
  <c r="E226" i="16"/>
  <c r="G225" i="16"/>
  <c r="F225" i="16"/>
  <c r="E225" i="16"/>
  <c r="G224" i="16"/>
  <c r="F224" i="16"/>
  <c r="E224" i="16"/>
  <c r="G223" i="16"/>
  <c r="F223" i="16"/>
  <c r="E223" i="16"/>
  <c r="G222" i="16"/>
  <c r="F222" i="16"/>
  <c r="E222" i="16"/>
  <c r="H221" i="16"/>
  <c r="G221" i="16"/>
  <c r="F221" i="16"/>
  <c r="E221" i="16"/>
  <c r="H220" i="16"/>
  <c r="G220" i="16"/>
  <c r="H219" i="16"/>
  <c r="G219" i="16"/>
  <c r="G216" i="16"/>
  <c r="F216" i="16"/>
  <c r="E216" i="16"/>
  <c r="G215" i="16"/>
  <c r="F215" i="16"/>
  <c r="E215" i="16"/>
  <c r="G214" i="16"/>
  <c r="F214" i="16"/>
  <c r="E214" i="16"/>
  <c r="G213" i="16"/>
  <c r="F213" i="16"/>
  <c r="E213" i="16"/>
  <c r="G212" i="16"/>
  <c r="F212" i="16"/>
  <c r="E212" i="16"/>
  <c r="G211" i="16"/>
  <c r="F211" i="16"/>
  <c r="E211" i="16"/>
  <c r="G210" i="16"/>
  <c r="F210" i="16"/>
  <c r="E210" i="16"/>
  <c r="G209" i="16"/>
  <c r="F209" i="16"/>
  <c r="E209" i="16"/>
  <c r="G208" i="16"/>
  <c r="F208" i="16"/>
  <c r="E208" i="16"/>
  <c r="G207" i="16"/>
  <c r="F207" i="16"/>
  <c r="E207" i="16"/>
  <c r="G206" i="16"/>
  <c r="F206" i="16"/>
  <c r="E206" i="16"/>
  <c r="G205" i="16"/>
  <c r="F205" i="16"/>
  <c r="E205" i="16"/>
  <c r="G204" i="16"/>
  <c r="F204" i="16"/>
  <c r="E204" i="16"/>
  <c r="H203" i="16"/>
  <c r="G203" i="16"/>
  <c r="F203" i="16"/>
  <c r="E203" i="16"/>
  <c r="H202" i="16"/>
  <c r="G202" i="16"/>
  <c r="H201" i="16"/>
  <c r="G201" i="16"/>
  <c r="G198" i="16"/>
  <c r="F198" i="16"/>
  <c r="E198" i="16"/>
  <c r="G197" i="16"/>
  <c r="F197" i="16"/>
  <c r="E197" i="16"/>
  <c r="G196" i="16"/>
  <c r="F196" i="16"/>
  <c r="E196" i="16"/>
  <c r="G195" i="16"/>
  <c r="F195" i="16"/>
  <c r="E195" i="16"/>
  <c r="G194" i="16"/>
  <c r="F194" i="16"/>
  <c r="E194" i="16"/>
  <c r="H193" i="16"/>
  <c r="G193" i="16"/>
  <c r="F193" i="16"/>
  <c r="E193" i="16"/>
  <c r="H192" i="16"/>
  <c r="G192" i="16"/>
  <c r="H191" i="16"/>
  <c r="G191" i="16"/>
  <c r="H190" i="16"/>
  <c r="G190" i="16"/>
  <c r="G187" i="16"/>
  <c r="F187" i="16"/>
  <c r="E187" i="16"/>
  <c r="G186" i="16"/>
  <c r="F186" i="16"/>
  <c r="E186" i="16"/>
  <c r="G185" i="16"/>
  <c r="F185" i="16"/>
  <c r="E185" i="16"/>
  <c r="G184" i="16"/>
  <c r="F184" i="16"/>
  <c r="E184" i="16"/>
  <c r="G183" i="16"/>
  <c r="F183" i="16"/>
  <c r="E183" i="16"/>
  <c r="G182" i="16"/>
  <c r="F182" i="16"/>
  <c r="E182" i="16"/>
  <c r="G181" i="16"/>
  <c r="F181" i="16"/>
  <c r="E181" i="16"/>
  <c r="G180" i="16"/>
  <c r="F180" i="16"/>
  <c r="E180" i="16"/>
  <c r="G179" i="16"/>
  <c r="F179" i="16"/>
  <c r="E179" i="16"/>
  <c r="G178" i="16"/>
  <c r="F178" i="16"/>
  <c r="E178" i="16"/>
  <c r="G177" i="16"/>
  <c r="F177" i="16"/>
  <c r="E177" i="16"/>
  <c r="H176" i="16"/>
  <c r="G176" i="16"/>
  <c r="F176" i="16"/>
  <c r="E176" i="16"/>
  <c r="H174" i="16"/>
  <c r="G174" i="16"/>
  <c r="H173" i="16"/>
  <c r="G173" i="16"/>
  <c r="G170" i="16"/>
  <c r="F170" i="16"/>
  <c r="E170" i="16"/>
  <c r="G169" i="16"/>
  <c r="F169" i="16"/>
  <c r="E169" i="16"/>
  <c r="G168" i="16"/>
  <c r="F168" i="16"/>
  <c r="E168" i="16"/>
  <c r="G167" i="16"/>
  <c r="F167" i="16"/>
  <c r="E167" i="16"/>
  <c r="G166" i="16"/>
  <c r="F166" i="16"/>
  <c r="E166" i="16"/>
  <c r="G165" i="16"/>
  <c r="F165" i="16"/>
  <c r="E165" i="16"/>
  <c r="G164" i="16"/>
  <c r="F164" i="16"/>
  <c r="E164" i="16"/>
  <c r="G163" i="16"/>
  <c r="F163" i="16"/>
  <c r="E163" i="16"/>
  <c r="G162" i="16"/>
  <c r="F162" i="16"/>
  <c r="E162" i="16"/>
  <c r="G161" i="16"/>
  <c r="F161" i="16"/>
  <c r="E161" i="16"/>
  <c r="G160" i="16"/>
  <c r="F160" i="16"/>
  <c r="E160" i="16"/>
  <c r="H159" i="16"/>
  <c r="G159" i="16"/>
  <c r="F159" i="16"/>
  <c r="E159" i="16"/>
  <c r="H158" i="16"/>
  <c r="G158" i="16"/>
  <c r="H157" i="16"/>
  <c r="G157" i="16"/>
  <c r="H156" i="16"/>
  <c r="G156" i="16"/>
  <c r="G153" i="16"/>
  <c r="F153" i="16"/>
  <c r="E153" i="16"/>
  <c r="H152" i="16"/>
  <c r="G152" i="16"/>
  <c r="F152" i="16"/>
  <c r="E152" i="16"/>
  <c r="G151" i="16"/>
  <c r="F151" i="16"/>
  <c r="E151" i="16"/>
  <c r="G150" i="16"/>
  <c r="F150" i="16"/>
  <c r="E150" i="16"/>
  <c r="G149" i="16"/>
  <c r="F149" i="16"/>
  <c r="E149" i="16"/>
  <c r="G148" i="16"/>
  <c r="F148" i="16"/>
  <c r="E148" i="16"/>
  <c r="G147" i="16"/>
  <c r="F147" i="16"/>
  <c r="E147" i="16"/>
  <c r="H146" i="16"/>
  <c r="G146" i="16"/>
  <c r="F146" i="16"/>
  <c r="E146" i="16"/>
  <c r="F145" i="16"/>
  <c r="H145" i="16"/>
  <c r="G145" i="16"/>
  <c r="H144" i="16"/>
  <c r="G144" i="16"/>
  <c r="H143" i="16"/>
  <c r="G143" i="16"/>
  <c r="G140" i="16"/>
  <c r="F140" i="16"/>
  <c r="E140" i="16"/>
  <c r="G139" i="16"/>
  <c r="F139" i="16"/>
  <c r="E139" i="16"/>
  <c r="G138" i="16"/>
  <c r="F138" i="16"/>
  <c r="E138" i="16"/>
  <c r="G137" i="16"/>
  <c r="F137" i="16"/>
  <c r="E137" i="16"/>
  <c r="H136" i="16"/>
  <c r="G136" i="16"/>
  <c r="F136" i="16"/>
  <c r="E136" i="16"/>
  <c r="C135" i="16"/>
  <c r="G134" i="16"/>
  <c r="F134" i="16"/>
  <c r="E134" i="16"/>
  <c r="G133" i="16"/>
  <c r="F133" i="16"/>
  <c r="E133" i="16"/>
  <c r="G132" i="16"/>
  <c r="F132" i="16"/>
  <c r="E132" i="16"/>
  <c r="G131" i="16"/>
  <c r="F131" i="16"/>
  <c r="E131" i="16"/>
  <c r="G130" i="16"/>
  <c r="F130" i="16"/>
  <c r="E130" i="16"/>
  <c r="G129" i="16"/>
  <c r="F129" i="16"/>
  <c r="E129" i="16"/>
  <c r="G128" i="16"/>
  <c r="F128" i="16"/>
  <c r="E128" i="16"/>
  <c r="G127" i="16"/>
  <c r="F127" i="16"/>
  <c r="E127" i="16"/>
  <c r="G126" i="16"/>
  <c r="F126" i="16"/>
  <c r="E126" i="16"/>
  <c r="G125" i="16"/>
  <c r="F125" i="16"/>
  <c r="E125" i="16"/>
  <c r="G124" i="16"/>
  <c r="F124" i="16"/>
  <c r="E124" i="16"/>
  <c r="G123" i="16"/>
  <c r="F123" i="16"/>
  <c r="E123" i="16"/>
  <c r="G122" i="16"/>
  <c r="F122" i="16"/>
  <c r="E122" i="16"/>
  <c r="G121" i="16"/>
  <c r="F121" i="16"/>
  <c r="E121" i="16"/>
  <c r="H120" i="16"/>
  <c r="G120" i="16"/>
  <c r="F120" i="16"/>
  <c r="E120" i="16"/>
  <c r="H118" i="16"/>
  <c r="G118" i="16"/>
  <c r="H117" i="16"/>
  <c r="G117" i="16"/>
  <c r="H116" i="16"/>
  <c r="G116" i="16"/>
  <c r="H115" i="16"/>
  <c r="G115" i="16"/>
  <c r="G112" i="16"/>
  <c r="F112" i="16"/>
  <c r="E112" i="16"/>
  <c r="G111" i="16"/>
  <c r="F111" i="16"/>
  <c r="E111" i="16"/>
  <c r="G110" i="16"/>
  <c r="F110" i="16"/>
  <c r="E110" i="16"/>
  <c r="G109" i="16"/>
  <c r="F109" i="16"/>
  <c r="E109" i="16"/>
  <c r="G108" i="16"/>
  <c r="F108" i="16"/>
  <c r="E108" i="16"/>
  <c r="G107" i="16"/>
  <c r="F107" i="16"/>
  <c r="E107" i="16"/>
  <c r="G106" i="16"/>
  <c r="F106" i="16"/>
  <c r="E106" i="16"/>
  <c r="G105" i="16"/>
  <c r="F105" i="16"/>
  <c r="E105" i="16"/>
  <c r="G104" i="16"/>
  <c r="F104" i="16"/>
  <c r="E104" i="16"/>
  <c r="G103" i="16"/>
  <c r="F103" i="16"/>
  <c r="E103" i="16"/>
  <c r="G102" i="16"/>
  <c r="F102" i="16"/>
  <c r="E102" i="16"/>
  <c r="G101" i="16"/>
  <c r="F101" i="16"/>
  <c r="E101" i="16"/>
  <c r="D100" i="16"/>
  <c r="H100" i="16"/>
  <c r="G100" i="16"/>
  <c r="F100" i="16"/>
  <c r="E100" i="16"/>
  <c r="H98" i="16"/>
  <c r="G98" i="16"/>
  <c r="H97" i="16"/>
  <c r="G97" i="16"/>
  <c r="G94" i="16"/>
  <c r="F94" i="16"/>
  <c r="E94" i="16"/>
  <c r="G93" i="16"/>
  <c r="F93" i="16"/>
  <c r="E93" i="16"/>
  <c r="G92" i="16"/>
  <c r="F92" i="16"/>
  <c r="E92" i="16"/>
  <c r="G91" i="16"/>
  <c r="F91" i="16"/>
  <c r="E91" i="16"/>
  <c r="G90" i="16"/>
  <c r="F90" i="16"/>
  <c r="E90" i="16"/>
  <c r="H89" i="16"/>
  <c r="G89" i="16"/>
  <c r="F89" i="16"/>
  <c r="E89" i="16"/>
  <c r="G88" i="16"/>
  <c r="F88" i="16"/>
  <c r="E88" i="16"/>
  <c r="G87" i="16"/>
  <c r="F87" i="16"/>
  <c r="E87" i="16"/>
  <c r="G86" i="16"/>
  <c r="F86" i="16"/>
  <c r="E86" i="16"/>
  <c r="H85" i="16"/>
  <c r="G85" i="16"/>
  <c r="F85" i="16"/>
  <c r="E85" i="16"/>
  <c r="G84" i="16"/>
  <c r="F84" i="16"/>
  <c r="E84" i="16"/>
  <c r="G83" i="16"/>
  <c r="F83" i="16"/>
  <c r="E83" i="16"/>
  <c r="H82" i="16"/>
  <c r="G82" i="16"/>
  <c r="F82" i="16"/>
  <c r="E82" i="16"/>
  <c r="H80" i="16"/>
  <c r="G80" i="16"/>
  <c r="H79" i="16"/>
  <c r="G79" i="16"/>
  <c r="G76" i="16"/>
  <c r="F76" i="16"/>
  <c r="E76" i="16"/>
  <c r="G75" i="16"/>
  <c r="F75" i="16"/>
  <c r="E75" i="16"/>
  <c r="G74" i="16"/>
  <c r="F74" i="16"/>
  <c r="E74" i="16"/>
  <c r="G73" i="16"/>
  <c r="F73" i="16"/>
  <c r="E73" i="16"/>
  <c r="G72" i="16"/>
  <c r="F72" i="16"/>
  <c r="E72" i="16"/>
  <c r="H71" i="16"/>
  <c r="G71" i="16"/>
  <c r="F71" i="16"/>
  <c r="E71" i="16"/>
  <c r="G70" i="16"/>
  <c r="F70" i="16"/>
  <c r="E70" i="16"/>
  <c r="G69" i="16"/>
  <c r="F69" i="16"/>
  <c r="E69" i="16"/>
  <c r="G68" i="16"/>
  <c r="F68" i="16"/>
  <c r="E68" i="16"/>
  <c r="G67" i="16"/>
  <c r="F67" i="16"/>
  <c r="E67" i="16"/>
  <c r="G66" i="16"/>
  <c r="F66" i="16"/>
  <c r="E66" i="16"/>
  <c r="G65" i="16"/>
  <c r="F65" i="16"/>
  <c r="E65" i="16"/>
  <c r="D64" i="16"/>
  <c r="H64" i="16"/>
  <c r="G64" i="16"/>
  <c r="F64" i="16"/>
  <c r="E64" i="16"/>
  <c r="E63" i="16"/>
  <c r="H62" i="16"/>
  <c r="G62" i="16"/>
  <c r="H61" i="16"/>
  <c r="G61" i="16"/>
  <c r="H60" i="16"/>
  <c r="G60" i="16"/>
  <c r="H59" i="16"/>
  <c r="G59" i="16"/>
  <c r="H58" i="16"/>
  <c r="G58" i="16"/>
  <c r="G55" i="16"/>
  <c r="F55" i="16"/>
  <c r="E55" i="16"/>
  <c r="G54" i="16"/>
  <c r="F54" i="16"/>
  <c r="E54" i="16"/>
  <c r="G53" i="16"/>
  <c r="F53" i="16"/>
  <c r="E53" i="16"/>
  <c r="H52" i="16"/>
  <c r="G52" i="16"/>
  <c r="F52" i="16"/>
  <c r="E52" i="16"/>
  <c r="H51" i="16"/>
  <c r="G51" i="16"/>
  <c r="F51" i="16"/>
  <c r="E51" i="16"/>
  <c r="G50" i="16"/>
  <c r="F50" i="16"/>
  <c r="E50" i="16"/>
  <c r="H49" i="16"/>
  <c r="G49" i="16"/>
  <c r="H48" i="16"/>
  <c r="G48" i="16"/>
  <c r="H47" i="16"/>
  <c r="G47" i="16"/>
  <c r="H46" i="16"/>
  <c r="G46" i="16"/>
  <c r="C45" i="16"/>
  <c r="C44" i="16"/>
  <c r="G43" i="16"/>
  <c r="F43" i="16"/>
  <c r="E43" i="16"/>
  <c r="G42" i="16"/>
  <c r="F42" i="16"/>
  <c r="E42" i="16"/>
  <c r="G41" i="16"/>
  <c r="F41" i="16"/>
  <c r="E41" i="16"/>
  <c r="D40" i="16"/>
  <c r="G40" i="16"/>
  <c r="F40" i="16"/>
  <c r="E40" i="16"/>
  <c r="H39" i="16"/>
  <c r="G39" i="16"/>
  <c r="F39" i="16"/>
  <c r="E39" i="16"/>
  <c r="G38" i="16"/>
  <c r="F38" i="16"/>
  <c r="E38" i="16"/>
  <c r="E37" i="16"/>
  <c r="H37" i="16"/>
  <c r="G37" i="16"/>
  <c r="H36" i="16"/>
  <c r="G36" i="16"/>
  <c r="H35" i="16"/>
  <c r="G35" i="16"/>
  <c r="G32" i="16"/>
  <c r="F32" i="16"/>
  <c r="E32" i="16"/>
  <c r="H31" i="16"/>
  <c r="G31" i="16"/>
  <c r="F31" i="16"/>
  <c r="E31" i="16"/>
  <c r="H30" i="16"/>
  <c r="G30" i="16"/>
  <c r="F30" i="16"/>
  <c r="E30" i="16"/>
  <c r="H29" i="16"/>
  <c r="G29" i="16"/>
  <c r="F29" i="16"/>
  <c r="E29" i="16"/>
  <c r="H28" i="16"/>
  <c r="G28" i="16"/>
  <c r="F28" i="16"/>
  <c r="E28" i="16"/>
  <c r="H27" i="16"/>
  <c r="G27" i="16"/>
  <c r="F27" i="16"/>
  <c r="E27" i="16"/>
  <c r="H26" i="16"/>
  <c r="G26" i="16"/>
  <c r="F26" i="16"/>
  <c r="E26" i="16"/>
  <c r="G25" i="16"/>
  <c r="F25" i="16"/>
  <c r="E25" i="16"/>
  <c r="H24" i="16"/>
  <c r="G24" i="16"/>
  <c r="F24" i="16"/>
  <c r="E24" i="16"/>
  <c r="G23" i="16"/>
  <c r="F23" i="16"/>
  <c r="E23" i="16"/>
  <c r="F20" i="16"/>
  <c r="H20" i="16"/>
  <c r="G20" i="16"/>
  <c r="H19" i="16"/>
  <c r="G19" i="16"/>
  <c r="H18" i="16"/>
  <c r="G18" i="16"/>
  <c r="H17" i="16"/>
  <c r="G17" i="16"/>
  <c r="H16" i="16"/>
  <c r="G16" i="16"/>
  <c r="H15" i="16"/>
  <c r="G15" i="16"/>
  <c r="H14" i="16"/>
  <c r="G14" i="16"/>
  <c r="H13" i="16"/>
  <c r="G13" i="16"/>
  <c r="H12" i="16"/>
  <c r="G12" i="16"/>
  <c r="H11" i="16"/>
  <c r="G11" i="16"/>
  <c r="H10" i="16"/>
  <c r="G10" i="16"/>
  <c r="U8" i="15"/>
  <c r="H41" i="16" l="1"/>
  <c r="D52" i="16"/>
  <c r="H87" i="16"/>
  <c r="G142" i="16"/>
  <c r="D29" i="16"/>
  <c r="H32" i="16"/>
  <c r="H69" i="16"/>
  <c r="D87" i="16"/>
  <c r="D88" i="16"/>
  <c r="H121" i="16"/>
  <c r="D181" i="16"/>
  <c r="H132" i="16"/>
  <c r="D28" i="16"/>
  <c r="E47" i="16"/>
  <c r="D51" i="16"/>
  <c r="H101" i="16"/>
  <c r="E117" i="16"/>
  <c r="D121" i="16"/>
  <c r="D128" i="16"/>
  <c r="D138" i="16"/>
  <c r="D195" i="16"/>
  <c r="H195" i="16"/>
  <c r="H179" i="16"/>
  <c r="D214" i="16"/>
  <c r="H73" i="16"/>
  <c r="D209" i="16"/>
  <c r="D175" i="16"/>
  <c r="E175" i="16"/>
  <c r="E46" i="16"/>
  <c r="H50" i="16"/>
  <c r="H55" i="16"/>
  <c r="D68" i="16"/>
  <c r="H68" i="16"/>
  <c r="D164" i="16"/>
  <c r="H164" i="16"/>
  <c r="H167" i="16"/>
  <c r="H214" i="16"/>
  <c r="H223" i="16"/>
  <c r="F144" i="16"/>
  <c r="E173" i="16"/>
  <c r="D211" i="16"/>
  <c r="D32" i="16"/>
  <c r="D41" i="16"/>
  <c r="D112" i="16"/>
  <c r="F118" i="16"/>
  <c r="F157" i="16"/>
  <c r="D206" i="16"/>
  <c r="F220" i="16"/>
  <c r="H65" i="16"/>
  <c r="D162" i="16"/>
  <c r="H54" i="16"/>
  <c r="H76" i="16"/>
  <c r="F135" i="16"/>
  <c r="H198" i="16"/>
  <c r="H215" i="16"/>
  <c r="E97" i="16"/>
  <c r="E49" i="16"/>
  <c r="G95" i="16"/>
  <c r="E35" i="16"/>
  <c r="H224" i="16"/>
  <c r="H40" i="16"/>
  <c r="H112" i="16"/>
  <c r="D159" i="16"/>
  <c r="H187" i="16"/>
  <c r="D30" i="16"/>
  <c r="D43" i="16"/>
  <c r="D101" i="16"/>
  <c r="H128" i="16"/>
  <c r="H138" i="16"/>
  <c r="H148" i="16"/>
  <c r="H160" i="16"/>
  <c r="D170" i="16"/>
  <c r="H180" i="16"/>
  <c r="H181" i="16"/>
  <c r="H206" i="16"/>
  <c r="H211" i="16"/>
  <c r="D21" i="16"/>
  <c r="H72" i="16"/>
  <c r="H210" i="16"/>
  <c r="E192" i="16"/>
  <c r="E22" i="16"/>
  <c r="F58" i="16"/>
  <c r="F79" i="16"/>
  <c r="E219" i="16"/>
  <c r="D93" i="16"/>
  <c r="H25" i="16"/>
  <c r="F37" i="16"/>
  <c r="E156" i="16"/>
  <c r="E21" i="16"/>
  <c r="D27" i="16"/>
  <c r="D67" i="16"/>
  <c r="G113" i="16"/>
  <c r="F59" i="16"/>
  <c r="E62" i="16"/>
  <c r="H93" i="16"/>
  <c r="D120" i="16"/>
  <c r="H183" i="16"/>
  <c r="H222" i="16"/>
  <c r="H226" i="16"/>
  <c r="D26" i="16"/>
  <c r="E59" i="16"/>
  <c r="D83" i="16"/>
  <c r="H94" i="16"/>
  <c r="F97" i="16"/>
  <c r="H108" i="16"/>
  <c r="E118" i="16"/>
  <c r="F156" i="16"/>
  <c r="F192" i="16"/>
  <c r="E201" i="16"/>
  <c r="D38" i="16"/>
  <c r="H43" i="16"/>
  <c r="H67" i="16"/>
  <c r="H75" i="16"/>
  <c r="G78" i="16"/>
  <c r="H83" i="16"/>
  <c r="H84" i="16"/>
  <c r="G77" i="16"/>
  <c r="E119" i="16"/>
  <c r="H163" i="16"/>
  <c r="H184" i="16"/>
  <c r="H194" i="16"/>
  <c r="H189" i="16" s="1"/>
  <c r="F201" i="16"/>
  <c r="E220" i="16"/>
  <c r="H228" i="16"/>
  <c r="H129" i="16"/>
  <c r="D132" i="16"/>
  <c r="E144" i="16"/>
  <c r="F173" i="16"/>
  <c r="D203" i="16"/>
  <c r="G155" i="16"/>
  <c r="E174" i="16"/>
  <c r="D193" i="16"/>
  <c r="H197" i="16"/>
  <c r="D221" i="16"/>
  <c r="E36" i="16"/>
  <c r="G217" i="16"/>
  <c r="G218" i="16"/>
  <c r="E99" i="16"/>
  <c r="H229" i="16"/>
  <c r="G8" i="16"/>
  <c r="G9" i="16"/>
  <c r="E58" i="16"/>
  <c r="F60" i="16"/>
  <c r="H70" i="16"/>
  <c r="H74" i="16"/>
  <c r="F10" i="16"/>
  <c r="F11" i="16"/>
  <c r="F12" i="16"/>
  <c r="F13" i="16"/>
  <c r="F14" i="16"/>
  <c r="F15" i="16"/>
  <c r="F16" i="16"/>
  <c r="F17" i="16"/>
  <c r="F18" i="16"/>
  <c r="F19" i="16"/>
  <c r="G34" i="16"/>
  <c r="G33" i="16"/>
  <c r="D65" i="16"/>
  <c r="E79" i="16"/>
  <c r="G44" i="16"/>
  <c r="G45" i="16"/>
  <c r="G57" i="16"/>
  <c r="G56" i="16"/>
  <c r="D81" i="16"/>
  <c r="D22" i="16"/>
  <c r="H23" i="16"/>
  <c r="H45" i="16"/>
  <c r="H53" i="16"/>
  <c r="E61" i="16"/>
  <c r="F62" i="16"/>
  <c r="D82" i="16"/>
  <c r="H91" i="16"/>
  <c r="D103" i="16"/>
  <c r="D130" i="16"/>
  <c r="H133" i="16"/>
  <c r="E10" i="16"/>
  <c r="E11" i="16"/>
  <c r="E12" i="16"/>
  <c r="E13" i="16"/>
  <c r="E14" i="16"/>
  <c r="E15" i="16"/>
  <c r="E16" i="16"/>
  <c r="E17" i="16"/>
  <c r="E18" i="16"/>
  <c r="E19" i="16"/>
  <c r="E20" i="16"/>
  <c r="H42" i="16"/>
  <c r="E48" i="16"/>
  <c r="F61" i="16"/>
  <c r="H86" i="16"/>
  <c r="H102" i="16"/>
  <c r="D125" i="16"/>
  <c r="H38" i="16"/>
  <c r="F49" i="16"/>
  <c r="H66" i="16"/>
  <c r="D73" i="16"/>
  <c r="F80" i="16"/>
  <c r="H90" i="16"/>
  <c r="E98" i="16"/>
  <c r="G114" i="16"/>
  <c r="D124" i="16"/>
  <c r="D42" i="16"/>
  <c r="D69" i="16"/>
  <c r="H104" i="16"/>
  <c r="H109" i="16"/>
  <c r="H139" i="16"/>
  <c r="H149" i="16"/>
  <c r="F190" i="16"/>
  <c r="F35" i="16"/>
  <c r="F36" i="16"/>
  <c r="F46" i="16"/>
  <c r="F47" i="16"/>
  <c r="F48" i="16"/>
  <c r="E60" i="16"/>
  <c r="E80" i="16"/>
  <c r="E81" i="16"/>
  <c r="G96" i="16"/>
  <c r="H105" i="16"/>
  <c r="E115" i="16"/>
  <c r="H130" i="16"/>
  <c r="D134" i="16"/>
  <c r="E135" i="16"/>
  <c r="D136" i="16"/>
  <c r="D66" i="16"/>
  <c r="H88" i="16"/>
  <c r="F116" i="16"/>
  <c r="H122" i="16"/>
  <c r="H125" i="16"/>
  <c r="H150" i="16"/>
  <c r="H153" i="16"/>
  <c r="F158" i="16"/>
  <c r="H92" i="16"/>
  <c r="F98" i="16"/>
  <c r="H106" i="16"/>
  <c r="H110" i="16"/>
  <c r="F115" i="16"/>
  <c r="H123" i="16"/>
  <c r="D131" i="16"/>
  <c r="H140" i="16"/>
  <c r="G141" i="16"/>
  <c r="E145" i="16"/>
  <c r="D147" i="16"/>
  <c r="G154" i="16"/>
  <c r="H161" i="16"/>
  <c r="H165" i="16"/>
  <c r="D169" i="16"/>
  <c r="F191" i="16"/>
  <c r="H103" i="16"/>
  <c r="D106" i="16"/>
  <c r="D110" i="16"/>
  <c r="E116" i="16"/>
  <c r="F117" i="16"/>
  <c r="D123" i="16"/>
  <c r="H124" i="16"/>
  <c r="H134" i="16"/>
  <c r="G135" i="16"/>
  <c r="D140" i="16"/>
  <c r="D165" i="16"/>
  <c r="H168" i="16"/>
  <c r="H177" i="16"/>
  <c r="H185" i="16"/>
  <c r="H186" i="16"/>
  <c r="E202" i="16"/>
  <c r="E143" i="16"/>
  <c r="E157" i="16"/>
  <c r="E158" i="16"/>
  <c r="H169" i="16"/>
  <c r="G172" i="16"/>
  <c r="G171" i="16"/>
  <c r="F174" i="16"/>
  <c r="H182" i="16"/>
  <c r="E190" i="16"/>
  <c r="D225" i="16"/>
  <c r="H107" i="16"/>
  <c r="H111" i="16"/>
  <c r="H126" i="16"/>
  <c r="H127" i="16"/>
  <c r="H131" i="16"/>
  <c r="H137" i="16"/>
  <c r="F143" i="16"/>
  <c r="D146" i="16"/>
  <c r="H147" i="16"/>
  <c r="D176" i="16"/>
  <c r="H178" i="16"/>
  <c r="H207" i="16"/>
  <c r="F219" i="16"/>
  <c r="H151" i="16"/>
  <c r="H162" i="16"/>
  <c r="H166" i="16"/>
  <c r="H170" i="16"/>
  <c r="D182" i="16"/>
  <c r="D187" i="16"/>
  <c r="G188" i="16"/>
  <c r="G189" i="16"/>
  <c r="D196" i="16"/>
  <c r="G200" i="16"/>
  <c r="G199" i="16"/>
  <c r="D204" i="16"/>
  <c r="D208" i="16"/>
  <c r="H212" i="16"/>
  <c r="H216" i="16"/>
  <c r="D186" i="16"/>
  <c r="D216" i="16"/>
  <c r="E191" i="16"/>
  <c r="H196" i="16"/>
  <c r="H204" i="16"/>
  <c r="H200" i="16" s="1"/>
  <c r="H218" i="16"/>
  <c r="H225" i="16"/>
  <c r="F202" i="16"/>
  <c r="H208" i="16"/>
  <c r="D229" i="16"/>
  <c r="H205" i="16"/>
  <c r="H209" i="16"/>
  <c r="H213" i="16"/>
  <c r="F171" i="16" l="1"/>
  <c r="F199" i="16"/>
  <c r="F95" i="16"/>
  <c r="H78" i="16"/>
  <c r="E199" i="16"/>
  <c r="F155" i="16"/>
  <c r="E33" i="16"/>
  <c r="D48" i="16"/>
  <c r="F77" i="16"/>
  <c r="H44" i="16"/>
  <c r="D63" i="16"/>
  <c r="D223" i="16"/>
  <c r="D152" i="16"/>
  <c r="D213" i="16"/>
  <c r="H188" i="16"/>
  <c r="D74" i="16"/>
  <c r="D220" i="16"/>
  <c r="D148" i="16"/>
  <c r="D36" i="16"/>
  <c r="D72" i="16"/>
  <c r="D55" i="16"/>
  <c r="H172" i="16"/>
  <c r="D117" i="16"/>
  <c r="D119" i="16"/>
  <c r="E45" i="16"/>
  <c r="D20" i="16"/>
  <c r="D35" i="16"/>
  <c r="E172" i="16"/>
  <c r="D180" i="16"/>
  <c r="D127" i="16"/>
  <c r="D201" i="16"/>
  <c r="D144" i="16"/>
  <c r="D89" i="16"/>
  <c r="D50" i="16"/>
  <c r="D191" i="16"/>
  <c r="F56" i="16"/>
  <c r="D24" i="16"/>
  <c r="D227" i="16"/>
  <c r="D194" i="16"/>
  <c r="D167" i="16"/>
  <c r="E217" i="16"/>
  <c r="F78" i="16"/>
  <c r="D47" i="16"/>
  <c r="D115" i="16"/>
  <c r="D46" i="16"/>
  <c r="D71" i="16"/>
  <c r="D198" i="16"/>
  <c r="H142" i="16"/>
  <c r="H171" i="16"/>
  <c r="H155" i="16"/>
  <c r="D126" i="16"/>
  <c r="D86" i="16"/>
  <c r="D53" i="16"/>
  <c r="D79" i="16"/>
  <c r="D163" i="16"/>
  <c r="D107" i="16"/>
  <c r="D39" i="16"/>
  <c r="D75" i="16"/>
  <c r="D76" i="16"/>
  <c r="D197" i="16"/>
  <c r="D118" i="16"/>
  <c r="F96" i="16"/>
  <c r="D60" i="16"/>
  <c r="D54" i="16"/>
  <c r="E96" i="16"/>
  <c r="D183" i="16"/>
  <c r="D84" i="16"/>
  <c r="D215" i="16"/>
  <c r="F57" i="16"/>
  <c r="D178" i="16"/>
  <c r="D166" i="16"/>
  <c r="D151" i="16"/>
  <c r="H113" i="16"/>
  <c r="H77" i="16"/>
  <c r="D111" i="16"/>
  <c r="D25" i="16"/>
  <c r="D179" i="16"/>
  <c r="F200" i="16"/>
  <c r="E200" i="16"/>
  <c r="F154" i="16"/>
  <c r="H33" i="16"/>
  <c r="H96" i="16"/>
  <c r="D19" i="16"/>
  <c r="D15" i="16"/>
  <c r="D11" i="16"/>
  <c r="D80" i="16"/>
  <c r="H141" i="16"/>
  <c r="D92" i="16"/>
  <c r="D97" i="16"/>
  <c r="D129" i="16"/>
  <c r="D156" i="16"/>
  <c r="E218" i="16"/>
  <c r="E171" i="16"/>
  <c r="D222" i="16"/>
  <c r="D85" i="16"/>
  <c r="D184" i="16"/>
  <c r="D210" i="16"/>
  <c r="D31" i="16"/>
  <c r="H217" i="16"/>
  <c r="D174" i="16"/>
  <c r="E155" i="16"/>
  <c r="D145" i="16"/>
  <c r="D137" i="16"/>
  <c r="H57" i="16"/>
  <c r="E44" i="16"/>
  <c r="D226" i="16"/>
  <c r="D228" i="16"/>
  <c r="D94" i="16"/>
  <c r="D205" i="16"/>
  <c r="D108" i="16"/>
  <c r="D207" i="16"/>
  <c r="F113" i="16"/>
  <c r="F114" i="16"/>
  <c r="D150" i="16"/>
  <c r="E113" i="16"/>
  <c r="E114" i="16"/>
  <c r="F45" i="16"/>
  <c r="F44" i="16"/>
  <c r="H34" i="16"/>
  <c r="D133" i="16"/>
  <c r="D202" i="16"/>
  <c r="D212" i="16"/>
  <c r="D173" i="16"/>
  <c r="F142" i="16"/>
  <c r="F141" i="16"/>
  <c r="E95" i="16"/>
  <c r="F34" i="16"/>
  <c r="F33" i="16"/>
  <c r="D139" i="16"/>
  <c r="D61" i="16"/>
  <c r="D157" i="16"/>
  <c r="D219" i="16"/>
  <c r="H135" i="16"/>
  <c r="D192" i="16"/>
  <c r="D190" i="16"/>
  <c r="D160" i="16"/>
  <c r="E154" i="16"/>
  <c r="D143" i="16"/>
  <c r="D98" i="16"/>
  <c r="D153" i="16"/>
  <c r="D149" i="16"/>
  <c r="D70" i="16"/>
  <c r="H154" i="16"/>
  <c r="D105" i="16"/>
  <c r="H95" i="16"/>
  <c r="D104" i="16"/>
  <c r="F172" i="16"/>
  <c r="D90" i="16"/>
  <c r="D18" i="16"/>
  <c r="D16" i="16"/>
  <c r="D14" i="16"/>
  <c r="D12" i="16"/>
  <c r="H114" i="16"/>
  <c r="D91" i="16"/>
  <c r="H9" i="16"/>
  <c r="H8" i="16"/>
  <c r="D58" i="16"/>
  <c r="G7" i="16"/>
  <c r="D23" i="16"/>
  <c r="H56" i="16"/>
  <c r="D224" i="16"/>
  <c r="D17" i="16"/>
  <c r="D13" i="16"/>
  <c r="D10" i="16"/>
  <c r="D37" i="16"/>
  <c r="E77" i="16"/>
  <c r="E78" i="16"/>
  <c r="D99" i="16"/>
  <c r="E189" i="16"/>
  <c r="E188" i="16"/>
  <c r="E142" i="16"/>
  <c r="E141" i="16"/>
  <c r="D177" i="16"/>
  <c r="D49" i="16"/>
  <c r="D109" i="16"/>
  <c r="D102" i="16"/>
  <c r="D62" i="16"/>
  <c r="E56" i="16"/>
  <c r="E57" i="16"/>
  <c r="H199" i="16"/>
  <c r="F217" i="16"/>
  <c r="F218" i="16"/>
  <c r="D158" i="16"/>
  <c r="D185" i="16"/>
  <c r="D168" i="16"/>
  <c r="D116" i="16"/>
  <c r="D161" i="16"/>
  <c r="D122" i="16"/>
  <c r="F188" i="16"/>
  <c r="F189" i="16"/>
  <c r="E34" i="16"/>
  <c r="E8" i="16"/>
  <c r="E9" i="16"/>
  <c r="D59" i="16"/>
  <c r="F8" i="16"/>
  <c r="F9" i="16"/>
  <c r="D78" i="16" l="1"/>
  <c r="D34" i="16"/>
  <c r="D113" i="16"/>
  <c r="D135" i="16"/>
  <c r="D77" i="16"/>
  <c r="D44" i="16"/>
  <c r="D114" i="16"/>
  <c r="D33" i="16"/>
  <c r="F7" i="16"/>
  <c r="E7" i="16"/>
  <c r="D9" i="16"/>
  <c r="D8" i="16"/>
  <c r="D189" i="16"/>
  <c r="D188" i="16"/>
  <c r="D155" i="16"/>
  <c r="D154" i="16"/>
  <c r="D45" i="16"/>
  <c r="D199" i="16"/>
  <c r="D200" i="16"/>
  <c r="D96" i="16"/>
  <c r="D95" i="16"/>
  <c r="D56" i="16"/>
  <c r="D57" i="16"/>
  <c r="H7" i="16"/>
  <c r="D142" i="16"/>
  <c r="D141" i="16"/>
  <c r="D218" i="16"/>
  <c r="D217" i="16"/>
  <c r="D172" i="16"/>
  <c r="D171" i="16"/>
  <c r="D7" i="16" l="1"/>
  <c r="Q11" i="11" l="1"/>
  <c r="K1" i="11"/>
  <c r="J1" i="11"/>
  <c r="Q10" i="11" l="1"/>
  <c r="Q9" i="11"/>
  <c r="Q8" i="11" s="1"/>
  <c r="O1" i="11" l="1"/>
</calcChain>
</file>

<file path=xl/sharedStrings.xml><?xml version="1.0" encoding="utf-8"?>
<sst xmlns="http://schemas.openxmlformats.org/spreadsheetml/2006/main" count="2016" uniqueCount="403">
  <si>
    <t xml:space="preserve"> </t>
  </si>
  <si>
    <t>单位：万元</t>
  </si>
  <si>
    <t>学校（部分项目）</t>
  </si>
  <si>
    <t>合计</t>
  </si>
  <si>
    <t>功能科目</t>
  </si>
  <si>
    <t>中职学生资助</t>
  </si>
  <si>
    <t>高中学生资助</t>
  </si>
  <si>
    <t>小计</t>
  </si>
  <si>
    <t>奖助学金</t>
  </si>
  <si>
    <t>免学费</t>
  </si>
  <si>
    <t>助学金</t>
  </si>
  <si>
    <t>2050205高等教育</t>
  </si>
  <si>
    <t>2050305高等职业教育</t>
  </si>
  <si>
    <t>2050204高中教育</t>
  </si>
  <si>
    <t>长沙市</t>
  </si>
  <si>
    <t>长沙市小计</t>
  </si>
  <si>
    <t>长沙市本级小计</t>
  </si>
  <si>
    <t>长沙市本级</t>
  </si>
  <si>
    <t>长沙南方职业学院</t>
  </si>
  <si>
    <t>长沙商贸旅游职业技术学院</t>
  </si>
  <si>
    <t>湖南信息职业技术学院</t>
  </si>
  <si>
    <t>长沙学院</t>
  </si>
  <si>
    <t>长沙职业技术学院</t>
  </si>
  <si>
    <t>湖南电子科技职业学院</t>
  </si>
  <si>
    <t>湖南都市职业学院</t>
  </si>
  <si>
    <t>湖南外国语职业学院</t>
  </si>
  <si>
    <t>湖南三一工业职业技术学院</t>
  </si>
  <si>
    <t>长沙卫生职业学院</t>
  </si>
  <si>
    <t>长沙幼儿师范高等专科学校</t>
  </si>
  <si>
    <t>长沙县</t>
  </si>
  <si>
    <t>望城区</t>
  </si>
  <si>
    <t>雨花区</t>
  </si>
  <si>
    <t>芙蓉区</t>
  </si>
  <si>
    <t>天心区</t>
  </si>
  <si>
    <t>岳麓区</t>
  </si>
  <si>
    <t>开福区</t>
  </si>
  <si>
    <t>浏阳市</t>
  </si>
  <si>
    <t>宁乡市</t>
  </si>
  <si>
    <t>株洲市</t>
  </si>
  <si>
    <t>株洲市小计</t>
  </si>
  <si>
    <t>株洲市本级小计</t>
  </si>
  <si>
    <t>株洲市本级</t>
  </si>
  <si>
    <t>株洲市职工大学</t>
  </si>
  <si>
    <t>湖南汽车工程职业学院</t>
  </si>
  <si>
    <t>湖南铁路科技职业技术学院</t>
  </si>
  <si>
    <t>株洲师范高等专科学校</t>
  </si>
  <si>
    <t>渌口区</t>
  </si>
  <si>
    <t>醴陵市</t>
  </si>
  <si>
    <t>攸县</t>
  </si>
  <si>
    <t>茶陵县</t>
  </si>
  <si>
    <t>炎陵县</t>
  </si>
  <si>
    <t>湘潭市</t>
  </si>
  <si>
    <t>湘潭市小计</t>
  </si>
  <si>
    <t>湘潭市本级小计</t>
  </si>
  <si>
    <t>湘潭市本级</t>
  </si>
  <si>
    <t>湘潭医卫职业技术学院</t>
  </si>
  <si>
    <t>湖南吉利汽车职业技术学院</t>
  </si>
  <si>
    <t>雨湖区</t>
  </si>
  <si>
    <t>岳塘区</t>
  </si>
  <si>
    <t>湘潭县</t>
  </si>
  <si>
    <t>湘乡市</t>
  </si>
  <si>
    <t>韶山市</t>
  </si>
  <si>
    <t>衡阳市</t>
  </si>
  <si>
    <t>衡阳市小计</t>
  </si>
  <si>
    <t>衡阳市本级小计</t>
  </si>
  <si>
    <t>衡阳市本级</t>
  </si>
  <si>
    <t>湖南财经工业职业技术学院</t>
  </si>
  <si>
    <t>湖南高速铁路职业技术学院</t>
  </si>
  <si>
    <t>湖南交通工程学院</t>
  </si>
  <si>
    <t>湖南工商职业学院</t>
  </si>
  <si>
    <t>衡阳幼儿师范高等专科学校</t>
  </si>
  <si>
    <t>南岳区</t>
  </si>
  <si>
    <t>珠晖区</t>
  </si>
  <si>
    <t>雁峰区</t>
  </si>
  <si>
    <t>石鼓区</t>
  </si>
  <si>
    <t>蒸湘区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</si>
  <si>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</si>
  <si>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</si>
  <si>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</si>
  <si>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</si>
  <si>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</si>
  <si>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</si>
  <si>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</si>
  <si>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</si>
  <si>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邵阳市小计</t>
  </si>
  <si>
    <t>邵阳市本级小计</t>
  </si>
  <si>
    <t>邵阳市本级</t>
  </si>
  <si>
    <t>邵阳职业技术学院</t>
  </si>
  <si>
    <t>湘中幼儿师范高等专科学校</t>
  </si>
  <si>
    <t>双清区</t>
  </si>
  <si>
    <t>大祥区</t>
  </si>
  <si>
    <t>北塔区</t>
  </si>
  <si>
    <t>邵东市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</si>
  <si>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</si>
  <si>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</si>
  <si>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</si>
  <si>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</si>
  <si>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</si>
  <si>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</si>
  <si>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</si>
  <si>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</si>
  <si>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</si>
  <si>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岳阳市小计</t>
  </si>
  <si>
    <t>岳阳市本级小计</t>
  </si>
  <si>
    <t>岳阳市本级</t>
  </si>
  <si>
    <t>岳阳职业技术学院</t>
  </si>
  <si>
    <t>湖南民族职业学院</t>
  </si>
  <si>
    <t>君山区</t>
  </si>
  <si>
    <t>云溪区</t>
  </si>
  <si>
    <t>屈原管理区</t>
  </si>
  <si>
    <t>岳阳楼区</t>
  </si>
  <si>
    <t>汨罗市</t>
  </si>
  <si>
    <t>平江县</t>
  </si>
  <si>
    <t>湘阴县</t>
  </si>
  <si>
    <t>临湘市</t>
  </si>
  <si>
    <t>华容县</t>
  </si>
  <si>
    <t>岳阳县</t>
  </si>
  <si>
    <t>常德市</t>
  </si>
  <si>
    <t>常德市小计</t>
  </si>
  <si>
    <t>常德市本级小计</t>
  </si>
  <si>
    <t>常德市本级</t>
  </si>
  <si>
    <t>常德职业技术学院</t>
  </si>
  <si>
    <t>湖南应用技术学院</t>
  </si>
  <si>
    <t>湖南高尔夫旅游职业学院</t>
  </si>
  <si>
    <t>湖南幼儿师范高等专科学校</t>
  </si>
  <si>
    <t>西湖管理区</t>
  </si>
  <si>
    <t>西洞庭管理区</t>
  </si>
  <si>
    <t>武陵区</t>
  </si>
  <si>
    <t>鼎城区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</si>
  <si>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</si>
  <si>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</si>
  <si>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</si>
  <si>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</si>
  <si>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</si>
  <si>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</si>
  <si>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</si>
  <si>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张家界市小计</t>
  </si>
  <si>
    <t>张家界市本级</t>
  </si>
  <si>
    <t>永定区</t>
  </si>
  <si>
    <t>武陵源区</t>
  </si>
  <si>
    <t>慈利县</t>
  </si>
  <si>
    <t>桑植县</t>
  </si>
  <si>
    <t>益阳市</t>
  </si>
  <si>
    <t>益阳市小计</t>
  </si>
  <si>
    <t>益阳市本级小计</t>
  </si>
  <si>
    <t>益阳市本级</t>
  </si>
  <si>
    <t>益阳医学高等专科学校</t>
  </si>
  <si>
    <t>益阳职业技术学院</t>
  </si>
  <si>
    <t>资阳区</t>
  </si>
  <si>
    <t>大通湖管理区</t>
  </si>
  <si>
    <t>赫山区</t>
  </si>
  <si>
    <t>沅江市</t>
  </si>
  <si>
    <t>南县</t>
  </si>
  <si>
    <t>桃江县</t>
  </si>
  <si>
    <t>安化县</t>
  </si>
  <si>
    <t>永州市</t>
  </si>
  <si>
    <t>永州市小计</t>
  </si>
  <si>
    <t>永州市本级小计</t>
  </si>
  <si>
    <t>永州市本级</t>
  </si>
  <si>
    <t>永州职业技术学院</t>
  </si>
  <si>
    <t>湖南九嶷职业技术学院</t>
  </si>
  <si>
    <t>永州师范高等专科学校</t>
  </si>
  <si>
    <t>零陵区</t>
  </si>
  <si>
    <t>冷水滩区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</si>
  <si>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</si>
  <si>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</si>
  <si>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</si>
  <si>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</si>
  <si>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</si>
  <si>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</si>
  <si>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</si>
  <si>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</si>
  <si>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郴州市</t>
  </si>
  <si>
    <t>郴州市小计</t>
  </si>
  <si>
    <t>郴州市本级小计</t>
  </si>
  <si>
    <t>郴州市本级</t>
  </si>
  <si>
    <t>郴州职业技术学院</t>
  </si>
  <si>
    <t>湘南幼儿师范高等专科学校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</si>
  <si>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</si>
  <si>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</si>
  <si>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</si>
  <si>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</si>
  <si>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</si>
  <si>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</si>
  <si>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</si>
  <si>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</si>
  <si>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</si>
  <si>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</si>
  <si>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</si>
  <si>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</t>
  </si>
  <si>
    <t>娄底市小计</t>
  </si>
  <si>
    <t>娄底市本级小计</t>
  </si>
  <si>
    <t>娄底市本级</t>
  </si>
  <si>
    <t>娄底职业技术学院</t>
  </si>
  <si>
    <t>潇湘职业学院</t>
  </si>
  <si>
    <t>娄底市经济技术开发区</t>
  </si>
  <si>
    <t>娄星区</t>
  </si>
  <si>
    <t>涟源市</t>
  </si>
  <si>
    <t>冷水江市</t>
  </si>
  <si>
    <t>双峰县</t>
  </si>
  <si>
    <t>新化县</t>
  </si>
  <si>
    <t>怀化市</t>
  </si>
  <si>
    <t>怀化市小计</t>
  </si>
  <si>
    <t>怀化市本级小计</t>
  </si>
  <si>
    <t>怀化市本级</t>
  </si>
  <si>
    <t>怀化职业技术学院</t>
  </si>
  <si>
    <t>怀化师范高等专科学校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</si>
  <si>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</si>
  <si>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</si>
  <si>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</si>
  <si>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</si>
  <si>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</si>
  <si>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</si>
  <si>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</si>
  <si>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</si>
  <si>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</si>
  <si>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</si>
  <si>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</si>
  <si>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</si>
  <si>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</si>
  <si>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湘西州</t>
  </si>
  <si>
    <t>湘西州小计</t>
  </si>
  <si>
    <t>湘西州本级小计</t>
  </si>
  <si>
    <t>湘西州本级</t>
  </si>
  <si>
    <t>湘西民族职业技术学院</t>
  </si>
  <si>
    <t>吉首大学师范学院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</si>
  <si>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</si>
  <si>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</si>
  <si>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</si>
  <si>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</si>
  <si>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</si>
  <si>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</si>
  <si>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</si>
  <si>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</si>
  <si>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单位（市县）</t>
  </si>
  <si>
    <t>资助人数（人）</t>
  </si>
  <si>
    <t>已提前下达资金</t>
  </si>
  <si>
    <t>本次应下达资金</t>
  </si>
  <si>
    <t>备注</t>
  </si>
  <si>
    <t>奖学金</t>
  </si>
  <si>
    <t>国家奖助学金</t>
  </si>
  <si>
    <t>中央</t>
  </si>
  <si>
    <t>省级</t>
  </si>
  <si>
    <t>市州合计</t>
  </si>
  <si>
    <t>长沙市本级及所辖区小计</t>
  </si>
  <si>
    <t>株洲市本级及所辖区小计</t>
  </si>
  <si>
    <t>湘潭市本级及所辖区小计</t>
  </si>
  <si>
    <t>衡阳市本级及所辖区小计</t>
  </si>
  <si>
    <t>邵阳市本级及所辖区小计</t>
  </si>
  <si>
    <t>岳阳市本级及所辖区小计</t>
  </si>
  <si>
    <t>常德市本级及所辖区小计</t>
  </si>
  <si>
    <t>张家界市</t>
  </si>
  <si>
    <t>张家界市本级及所辖区小计</t>
  </si>
  <si>
    <t>益阳市本级及所辖区小计</t>
  </si>
  <si>
    <t>永州市本级及所辖区小计</t>
  </si>
  <si>
    <t>郴州市本级及所辖区小计</t>
  </si>
  <si>
    <t>娄底市本级及所辖区小计</t>
  </si>
  <si>
    <t>怀化市本级及所辖区小计</t>
  </si>
  <si>
    <t>湘西土家族苗族自治州</t>
  </si>
  <si>
    <t>单位名称</t>
  </si>
  <si>
    <t>市县小计</t>
  </si>
  <si>
    <t>市本级及所辖区小计</t>
  </si>
  <si>
    <t>湘西土家族苗族自治州小计</t>
  </si>
  <si>
    <t>预算代码</t>
  </si>
  <si>
    <t>单位</t>
  </si>
  <si>
    <t>退役士兵学费资助</t>
  </si>
  <si>
    <t>科目</t>
  </si>
  <si>
    <t>全年应安排国家奖助学金</t>
  </si>
  <si>
    <t>高校或市州</t>
  </si>
  <si>
    <t>应下达中  央资金</t>
  </si>
  <si>
    <t>应下达省级资金</t>
  </si>
  <si>
    <t>中央资金</t>
  </si>
  <si>
    <t>高等教育</t>
  </si>
  <si>
    <t>高等职业教育</t>
  </si>
  <si>
    <t xml:space="preserve">      </t>
  </si>
  <si>
    <t>小计</t>
    <phoneticPr fontId="19" type="noConversion"/>
  </si>
  <si>
    <t>免学费补助资金</t>
    <phoneticPr fontId="19" type="noConversion"/>
  </si>
  <si>
    <t>中央资金需求（万元）</t>
    <phoneticPr fontId="19" type="noConversion"/>
  </si>
  <si>
    <t>助学金</t>
    <phoneticPr fontId="104" type="noConversion"/>
  </si>
  <si>
    <t>免学费</t>
    <phoneticPr fontId="104" type="noConversion"/>
  </si>
  <si>
    <t>单位：万元</t>
    <phoneticPr fontId="104" type="noConversion"/>
  </si>
  <si>
    <t>教育系统</t>
    <phoneticPr fontId="19" type="noConversion"/>
  </si>
  <si>
    <t>人社系统</t>
    <phoneticPr fontId="19" type="noConversion"/>
  </si>
  <si>
    <t>免学费</t>
    <phoneticPr fontId="19" type="noConversion"/>
  </si>
  <si>
    <t>名额（人）</t>
  </si>
  <si>
    <t>春季名额（人）</t>
  </si>
  <si>
    <t>秋季名额（人）</t>
  </si>
  <si>
    <t>全年金额（万元）</t>
  </si>
  <si>
    <t>教育部指标</t>
  </si>
  <si>
    <t>验证</t>
  </si>
  <si>
    <t>本专科生国家奖学金</t>
  </si>
  <si>
    <t>本专科国家助学金</t>
  </si>
  <si>
    <t>本专科生国家奖助学金合计（万元）</t>
  </si>
  <si>
    <t>金额
（万元）</t>
  </si>
  <si>
    <t>金额      （万元）</t>
  </si>
  <si>
    <t>其中</t>
  </si>
  <si>
    <t>一等</t>
  </si>
  <si>
    <t>二等</t>
  </si>
  <si>
    <t>三等</t>
  </si>
  <si>
    <t>市州</t>
  </si>
  <si>
    <t>附件2</t>
    <phoneticPr fontId="19" type="noConversion"/>
  </si>
  <si>
    <t>附件1</t>
    <phoneticPr fontId="104" type="noConversion"/>
  </si>
  <si>
    <t>附件3</t>
    <phoneticPr fontId="104" type="noConversion"/>
  </si>
  <si>
    <t>备注</t>
    <phoneticPr fontId="104" type="noConversion"/>
  </si>
  <si>
    <t>地区/主管部门</t>
    <phoneticPr fontId="104" type="noConversion"/>
  </si>
  <si>
    <t>单位：万元</t>
    <phoneticPr fontId="104" type="noConversion"/>
  </si>
  <si>
    <t>助学贷款奖补资金</t>
    <phoneticPr fontId="104" type="noConversion"/>
  </si>
  <si>
    <t>此次下达合计</t>
    <phoneticPr fontId="104" type="noConversion"/>
  </si>
  <si>
    <t>小计</t>
    <phoneticPr fontId="104" type="noConversion"/>
  </si>
  <si>
    <t>已提前下达</t>
    <phoneticPr fontId="104" type="noConversion"/>
  </si>
  <si>
    <t>此次下达</t>
  </si>
  <si>
    <t>此次下达</t>
    <phoneticPr fontId="104" type="noConversion"/>
  </si>
  <si>
    <t>服兵役资金</t>
  </si>
  <si>
    <t>南湖新区</t>
  </si>
  <si>
    <t>岳阳市经济技术开发区</t>
  </si>
  <si>
    <t>常德市经济技术开发区</t>
  </si>
  <si>
    <t>柳叶湖旅游度假区</t>
  </si>
  <si>
    <t>应追补资金（负数为待下年抵扣）</t>
  </si>
  <si>
    <t>湖南软件职业技术大学</t>
  </si>
  <si>
    <t xml:space="preserve">  本专科生国家励志奖学金</t>
  </si>
  <si>
    <t>本专科生国家助学金（退役士兵）</t>
  </si>
  <si>
    <t>2019-2021年</t>
  </si>
  <si>
    <t>省级资金</t>
  </si>
  <si>
    <t>2020年资金总需求</t>
  </si>
  <si>
    <t>2020年核定人数</t>
  </si>
  <si>
    <t>市州资金</t>
  </si>
  <si>
    <t>服兵役资金</t>
    <phoneticPr fontId="104" type="noConversion"/>
  </si>
  <si>
    <t>少数民族预科生</t>
    <phoneticPr fontId="104" type="noConversion"/>
  </si>
  <si>
    <t>2050299其他普通教育支出</t>
  </si>
  <si>
    <t>2023年学生资助中央直达资金分配表</t>
    <phoneticPr fontId="104" type="noConversion"/>
  </si>
  <si>
    <t>2023年中职学生资助中央资金分配表</t>
    <phoneticPr fontId="19" type="noConversion"/>
  </si>
  <si>
    <t>2023年普通高中学生资助中央资金分配表</t>
    <phoneticPr fontId="104" type="noConversion"/>
  </si>
  <si>
    <t>祁阳市</t>
    <phoneticPr fontId="19" type="noConversion"/>
  </si>
  <si>
    <t>2023年本专科生国家奖助学金分配明细表</t>
  </si>
  <si>
    <t>长沙轨道交通职业学院</t>
  </si>
  <si>
    <t>长沙文创艺术职业学院</t>
  </si>
  <si>
    <t>湖南汽车工程职业学院</t>
    <phoneticPr fontId="109" type="noConversion"/>
  </si>
  <si>
    <t>湘潭理工学院</t>
  </si>
  <si>
    <t>衡阳科技职业学院</t>
  </si>
  <si>
    <t>邵阳工业职业技术学院</t>
  </si>
  <si>
    <t>岳阳现代服务职业学院</t>
  </si>
  <si>
    <t>常德科技职业技术学院</t>
  </si>
  <si>
    <t>益阳师范高等专科学校</t>
  </si>
  <si>
    <t>郴州思科职业学院</t>
  </si>
  <si>
    <t>娄底幼儿师范高等专科学校</t>
  </si>
  <si>
    <t xml:space="preserve">     注：</t>
  </si>
  <si>
    <t>2023年服兵役高等学校学生国家教育资助资金分配明细表</t>
  </si>
  <si>
    <t>2023年服兵役国家教育资助中央资金合计</t>
  </si>
  <si>
    <t>高校学生服义务兵役资助</t>
  </si>
  <si>
    <t>招收军士</t>
  </si>
  <si>
    <t>此次下达资金合计</t>
    <phoneticPr fontId="109" type="noConversion"/>
  </si>
  <si>
    <t>2022年核定人数</t>
  </si>
  <si>
    <t>2022年资金总需求</t>
  </si>
  <si>
    <t>已下达2022年资金</t>
  </si>
  <si>
    <t>已预拨2023年资金（湘财教指〔2022〕85号、湘财预〔2022〕291号）</t>
  </si>
  <si>
    <t>2022年春季学期核定人数</t>
  </si>
  <si>
    <t>2022年秋季学期核定人数</t>
  </si>
  <si>
    <t>2022年已下达资金</t>
  </si>
  <si>
    <t>清算2022年资金</t>
  </si>
  <si>
    <t>2023年资金</t>
  </si>
  <si>
    <t>2023年金额</t>
  </si>
  <si>
    <t>湘财教指〔2022〕85号、291号已下达中央和省级资金</t>
  </si>
  <si>
    <r>
      <rPr>
        <sz val="11"/>
        <rFont val="黑体"/>
        <family val="3"/>
        <charset val="134"/>
      </rPr>
      <t>应下达国家</t>
    </r>
    <r>
      <rPr>
        <sz val="11"/>
        <color indexed="10"/>
        <rFont val="黑体"/>
        <family val="3"/>
        <charset val="134"/>
      </rPr>
      <t>奖助学金</t>
    </r>
    <r>
      <rPr>
        <sz val="11"/>
        <rFont val="黑体"/>
        <family val="3"/>
        <charset val="134"/>
      </rPr>
      <t>中央和省级资金</t>
    </r>
  </si>
  <si>
    <t>少数民族预科生</t>
  </si>
  <si>
    <t>今年新成立学校</t>
  </si>
  <si>
    <t>从2023年秋季开始，北津学院学生全部转入该校</t>
  </si>
  <si>
    <t>高校学生资助资金</t>
  </si>
  <si>
    <t>全年核定资金</t>
  </si>
  <si>
    <t>已提前下达</t>
  </si>
  <si>
    <t>助学贷款奖补资金</t>
  </si>
  <si>
    <t>桃花源管理区</t>
    <phoneticPr fontId="19" type="noConversion"/>
  </si>
  <si>
    <t>祁阳市</t>
  </si>
  <si>
    <t>祁阳市</t>
    <phoneticPr fontId="19" type="noConversion"/>
  </si>
  <si>
    <t>高校学生资助</t>
  </si>
  <si>
    <t>市州小计</t>
    <phoneticPr fontId="19" type="noConversion"/>
  </si>
  <si>
    <t>长沙市</t>
    <phoneticPr fontId="19" type="noConversion"/>
  </si>
  <si>
    <t>2050299其他普通教育支出</t>
    <phoneticPr fontId="19" type="noConversion"/>
  </si>
  <si>
    <t>株洲市</t>
    <phoneticPr fontId="19" type="noConversion"/>
  </si>
  <si>
    <t>湘潭市</t>
    <phoneticPr fontId="19" type="noConversion"/>
  </si>
  <si>
    <t>湖南软件职业技术大学</t>
    <phoneticPr fontId="19" type="noConversion"/>
  </si>
  <si>
    <t>衡阳市</t>
    <phoneticPr fontId="19" type="noConversion"/>
  </si>
  <si>
    <t>武陵区</t>
    <phoneticPr fontId="19" type="noConversion"/>
  </si>
  <si>
    <t>张家界市</t>
    <phoneticPr fontId="19" type="noConversion"/>
  </si>
  <si>
    <t>益阳市</t>
    <phoneticPr fontId="19" type="noConversion"/>
  </si>
  <si>
    <t>永州市</t>
    <phoneticPr fontId="19" type="noConversion"/>
  </si>
  <si>
    <t>娄底市</t>
    <phoneticPr fontId="19" type="noConversion"/>
  </si>
  <si>
    <t>怀化市</t>
    <phoneticPr fontId="19" type="noConversion"/>
  </si>
  <si>
    <r>
      <t>附件4</t>
    </r>
    <r>
      <rPr>
        <sz val="12"/>
        <rFont val="宋体"/>
        <family val="3"/>
        <charset val="134"/>
      </rPr>
      <t>-1</t>
    </r>
    <phoneticPr fontId="19" type="noConversion"/>
  </si>
  <si>
    <t>附件4-2：</t>
    <phoneticPr fontId="104" type="noConversion"/>
  </si>
  <si>
    <t>附件4-3：</t>
    <phoneticPr fontId="19" type="noConversion"/>
  </si>
  <si>
    <t>附件4-4：</t>
    <phoneticPr fontId="19" type="noConversion"/>
  </si>
  <si>
    <t>单位：万元</t>
    <phoneticPr fontId="104" type="noConversion"/>
  </si>
  <si>
    <t>2023年高校学生资助中央直达资金分配总表</t>
    <phoneticPr fontId="109" type="noConversion"/>
  </si>
  <si>
    <t>2023年高校奖助学金中央资金分配表</t>
    <phoneticPr fontId="104" type="noConversion"/>
  </si>
  <si>
    <t>2050302中专教育</t>
  </si>
  <si>
    <t>邵阳市</t>
    <phoneticPr fontId="19" type="noConversion"/>
  </si>
  <si>
    <t>岳阳市</t>
    <phoneticPr fontId="19" type="noConversion"/>
  </si>
  <si>
    <t>常德市</t>
    <phoneticPr fontId="19" type="noConversion"/>
  </si>
  <si>
    <t>桃花源管理区</t>
    <phoneticPr fontId="19" type="noConversion"/>
  </si>
  <si>
    <t>郴州市</t>
    <phoneticPr fontId="19" type="noConversion"/>
  </si>
  <si>
    <t>湘西土家族苗族自治州</t>
    <phoneticPr fontId="19" type="noConversion"/>
  </si>
  <si>
    <t>蒸湘区</t>
    <phoneticPr fontId="19" type="noConversion"/>
  </si>
  <si>
    <t>岳阳楼区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</si>
</sst>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&quot;-&quot;??_ ;_ @_ "/>
    <numFmt numFmtId="177" formatCode="\$#,##0.00;\(\$#,##0.00\)"/>
    <numFmt numFmtId="178" formatCode="_-* #,##0.00_$_-;\-* #,##0.00_$_-;_-* &quot;-&quot;??_$_-;_-@_-"/>
    <numFmt numFmtId="179" formatCode="_-* #,##0.00_-;\-* #,##0.00_-;_-* &quot;-&quot;??_-;_-@_-"/>
    <numFmt numFmtId="180" formatCode="0.0%"/>
    <numFmt numFmtId="181" formatCode="* #,##0;* \-#,##0;* &quot;-&quot;;@"/>
    <numFmt numFmtId="182" formatCode="_(&quot;$&quot;* #,##0.00_);_(&quot;$&quot;* \(#,##0.00\);_(&quot;$&quot;* &quot;-&quot;??_);_(@_)"/>
    <numFmt numFmtId="183" formatCode="0.0"/>
    <numFmt numFmtId="184" formatCode="0.0_ "/>
    <numFmt numFmtId="185" formatCode="_-&quot;$&quot;\ * #,##0.00_-;_-&quot;$&quot;\ * #,##0.00\-;_-&quot;$&quot;\ * &quot;-&quot;??_-;_-@_-"/>
    <numFmt numFmtId="186" formatCode="_-&quot;$&quot;* #,##0_-;\-&quot;$&quot;* #,##0_-;_-&quot;$&quot;* &quot;-&quot;_-;_-@_-"/>
    <numFmt numFmtId="187" formatCode="0.00_ "/>
    <numFmt numFmtId="188" formatCode="0.00_ ;[Red]\-0.00\ "/>
    <numFmt numFmtId="189" formatCode="_-&quot;$&quot;\ * #,##0_-;_-&quot;$&quot;\ * #,##0\-;_-&quot;$&quot;\ * &quot;-&quot;_-;_-@_-"/>
    <numFmt numFmtId="190" formatCode="yy\.mm\.dd"/>
    <numFmt numFmtId="191" formatCode="_-* #,##0&quot;$&quot;_-;\-* #,##0&quot;$&quot;_-;_-* &quot;-&quot;&quot;$&quot;_-;_-@_-"/>
    <numFmt numFmtId="192" formatCode="\$#,##0;\(\$#,##0\)"/>
    <numFmt numFmtId="193" formatCode="_-* #,##0.00&quot;$&quot;_-;\-* #,##0.00&quot;$&quot;_-;_-* &quot;-&quot;??&quot;$&quot;_-;_-@_-"/>
    <numFmt numFmtId="194" formatCode="&quot;$&quot;#,##0.00_);[Red]\(&quot;$&quot;#,##0.00\)"/>
    <numFmt numFmtId="195" formatCode="#,##0;\-#,##0;&quot;-&quot;"/>
    <numFmt numFmtId="196" formatCode="_-* #,##0_$_-;\-* #,##0_$_-;_-* &quot;-&quot;_$_-;_-@_-"/>
    <numFmt numFmtId="197" formatCode="#,##0.0_);\(#,##0.0\)"/>
    <numFmt numFmtId="198" formatCode="#,##0;\(#,##0\)"/>
    <numFmt numFmtId="199" formatCode="0_ "/>
    <numFmt numFmtId="200" formatCode="0;_琀"/>
    <numFmt numFmtId="201" formatCode="&quot;$&quot;\ #,##0.00_-;[Red]&quot;$&quot;\ #,##0.00\-"/>
    <numFmt numFmtId="202" formatCode="&quot;$&quot;#,##0_);[Red]\(&quot;$&quot;#,##0\)"/>
    <numFmt numFmtId="203" formatCode="_(&quot;$&quot;* #,##0_);_(&quot;$&quot;* \(#,##0\);_(&quot;$&quot;* &quot;-&quot;_);_(@_)"/>
    <numFmt numFmtId="204" formatCode="0_);[Red]\(0\)"/>
    <numFmt numFmtId="205" formatCode="0.00_);[Red]\(0.00\)"/>
    <numFmt numFmtId="206" formatCode="0_ ;[Red]\-0\ "/>
    <numFmt numFmtId="207" formatCode="0.0_);[Red]\(0.0\)"/>
  </numFmts>
  <fonts count="123">
    <font>
      <sz val="12"/>
      <name val="宋体"/>
      <charset val="134"/>
    </font>
    <font>
      <sz val="11"/>
      <name val="黑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10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6"/>
      <name val="黑体"/>
      <family val="3"/>
      <charset val="134"/>
    </font>
    <font>
      <sz val="18"/>
      <name val="方正小标宋_GBK"/>
      <family val="4"/>
      <charset val="134"/>
    </font>
    <font>
      <b/>
      <sz val="9"/>
      <name val="Times New Roman"/>
      <family val="1"/>
    </font>
    <font>
      <sz val="9"/>
      <name val="仿宋_GB2312"/>
      <family val="3"/>
      <charset val="134"/>
    </font>
    <font>
      <b/>
      <sz val="9"/>
      <name val="仿宋_GB2312"/>
      <family val="3"/>
      <charset val="134"/>
    </font>
    <font>
      <b/>
      <sz val="10"/>
      <name val="Times New Roman"/>
      <family val="1"/>
    </font>
    <font>
      <sz val="9"/>
      <color theme="1"/>
      <name val="仿宋_GB2312"/>
      <family val="3"/>
      <charset val="134"/>
    </font>
    <font>
      <sz val="10"/>
      <name val="Times New Roman"/>
      <family val="1"/>
    </font>
    <font>
      <sz val="8"/>
      <color indexed="10"/>
      <name val="宋体"/>
      <family val="3"/>
      <charset val="134"/>
    </font>
    <font>
      <sz val="10"/>
      <name val="黑体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黑体"/>
      <family val="3"/>
      <charset val="134"/>
    </font>
    <font>
      <sz val="9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8"/>
      <name val="宋体"/>
      <family val="3"/>
      <charset val="134"/>
    </font>
    <font>
      <b/>
      <sz val="6"/>
      <name val="宋体"/>
      <family val="3"/>
      <charset val="134"/>
    </font>
    <font>
      <sz val="8"/>
      <name val="宋体"/>
      <family val="3"/>
      <charset val="134"/>
      <scheme val="minor"/>
    </font>
    <font>
      <sz val="20"/>
      <name val="方正小标宋_GBK"/>
      <family val="4"/>
      <charset val="134"/>
    </font>
    <font>
      <sz val="6"/>
      <name val="黑体"/>
      <family val="3"/>
      <charset val="134"/>
    </font>
    <font>
      <sz val="8"/>
      <name val="黑体"/>
      <family val="3"/>
      <charset val="134"/>
    </font>
    <font>
      <sz val="8"/>
      <name val="Times New Roman"/>
      <family val="1"/>
    </font>
    <font>
      <b/>
      <sz val="8"/>
      <name val="Times New Roman"/>
      <family val="1"/>
    </font>
    <font>
      <sz val="6"/>
      <name val="方正小标宋_GBK"/>
      <family val="4"/>
      <charset val="134"/>
    </font>
    <font>
      <sz val="18"/>
      <name val="方正小标宋简体"/>
      <family val="4"/>
      <charset val="134"/>
    </font>
    <font>
      <sz val="10"/>
      <color indexed="8"/>
      <name val="黑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Times New Roman"/>
      <family val="1"/>
    </font>
    <font>
      <sz val="10"/>
      <name val="Geneva"/>
      <family val="1"/>
    </font>
    <font>
      <sz val="1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17"/>
      <name val="楷体_GB2312"/>
      <family val="3"/>
      <charset val="134"/>
    </font>
    <font>
      <sz val="12"/>
      <color indexed="20"/>
      <name val="宋体"/>
      <family val="3"/>
      <charset val="134"/>
    </font>
    <font>
      <sz val="11"/>
      <color indexed="8"/>
      <name val="Tahoma"/>
      <family val="2"/>
    </font>
    <font>
      <sz val="12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0"/>
      <name val="Arial"/>
      <family val="2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0"/>
      <name val="Helv"/>
      <family val="2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sz val="10"/>
      <color indexed="8"/>
      <name val="MS Sans Serif"/>
      <family val="1"/>
    </font>
    <font>
      <sz val="11"/>
      <color indexed="20"/>
      <name val="Tahoma"/>
      <family val="2"/>
    </font>
    <font>
      <b/>
      <i/>
      <sz val="16"/>
      <name val="Helv"/>
      <family val="2"/>
    </font>
    <font>
      <sz val="10"/>
      <color indexed="8"/>
      <name val="Arial"/>
      <family val="2"/>
    </font>
    <font>
      <sz val="12"/>
      <color indexed="20"/>
      <name val="楷体_GB2312"/>
      <family val="3"/>
      <charset val="134"/>
    </font>
    <font>
      <sz val="10"/>
      <name val="MS Sans Serif"/>
      <family val="2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8"/>
      <name val="Arial"/>
      <family val="2"/>
    </font>
    <font>
      <sz val="11"/>
      <name val="ＭＳ Ｐゴシック"/>
      <charset val="134"/>
    </font>
    <font>
      <b/>
      <sz val="11"/>
      <color indexed="63"/>
      <name val="宋体"/>
      <family val="3"/>
      <charset val="134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Helv"/>
      <family val="2"/>
    </font>
    <font>
      <sz val="12"/>
      <name val="官帕眉"/>
      <charset val="134"/>
    </font>
    <font>
      <sz val="12"/>
      <color indexed="9"/>
      <name val="Helv"/>
      <family val="2"/>
    </font>
    <font>
      <sz val="11"/>
      <color theme="1"/>
      <name val="Tahoma"/>
      <family val="2"/>
    </font>
    <font>
      <sz val="7"/>
      <name val="Small Fonts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name val="Tms Rmn"/>
      <family val="1"/>
    </font>
    <font>
      <b/>
      <sz val="21"/>
      <name val="楷体_GB2312"/>
      <family val="3"/>
      <charset val="134"/>
    </font>
    <font>
      <b/>
      <sz val="14"/>
      <name val="楷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</font>
    <font>
      <sz val="12"/>
      <name val="바탕체"/>
      <charset val="134"/>
    </font>
    <font>
      <sz val="12"/>
      <name val="Courier"/>
      <family val="3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u/>
      <sz val="12"/>
      <color indexed="36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4"/>
      <color theme="1"/>
      <name val="方正小标宋_GBK"/>
      <family val="4"/>
      <charset val="134"/>
    </font>
    <font>
      <sz val="9"/>
      <name val="Times New Roman"/>
      <family val="1"/>
    </font>
    <font>
      <sz val="18"/>
      <color indexed="10"/>
      <name val="方正小标宋_GBK"/>
      <family val="4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9"/>
      <name val="黑体"/>
      <family val="3"/>
      <charset val="134"/>
    </font>
    <font>
      <b/>
      <sz val="11"/>
      <name val="黑体"/>
      <family val="3"/>
      <charset val="134"/>
    </font>
    <font>
      <sz val="9"/>
      <color indexed="8"/>
      <name val="仿宋_GB2312"/>
      <family val="3"/>
      <charset val="134"/>
    </font>
    <font>
      <sz val="9"/>
      <color indexed="10"/>
      <name val="Times New Roman"/>
      <family val="1"/>
    </font>
    <font>
      <sz val="11"/>
      <name val="仿宋_GB2312"/>
      <family val="3"/>
      <charset val="134"/>
    </font>
    <font>
      <sz val="11"/>
      <color indexed="10"/>
      <name val="黑体"/>
      <family val="3"/>
      <charset val="134"/>
    </font>
    <font>
      <sz val="11"/>
      <color rgb="FFFF0000"/>
      <name val="黑体"/>
      <family val="3"/>
      <charset val="134"/>
    </font>
    <font>
      <b/>
      <sz val="9"/>
      <color rgb="FFFF0000"/>
      <name val="Times New Roman"/>
      <family val="1"/>
    </font>
    <font>
      <sz val="10"/>
      <color rgb="FFFF0000"/>
      <name val="Times New Roman"/>
      <family val="1"/>
    </font>
    <font>
      <sz val="16"/>
      <color indexed="8"/>
      <name val="方正小标宋简体"/>
      <family val="3"/>
      <charset val="134"/>
    </font>
    <font>
      <sz val="12"/>
      <name val="方正小标宋_GBK"/>
      <family val="4"/>
      <charset val="134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</borders>
  <cellStyleXfs count="3113">
    <xf numFmtId="0" fontId="0" fillId="0" borderId="0"/>
    <xf numFmtId="0" fontId="50" fillId="0" borderId="15" applyNumberFormat="0" applyFill="0" applyAlignment="0" applyProtection="0">
      <alignment vertical="center"/>
    </xf>
    <xf numFmtId="0" fontId="48" fillId="0" borderId="0"/>
    <xf numFmtId="0" fontId="52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38" fillId="0" borderId="0">
      <alignment horizontal="center" wrapText="1"/>
      <protection locked="0"/>
    </xf>
    <xf numFmtId="0" fontId="25" fillId="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4" fillId="11" borderId="0" applyNumberFormat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25" fillId="0" borderId="0"/>
    <xf numFmtId="0" fontId="25" fillId="1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7" fillId="0" borderId="0"/>
    <xf numFmtId="43" fontId="49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7" fillId="0" borderId="0"/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3" fillId="11" borderId="19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8" fillId="0" borderId="0"/>
    <xf numFmtId="0" fontId="46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7" fillId="0" borderId="0"/>
    <xf numFmtId="0" fontId="46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7" fillId="0" borderId="0"/>
    <xf numFmtId="0" fontId="56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61" fillId="0" borderId="0"/>
    <xf numFmtId="0" fontId="25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186" fontId="61" fillId="0" borderId="0" applyFont="0" applyFill="0" applyBorder="0" applyAlignment="0" applyProtection="0"/>
    <xf numFmtId="0" fontId="25" fillId="13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9" fillId="0" borderId="0"/>
    <xf numFmtId="0" fontId="47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8" fillId="0" borderId="0"/>
    <xf numFmtId="0" fontId="45" fillId="8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1" fillId="0" borderId="0"/>
    <xf numFmtId="0" fontId="60" fillId="0" borderId="18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9" fillId="0" borderId="0">
      <alignment vertical="center"/>
    </xf>
    <xf numFmtId="0" fontId="48" fillId="0" borderId="0"/>
    <xf numFmtId="41" fontId="25" fillId="0" borderId="0" applyFont="0" applyFill="0" applyBorder="0" applyAlignment="0" applyProtection="0"/>
    <xf numFmtId="0" fontId="25" fillId="13" borderId="0" applyNumberFormat="0" applyBorder="0" applyAlignment="0" applyProtection="0">
      <alignment vertical="center"/>
    </xf>
    <xf numFmtId="0" fontId="47" fillId="0" borderId="0"/>
    <xf numFmtId="0" fontId="61" fillId="0" borderId="0"/>
    <xf numFmtId="0" fontId="45" fillId="8" borderId="0" applyNumberFormat="0" applyBorder="0" applyAlignment="0" applyProtection="0">
      <alignment vertical="center"/>
    </xf>
    <xf numFmtId="0" fontId="63" fillId="11" borderId="19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3" fillId="11" borderId="19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49" fillId="0" borderId="0"/>
    <xf numFmtId="0" fontId="48" fillId="0" borderId="0"/>
    <xf numFmtId="0" fontId="56" fillId="0" borderId="0" applyNumberForma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66" fillId="0" borderId="0"/>
    <xf numFmtId="0" fontId="60" fillId="0" borderId="18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1" fillId="0" borderId="0"/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61" fillId="0" borderId="0"/>
    <xf numFmtId="0" fontId="25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0" borderId="0"/>
    <xf numFmtId="0" fontId="57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9" fillId="0" borderId="0">
      <alignment vertical="center"/>
    </xf>
    <xf numFmtId="0" fontId="66" fillId="0" borderId="0"/>
    <xf numFmtId="0" fontId="63" fillId="11" borderId="19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7" fillId="0" borderId="0"/>
    <xf numFmtId="0" fontId="65" fillId="2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9" fontId="61" fillId="0" borderId="0" applyFont="0" applyFill="0" applyBorder="0" applyAlignment="0" applyProtection="0"/>
    <xf numFmtId="0" fontId="47" fillId="0" borderId="0"/>
    <xf numFmtId="0" fontId="57" fillId="16" borderId="0" applyNumberFormat="0" applyBorder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15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0" fontId="25" fillId="15" borderId="0" applyNumberFormat="0" applyBorder="0" applyAlignment="0" applyProtection="0">
      <alignment vertical="center"/>
    </xf>
    <xf numFmtId="0" fontId="66" fillId="0" borderId="0"/>
    <xf numFmtId="0" fontId="46" fillId="6" borderId="0" applyNumberFormat="0" applyBorder="0" applyAlignment="0" applyProtection="0">
      <alignment vertical="center"/>
    </xf>
    <xf numFmtId="0" fontId="47" fillId="0" borderId="0"/>
    <xf numFmtId="0" fontId="48" fillId="0" borderId="0"/>
    <xf numFmtId="186" fontId="49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0" borderId="0"/>
    <xf numFmtId="0" fontId="48" fillId="0" borderId="0"/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8" fillId="0" borderId="0"/>
    <xf numFmtId="0" fontId="45" fillId="5" borderId="0" applyNumberFormat="0" applyBorder="0" applyAlignment="0" applyProtection="0">
      <alignment vertical="center"/>
    </xf>
    <xf numFmtId="0" fontId="48" fillId="0" borderId="0"/>
    <xf numFmtId="0" fontId="57" fillId="1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48" fillId="0" borderId="0"/>
    <xf numFmtId="0" fontId="46" fillId="6" borderId="0" applyNumberFormat="0" applyBorder="0" applyAlignment="0" applyProtection="0">
      <alignment vertical="center"/>
    </xf>
    <xf numFmtId="0" fontId="61" fillId="0" borderId="0"/>
    <xf numFmtId="0" fontId="57" fillId="16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47" fillId="0" borderId="0"/>
    <xf numFmtId="0" fontId="57" fillId="23" borderId="0" applyNumberFormat="0" applyBorder="0" applyAlignment="0" applyProtection="0">
      <alignment vertical="center"/>
    </xf>
    <xf numFmtId="0" fontId="54" fillId="7" borderId="0" applyNumberFormat="0" applyBorder="0" applyAlignment="0" applyProtection="0"/>
    <xf numFmtId="0" fontId="25" fillId="10" borderId="0" applyNumberFormat="0" applyBorder="0" applyAlignment="0" applyProtection="0">
      <alignment vertical="center"/>
    </xf>
    <xf numFmtId="0" fontId="48" fillId="0" borderId="0"/>
    <xf numFmtId="0" fontId="57" fillId="16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14" fontId="38" fillId="0" borderId="0">
      <alignment horizontal="center" wrapText="1"/>
      <protection locked="0"/>
    </xf>
    <xf numFmtId="0" fontId="57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3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3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179" fontId="49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59" fillId="26" borderId="0" applyNumberFormat="0" applyBorder="0" applyAlignment="0" applyProtection="0"/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0" fontId="25" fillId="8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0" fontId="25" fillId="8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0" fontId="25" fillId="8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0" fontId="46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74" fillId="0" borderId="0"/>
    <xf numFmtId="0" fontId="25" fillId="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183" fontId="26" fillId="0" borderId="13">
      <alignment vertical="center"/>
      <protection locked="0"/>
    </xf>
    <xf numFmtId="0" fontId="25" fillId="13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3" fillId="11" borderId="19" applyNumberFormat="0" applyAlignment="0" applyProtection="0">
      <alignment vertical="center"/>
    </xf>
    <xf numFmtId="0" fontId="63" fillId="11" borderId="19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3" fillId="11" borderId="19" applyNumberFormat="0" applyAlignment="0" applyProtection="0">
      <alignment vertical="center"/>
    </xf>
    <xf numFmtId="0" fontId="63" fillId="11" borderId="19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3" fillId="11" borderId="19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3" fillId="11" borderId="19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3" fillId="11" borderId="19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9" fillId="0" borderId="0"/>
    <xf numFmtId="9" fontId="66" fillId="0" borderId="0" applyFont="0" applyFill="0" applyBorder="0" applyAlignment="0" applyProtection="0"/>
    <xf numFmtId="0" fontId="25" fillId="1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75" fillId="0" borderId="0"/>
    <xf numFmtId="0" fontId="2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/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9" fillId="0" borderId="0">
      <alignment vertical="center"/>
    </xf>
    <xf numFmtId="0" fontId="25" fillId="9" borderId="0" applyNumberFormat="0" applyBorder="0" applyAlignment="0" applyProtection="0">
      <alignment vertical="center"/>
    </xf>
    <xf numFmtId="0" fontId="49" fillId="0" borderId="0">
      <alignment vertical="center"/>
    </xf>
    <xf numFmtId="0" fontId="25" fillId="9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9" fillId="0" borderId="0"/>
    <xf numFmtId="0" fontId="25" fillId="1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0" fontId="25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15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0" fontId="25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15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0" fontId="78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9" fillId="27" borderId="22" applyNumberFormat="0" applyFon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1" fillId="0" borderId="0"/>
    <xf numFmtId="0" fontId="57" fillId="1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9" fillId="11" borderId="0" applyNumberFormat="0" applyBorder="0" applyAlignment="0" applyProtection="0"/>
    <xf numFmtId="0" fontId="57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</xf>
    <xf numFmtId="0" fontId="57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63" fillId="11" borderId="19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63" fillId="11" borderId="19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63" fillId="11" borderId="19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79" fillId="27" borderId="0" applyNumberFormat="0" applyBorder="0" applyAlignment="0" applyProtection="0"/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182" fontId="61" fillId="0" borderId="0" applyFont="0" applyFill="0" applyBorder="0" applyAlignment="0" applyProtection="0"/>
    <xf numFmtId="0" fontId="59" fillId="6" borderId="0" applyNumberFormat="0" applyBorder="0" applyAlignment="0" applyProtection="0"/>
    <xf numFmtId="0" fontId="57" fillId="20" borderId="0" applyNumberFormat="0" applyBorder="0" applyAlignment="0" applyProtection="0">
      <alignment vertical="center"/>
    </xf>
    <xf numFmtId="0" fontId="63" fillId="11" borderId="19" applyNumberFormat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6" fillId="0" borderId="0">
      <protection locked="0"/>
    </xf>
    <xf numFmtId="0" fontId="49" fillId="0" borderId="0"/>
    <xf numFmtId="0" fontId="59" fillId="17" borderId="0" applyNumberFormat="0" applyBorder="0" applyAlignment="0" applyProtection="0"/>
    <xf numFmtId="176" fontId="49" fillId="0" borderId="0" applyFont="0" applyFill="0" applyBorder="0" applyAlignment="0" applyProtection="0"/>
    <xf numFmtId="0" fontId="54" fillId="13" borderId="0" applyNumberFormat="0" applyBorder="0" applyAlignment="0" applyProtection="0"/>
    <xf numFmtId="0" fontId="45" fillId="5" borderId="0" applyNumberFormat="0" applyBorder="0" applyAlignment="0" applyProtection="0">
      <alignment vertical="center"/>
    </xf>
    <xf numFmtId="0" fontId="59" fillId="8" borderId="0" applyNumberFormat="0" applyBorder="0" applyAlignment="0" applyProtection="0"/>
    <xf numFmtId="0" fontId="59" fillId="28" borderId="0" applyNumberFormat="0" applyBorder="0" applyAlignment="0" applyProtection="0"/>
    <xf numFmtId="0" fontId="49" fillId="0" borderId="0"/>
    <xf numFmtId="0" fontId="59" fillId="24" borderId="0" applyNumberFormat="0" applyBorder="0" applyAlignment="0" applyProtection="0"/>
    <xf numFmtId="0" fontId="45" fillId="5" borderId="0" applyNumberFormat="0" applyBorder="0" applyAlignment="0" applyProtection="0">
      <alignment vertical="center"/>
    </xf>
    <xf numFmtId="0" fontId="49" fillId="0" borderId="0"/>
    <xf numFmtId="0" fontId="54" fillId="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49" fillId="0" borderId="0"/>
    <xf numFmtId="0" fontId="46" fillId="6" borderId="0" applyNumberFormat="0" applyBorder="0" applyAlignment="0" applyProtection="0">
      <alignment vertical="center"/>
    </xf>
    <xf numFmtId="0" fontId="59" fillId="15" borderId="0" applyNumberFormat="0" applyBorder="0" applyAlignment="0" applyProtection="0"/>
    <xf numFmtId="0" fontId="54" fillId="7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9" fillId="29" borderId="0" applyNumberFormat="0" applyBorder="0" applyAlignment="0" applyProtection="0"/>
    <xf numFmtId="0" fontId="49" fillId="0" borderId="0"/>
    <xf numFmtId="0" fontId="59" fillId="30" borderId="0" applyNumberFormat="0" applyBorder="0" applyAlignment="0" applyProtection="0"/>
    <xf numFmtId="0" fontId="54" fillId="7" borderId="0" applyNumberFormat="0" applyBorder="0" applyAlignment="0" applyProtection="0"/>
    <xf numFmtId="0" fontId="54" fillId="11" borderId="0" applyNumberFormat="0" applyBorder="0" applyAlignment="0" applyProtection="0"/>
    <xf numFmtId="0" fontId="45" fillId="5" borderId="0" applyNumberFormat="0" applyBorder="0" applyAlignment="0" applyProtection="0">
      <alignment vertical="center"/>
    </xf>
    <xf numFmtId="0" fontId="59" fillId="31" borderId="0" applyNumberFormat="0" applyBorder="0" applyAlignment="0" applyProtection="0"/>
    <xf numFmtId="0" fontId="59" fillId="18" borderId="0" applyNumberFormat="0" applyBorder="0" applyAlignment="0" applyProtection="0"/>
    <xf numFmtId="0" fontId="54" fillId="7" borderId="0" applyNumberFormat="0" applyBorder="0" applyAlignment="0" applyProtection="0"/>
    <xf numFmtId="0" fontId="45" fillId="5" borderId="0" applyNumberFormat="0" applyBorder="0" applyAlignment="0" applyProtection="0">
      <alignment vertical="center"/>
    </xf>
    <xf numFmtId="0" fontId="54" fillId="8" borderId="0" applyNumberFormat="0" applyBorder="0" applyAlignment="0" applyProtection="0"/>
    <xf numFmtId="0" fontId="46" fillId="9" borderId="0" applyNumberFormat="0" applyBorder="0" applyAlignment="0" applyProtection="0">
      <alignment vertical="center"/>
    </xf>
    <xf numFmtId="0" fontId="59" fillId="8" borderId="0" applyNumberFormat="0" applyBorder="0" applyAlignment="0" applyProtection="0"/>
    <xf numFmtId="0" fontId="45" fillId="5" borderId="0" applyNumberFormat="0" applyBorder="0" applyAlignment="0" applyProtection="0">
      <alignment vertical="center"/>
    </xf>
    <xf numFmtId="0" fontId="59" fillId="32" borderId="0" applyNumberFormat="0" applyBorder="0" applyAlignment="0" applyProtection="0"/>
    <xf numFmtId="0" fontId="59" fillId="19" borderId="0" applyNumberFormat="0" applyBorder="0" applyAlignment="0" applyProtection="0"/>
    <xf numFmtId="0" fontId="54" fillId="7" borderId="0" applyNumberFormat="0" applyBorder="0" applyAlignment="0" applyProtection="0"/>
    <xf numFmtId="0" fontId="54" fillId="27" borderId="0" applyNumberFormat="0" applyBorder="0" applyAlignment="0" applyProtection="0"/>
    <xf numFmtId="0" fontId="59" fillId="22" borderId="0" applyNumberFormat="0" applyBorder="0" applyAlignment="0" applyProtection="0"/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195" fontId="75" fillId="0" borderId="0" applyFill="0" applyBorder="0" applyAlignment="0"/>
    <xf numFmtId="0" fontId="46" fillId="6" borderId="0" applyNumberFormat="0" applyBorder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3" fillId="0" borderId="0">
      <alignment vertical="center"/>
    </xf>
    <xf numFmtId="41" fontId="61" fillId="0" borderId="0" applyFont="0" applyFill="0" applyBorder="0" applyAlignment="0" applyProtection="0"/>
    <xf numFmtId="0" fontId="81" fillId="0" borderId="0" applyFont="0" applyFill="0" applyBorder="0" applyAlignment="0" applyProtection="0"/>
    <xf numFmtId="198" fontId="14" fillId="0" borderId="0"/>
    <xf numFmtId="179" fontId="61" fillId="0" borderId="0" applyFont="0" applyFill="0" applyBorder="0" applyAlignment="0" applyProtection="0"/>
    <xf numFmtId="0" fontId="82" fillId="11" borderId="23" applyNumberFormat="0" applyAlignment="0" applyProtection="0">
      <alignment vertical="center"/>
    </xf>
    <xf numFmtId="185" fontId="61" fillId="0" borderId="0" applyFont="0" applyFill="0" applyBorder="0" applyAlignment="0" applyProtection="0"/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177" fontId="14" fillId="0" borderId="0"/>
    <xf numFmtId="0" fontId="49" fillId="0" borderId="0"/>
    <xf numFmtId="0" fontId="83" fillId="0" borderId="0" applyProtection="0"/>
    <xf numFmtId="0" fontId="50" fillId="0" borderId="0" applyNumberFormat="0" applyFill="0" applyBorder="0" applyAlignment="0" applyProtection="0">
      <alignment vertical="center"/>
    </xf>
    <xf numFmtId="192" fontId="14" fillId="0" borderId="0"/>
    <xf numFmtId="0" fontId="62" fillId="0" borderId="0" applyNumberFormat="0" applyFill="0" applyBorder="0" applyAlignment="0" applyProtection="0">
      <alignment vertical="center"/>
    </xf>
    <xf numFmtId="0" fontId="61" fillId="0" borderId="0"/>
    <xf numFmtId="2" fontId="83" fillId="0" borderId="0" applyProtection="0"/>
    <xf numFmtId="0" fontId="61" fillId="0" borderId="0"/>
    <xf numFmtId="0" fontId="49" fillId="0" borderId="0"/>
    <xf numFmtId="0" fontId="45" fillId="5" borderId="0" applyNumberFormat="0" applyBorder="0" applyAlignment="0" applyProtection="0">
      <alignment vertical="center"/>
    </xf>
    <xf numFmtId="38" fontId="84" fillId="11" borderId="0" applyNumberFormat="0" applyBorder="0" applyAlignment="0" applyProtection="0"/>
    <xf numFmtId="0" fontId="57" fillId="18" borderId="0" applyNumberFormat="0" applyBorder="0" applyAlignment="0" applyProtection="0">
      <alignment vertical="center"/>
    </xf>
    <xf numFmtId="0" fontId="85" fillId="0" borderId="24" applyNumberFormat="0" applyAlignment="0" applyProtection="0">
      <alignment horizontal="left" vertical="center"/>
    </xf>
    <xf numFmtId="0" fontId="57" fillId="18" borderId="0" applyNumberFormat="0" applyBorder="0" applyAlignment="0" applyProtection="0">
      <alignment vertical="center"/>
    </xf>
    <xf numFmtId="0" fontId="85" fillId="0" borderId="11">
      <alignment horizontal="left" vertical="center"/>
    </xf>
    <xf numFmtId="0" fontId="85" fillId="0" borderId="11">
      <alignment horizontal="left" vertical="center"/>
    </xf>
    <xf numFmtId="0" fontId="52" fillId="9" borderId="0" applyNumberFormat="0" applyBorder="0" applyAlignment="0" applyProtection="0">
      <alignment vertical="center"/>
    </xf>
    <xf numFmtId="0" fontId="85" fillId="0" borderId="11">
      <alignment horizontal="left" vertical="center"/>
    </xf>
    <xf numFmtId="0" fontId="65" fillId="22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0" fillId="0" borderId="0" applyProtection="0"/>
    <xf numFmtId="0" fontId="85" fillId="0" borderId="0" applyProtection="0"/>
    <xf numFmtId="0" fontId="68" fillId="7" borderId="19" applyNumberFormat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49" fillId="0" borderId="0"/>
    <xf numFmtId="10" fontId="84" fillId="4" borderId="13" applyNumberFormat="0" applyBorder="0" applyAlignment="0" applyProtection="0"/>
    <xf numFmtId="0" fontId="49" fillId="0" borderId="0">
      <alignment vertical="center"/>
    </xf>
    <xf numFmtId="10" fontId="84" fillId="4" borderId="13" applyNumberFormat="0" applyBorder="0" applyAlignment="0" applyProtection="0"/>
    <xf numFmtId="197" fontId="86" fillId="33" borderId="0"/>
    <xf numFmtId="0" fontId="45" fillId="5" borderId="0" applyNumberFormat="0" applyBorder="0" applyAlignment="0" applyProtection="0">
      <alignment vertical="center"/>
    </xf>
    <xf numFmtId="9" fontId="87" fillId="0" borderId="0" applyFont="0" applyFill="0" applyBorder="0" applyAlignment="0" applyProtection="0"/>
    <xf numFmtId="0" fontId="58" fillId="0" borderId="17" applyNumberFormat="0" applyFill="0" applyAlignment="0" applyProtection="0">
      <alignment vertical="center"/>
    </xf>
    <xf numFmtId="197" fontId="88" fillId="34" borderId="0"/>
    <xf numFmtId="38" fontId="77" fillId="0" borderId="0" applyFont="0" applyFill="0" applyBorder="0" applyAlignment="0" applyProtection="0"/>
    <xf numFmtId="0" fontId="49" fillId="0" borderId="0"/>
    <xf numFmtId="40" fontId="77" fillId="0" borderId="0" applyFont="0" applyFill="0" applyBorder="0" applyAlignment="0" applyProtection="0"/>
    <xf numFmtId="179" fontId="49" fillId="0" borderId="0" applyFont="0" applyFill="0" applyBorder="0" applyAlignment="0" applyProtection="0">
      <alignment vertical="center"/>
    </xf>
    <xf numFmtId="189" fontId="61" fillId="0" borderId="0" applyFont="0" applyFill="0" applyBorder="0" applyAlignment="0" applyProtection="0"/>
    <xf numFmtId="0" fontId="45" fillId="5" borderId="0" applyNumberFormat="0" applyBorder="0" applyAlignment="0" applyProtection="0">
      <alignment vertical="center"/>
    </xf>
    <xf numFmtId="0" fontId="61" fillId="0" borderId="0" applyFont="0" applyFill="0" applyBorder="0" applyAlignment="0" applyProtection="0"/>
    <xf numFmtId="202" fontId="77" fillId="0" borderId="0" applyFont="0" applyFill="0" applyBorder="0" applyAlignment="0" applyProtection="0"/>
    <xf numFmtId="194" fontId="77" fillId="0" borderId="0" applyFont="0" applyFill="0" applyBorder="0" applyAlignment="0" applyProtection="0"/>
    <xf numFmtId="0" fontId="49" fillId="0" borderId="0">
      <alignment vertical="center"/>
    </xf>
    <xf numFmtId="0" fontId="46" fillId="6" borderId="0" applyNumberFormat="0" applyBorder="0" applyAlignment="0" applyProtection="0">
      <alignment vertical="center"/>
    </xf>
    <xf numFmtId="201" fontId="61" fillId="0" borderId="0" applyFont="0" applyFill="0" applyBorder="0" applyAlignment="0" applyProtection="0"/>
    <xf numFmtId="189" fontId="61" fillId="0" borderId="0" applyFont="0" applyFill="0" applyBorder="0" applyAlignment="0" applyProtection="0"/>
    <xf numFmtId="0" fontId="65" fillId="22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4" fillId="0" borderId="0"/>
    <xf numFmtId="37" fontId="90" fillId="0" borderId="0"/>
    <xf numFmtId="37" fontId="90" fillId="0" borderId="0"/>
    <xf numFmtId="37" fontId="90" fillId="0" borderId="0"/>
    <xf numFmtId="0" fontId="45" fillId="5" borderId="0" applyNumberFormat="0" applyBorder="0" applyAlignment="0" applyProtection="0">
      <alignment vertical="center"/>
    </xf>
    <xf numFmtId="0" fontId="86" fillId="0" borderId="0"/>
    <xf numFmtId="0" fontId="3" fillId="0" borderId="0">
      <alignment vertical="center"/>
    </xf>
    <xf numFmtId="0" fontId="66" fillId="0" borderId="0"/>
    <xf numFmtId="0" fontId="19" fillId="27" borderId="22" applyNumberFormat="0" applyFont="0" applyAlignment="0" applyProtection="0">
      <alignment vertical="center"/>
    </xf>
    <xf numFmtId="0" fontId="49" fillId="0" borderId="0"/>
    <xf numFmtId="0" fontId="82" fillId="11" borderId="23" applyNumberFormat="0" applyAlignment="0" applyProtection="0">
      <alignment vertical="center"/>
    </xf>
    <xf numFmtId="10" fontId="61" fillId="0" borderId="0" applyFont="0" applyFill="0" applyBorder="0" applyAlignment="0" applyProtection="0"/>
    <xf numFmtId="13" fontId="61" fillId="0" borderId="0" applyFont="0" applyFill="0" applyProtection="0"/>
    <xf numFmtId="0" fontId="77" fillId="0" borderId="0" applyNumberFormat="0" applyFont="0" applyFill="0" applyBorder="0" applyAlignment="0" applyProtection="0">
      <alignment horizontal="left"/>
    </xf>
    <xf numFmtId="15" fontId="77" fillId="0" borderId="0" applyFont="0" applyFill="0" applyBorder="0" applyAlignment="0" applyProtection="0"/>
    <xf numFmtId="4" fontId="77" fillId="0" borderId="0" applyFont="0" applyFill="0" applyBorder="0" applyAlignment="0" applyProtection="0"/>
    <xf numFmtId="0" fontId="91" fillId="0" borderId="25">
      <alignment horizontal="center"/>
    </xf>
    <xf numFmtId="3" fontId="77" fillId="0" borderId="0" applyFont="0" applyFill="0" applyBorder="0" applyAlignment="0" applyProtection="0"/>
    <xf numFmtId="0" fontId="77" fillId="35" borderId="0" applyNumberFormat="0" applyFont="0" applyBorder="0" applyAlignment="0" applyProtection="0"/>
    <xf numFmtId="0" fontId="92" fillId="0" borderId="0" applyNumberFormat="0" applyFill="0" applyBorder="0" applyAlignment="0" applyProtection="0"/>
    <xf numFmtId="0" fontId="93" fillId="36" borderId="5">
      <protection locked="0"/>
    </xf>
    <xf numFmtId="0" fontId="45" fillId="5" borderId="0" applyNumberFormat="0" applyBorder="0" applyAlignment="0" applyProtection="0">
      <alignment vertical="center"/>
    </xf>
    <xf numFmtId="0" fontId="72" fillId="0" borderId="0"/>
    <xf numFmtId="0" fontId="51" fillId="5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93" fillId="36" borderId="5">
      <protection locked="0"/>
    </xf>
    <xf numFmtId="0" fontId="45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93" fillId="36" borderId="5">
      <protection locked="0"/>
    </xf>
    <xf numFmtId="0" fontId="55" fillId="0" borderId="0" applyNumberForma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/>
    <xf numFmtId="0" fontId="83" fillId="0" borderId="26" applyProtection="0"/>
    <xf numFmtId="0" fontId="49" fillId="0" borderId="0"/>
    <xf numFmtId="0" fontId="49" fillId="0" borderId="0"/>
    <xf numFmtId="0" fontId="26" fillId="0" borderId="13">
      <alignment horizontal="distributed" vertical="center" wrapText="1"/>
    </xf>
    <xf numFmtId="0" fontId="83" fillId="0" borderId="26" applyProtection="0"/>
    <xf numFmtId="0" fontId="27" fillId="0" borderId="16" applyNumberFormat="0" applyFill="0" applyAlignment="0" applyProtection="0">
      <alignment vertical="center"/>
    </xf>
    <xf numFmtId="0" fontId="83" fillId="0" borderId="26" applyProtection="0"/>
    <xf numFmtId="0" fontId="56" fillId="0" borderId="0" applyNumberForma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1" fontId="26" fillId="0" borderId="13">
      <alignment vertical="center"/>
      <protection locked="0"/>
    </xf>
    <xf numFmtId="203" fontId="61" fillId="0" borderId="0" applyFont="0" applyFill="0" applyBorder="0" applyAlignment="0" applyProtection="0"/>
    <xf numFmtId="176" fontId="49" fillId="0" borderId="0" applyFont="0" applyFill="0" applyBorder="0" applyAlignment="0" applyProtection="0"/>
    <xf numFmtId="0" fontId="61" fillId="0" borderId="9" applyNumberFormat="0" applyFill="0" applyProtection="0">
      <alignment horizontal="right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49" fillId="0" borderId="0">
      <alignment vertical="center"/>
    </xf>
    <xf numFmtId="0" fontId="67" fillId="0" borderId="21" applyNumberFormat="0" applyFill="0" applyAlignment="0" applyProtection="0">
      <alignment vertical="center"/>
    </xf>
    <xf numFmtId="0" fontId="49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49" fillId="0" borderId="0">
      <alignment vertical="center"/>
    </xf>
    <xf numFmtId="0" fontId="67" fillId="0" borderId="21" applyNumberFormat="0" applyFill="0" applyAlignment="0" applyProtection="0">
      <alignment vertical="center"/>
    </xf>
    <xf numFmtId="0" fontId="49" fillId="0" borderId="0"/>
    <xf numFmtId="0" fontId="67" fillId="0" borderId="21" applyNumberFormat="0" applyFill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70" fillId="37" borderId="0" applyNumberFormat="0" applyBorder="0" applyAlignment="0" applyProtection="0"/>
    <xf numFmtId="0" fontId="46" fillId="6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79" fillId="38" borderId="0" applyNumberFormat="0" applyBorder="0" applyAlignment="0" applyProtection="0"/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49" fillId="0" borderId="0">
      <alignment vertical="center"/>
    </xf>
    <xf numFmtId="0" fontId="50" fillId="0" borderId="15" applyNumberFormat="0" applyFill="0" applyAlignment="0" applyProtection="0">
      <alignment vertical="center"/>
    </xf>
    <xf numFmtId="0" fontId="49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49" fillId="0" borderId="0">
      <alignment vertical="center"/>
    </xf>
    <xf numFmtId="0" fontId="50" fillId="0" borderId="15" applyNumberFormat="0" applyFill="0" applyAlignment="0" applyProtection="0">
      <alignment vertical="center"/>
    </xf>
    <xf numFmtId="0" fontId="49" fillId="0" borderId="0">
      <alignment vertical="center"/>
    </xf>
    <xf numFmtId="0" fontId="50" fillId="0" borderId="15" applyNumberFormat="0" applyFill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49" fillId="0" borderId="0">
      <alignment vertical="center"/>
    </xf>
    <xf numFmtId="0" fontId="50" fillId="0" borderId="15" applyNumberFormat="0" applyFill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4" fillId="0" borderId="0">
      <alignment horizontal="centerContinuous"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9" fillId="0" borderId="0"/>
    <xf numFmtId="0" fontId="55" fillId="0" borderId="0" applyNumberFormat="0" applyFill="0" applyBorder="0" applyAlignment="0" applyProtection="0">
      <alignment vertical="center"/>
    </xf>
    <xf numFmtId="0" fontId="49" fillId="0" borderId="0"/>
    <xf numFmtId="0" fontId="55" fillId="0" borderId="0" applyNumberFormat="0" applyFill="0" applyBorder="0" applyAlignment="0" applyProtection="0">
      <alignment vertical="center"/>
    </xf>
    <xf numFmtId="0" fontId="49" fillId="0" borderId="0"/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95" fillId="0" borderId="9" applyNumberFormat="0" applyFill="0" applyProtection="0">
      <alignment horizontal="center"/>
    </xf>
    <xf numFmtId="0" fontId="26" fillId="0" borderId="13">
      <alignment horizontal="distributed" vertical="center" wrapText="1"/>
    </xf>
    <xf numFmtId="0" fontId="49" fillId="0" borderId="0"/>
    <xf numFmtId="0" fontId="26" fillId="0" borderId="13">
      <alignment horizontal="distributed" vertical="center" wrapText="1"/>
    </xf>
    <xf numFmtId="0" fontId="26" fillId="0" borderId="13">
      <alignment horizontal="distributed" vertical="center" wrapText="1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6" fillId="0" borderId="13">
      <alignment horizontal="distributed" vertical="center" wrapText="1"/>
    </xf>
    <xf numFmtId="0" fontId="26" fillId="0" borderId="13">
      <alignment horizontal="distributed" vertical="center" wrapText="1"/>
    </xf>
    <xf numFmtId="0" fontId="56" fillId="0" borderId="0" applyNumberFormat="0" applyFill="0" applyBorder="0" applyAlignment="0" applyProtection="0">
      <alignment vertical="center"/>
    </xf>
    <xf numFmtId="0" fontId="26" fillId="0" borderId="13">
      <alignment horizontal="distributed" vertical="center" wrapText="1"/>
    </xf>
    <xf numFmtId="0" fontId="46" fillId="6" borderId="0" applyNumberFormat="0" applyBorder="0" applyAlignment="0" applyProtection="0">
      <alignment vertical="center"/>
    </xf>
    <xf numFmtId="0" fontId="69" fillId="0" borderId="8" applyNumberFormat="0" applyFill="0" applyProtection="0">
      <alignment horizont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9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52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79" fillId="39" borderId="0" applyNumberFormat="0" applyBorder="0" applyAlignment="0" applyProtection="0"/>
    <xf numFmtId="0" fontId="57" fillId="40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9" fillId="0" borderId="0"/>
    <xf numFmtId="0" fontId="71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9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9" fillId="0" borderId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79" fillId="6" borderId="0" applyNumberFormat="0" applyBorder="0" applyAlignment="0" applyProtection="0"/>
    <xf numFmtId="0" fontId="71" fillId="6" borderId="0" applyNumberFormat="0" applyBorder="0" applyAlignment="0" applyProtection="0">
      <alignment vertical="center"/>
    </xf>
    <xf numFmtId="0" fontId="79" fillId="38" borderId="0" applyNumberFormat="0" applyBorder="0" applyAlignment="0" applyProtection="0"/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/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/>
    <xf numFmtId="0" fontId="45" fillId="5" borderId="0" applyNumberFormat="0" applyBorder="0" applyAlignment="0" applyProtection="0">
      <alignment vertical="center"/>
    </xf>
    <xf numFmtId="0" fontId="79" fillId="38" borderId="0" applyNumberFormat="0" applyBorder="0" applyAlignment="0" applyProtection="0"/>
    <xf numFmtId="0" fontId="46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/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70" fillId="5" borderId="0" applyNumberFormat="0" applyBorder="0" applyAlignment="0" applyProtection="0"/>
    <xf numFmtId="0" fontId="46" fillId="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70" fillId="37" borderId="0" applyNumberFormat="0" applyBorder="0" applyAlignment="0" applyProtection="0"/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3" fillId="0" borderId="0"/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9" fillId="0" borderId="0"/>
    <xf numFmtId="0" fontId="46" fillId="9" borderId="0" applyNumberFormat="0" applyBorder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79" fillId="6" borderId="0" applyNumberFormat="0" applyBorder="0" applyAlignment="0" applyProtection="0"/>
    <xf numFmtId="0" fontId="79" fillId="38" borderId="0" applyNumberFormat="0" applyBorder="0" applyAlignment="0" applyProtection="0"/>
    <xf numFmtId="179" fontId="49" fillId="0" borderId="0" applyFon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46" fillId="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79" fillId="6" borderId="0" applyNumberFormat="0" applyBorder="0" applyAlignment="0" applyProtection="0"/>
    <xf numFmtId="0" fontId="79" fillId="38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9" fillId="0" borderId="0"/>
    <xf numFmtId="0" fontId="3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46" fillId="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9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98" fillId="0" borderId="0"/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9" fillId="27" borderId="22" applyNumberFormat="0" applyFont="0" applyAlignment="0" applyProtection="0">
      <alignment vertical="center"/>
    </xf>
    <xf numFmtId="0" fontId="49" fillId="0" borderId="0"/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3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9" fillId="0" borderId="0"/>
    <xf numFmtId="0" fontId="46" fillId="6" borderId="0" applyNumberFormat="0" applyBorder="0" applyAlignment="0" applyProtection="0">
      <alignment vertical="center"/>
    </xf>
    <xf numFmtId="0" fontId="82" fillId="11" borderId="23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9" fillId="0" borderId="0"/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/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9" fillId="0" borderId="0"/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/>
    <xf numFmtId="0" fontId="79" fillId="38" borderId="0" applyNumberFormat="0" applyBorder="0" applyAlignment="0" applyProtection="0"/>
    <xf numFmtId="0" fontId="7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9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/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9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49" fillId="0" borderId="0">
      <alignment vertical="center"/>
    </xf>
    <xf numFmtId="0" fontId="7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3" fillId="0" borderId="0"/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1" fontId="61" fillId="0" borderId="8" applyFill="0" applyProtection="0">
      <alignment horizont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/>
    <xf numFmtId="0" fontId="46" fillId="6" borderId="0" applyNumberFormat="0" applyBorder="0" applyAlignment="0" applyProtection="0">
      <alignment vertical="center"/>
    </xf>
    <xf numFmtId="0" fontId="53" fillId="0" borderId="0"/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9" fillId="0" borderId="0"/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9" fillId="0" borderId="0">
      <alignment vertical="center"/>
    </xf>
    <xf numFmtId="0" fontId="46" fillId="6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0" fontId="46" fillId="6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9" fillId="0" borderId="0"/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9" fillId="0" borderId="0"/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9" fillId="0" borderId="0"/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49" fillId="0" borderId="0"/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9" fillId="0" borderId="0"/>
    <xf numFmtId="0" fontId="7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/>
    <xf numFmtId="0" fontId="45" fillId="5" borderId="0" applyNumberFormat="0" applyBorder="0" applyAlignment="0" applyProtection="0">
      <alignment vertical="center"/>
    </xf>
    <xf numFmtId="0" fontId="49" fillId="0" borderId="0"/>
    <xf numFmtId="0" fontId="45" fillId="5" borderId="0" applyNumberFormat="0" applyBorder="0" applyAlignment="0" applyProtection="0">
      <alignment vertical="center"/>
    </xf>
    <xf numFmtId="0" fontId="49" fillId="0" borderId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5" fillId="5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3" fillId="0" borderId="0"/>
    <xf numFmtId="0" fontId="49" fillId="0" borderId="0"/>
    <xf numFmtId="0" fontId="49" fillId="0" borderId="0"/>
    <xf numFmtId="0" fontId="70" fillId="8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/>
    <xf numFmtId="0" fontId="57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9" fillId="0" borderId="0"/>
    <xf numFmtId="0" fontId="49" fillId="0" borderId="0">
      <alignment vertical="center"/>
    </xf>
    <xf numFmtId="0" fontId="49" fillId="0" borderId="0"/>
    <xf numFmtId="0" fontId="49" fillId="0" borderId="0"/>
    <xf numFmtId="0" fontId="70" fillId="5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5" fillId="5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>
      <alignment vertical="center"/>
    </xf>
    <xf numFmtId="0" fontId="49" fillId="0" borderId="0"/>
    <xf numFmtId="0" fontId="64" fillId="21" borderId="20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/>
    <xf numFmtId="0" fontId="3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>
      <alignment vertical="center"/>
    </xf>
    <xf numFmtId="0" fontId="57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57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3" fillId="0" borderId="0"/>
    <xf numFmtId="0" fontId="45" fillId="5" borderId="0" applyNumberFormat="0" applyBorder="0" applyAlignment="0" applyProtection="0">
      <alignment vertical="center"/>
    </xf>
    <xf numFmtId="0" fontId="53" fillId="0" borderId="0"/>
    <xf numFmtId="0" fontId="45" fillId="5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49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3" fontId="49" fillId="0" borderId="0" applyFont="0" applyFill="0" applyBorder="0" applyAlignment="0" applyProtection="0">
      <alignment vertical="center"/>
    </xf>
    <xf numFmtId="0" fontId="49" fillId="0" borderId="0"/>
    <xf numFmtId="43" fontId="49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/>
    <xf numFmtId="43" fontId="49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/>
    <xf numFmtId="43" fontId="49" fillId="0" borderId="0" applyFont="0" applyFill="0" applyBorder="0" applyAlignment="0" applyProtection="0">
      <alignment vertical="center"/>
    </xf>
    <xf numFmtId="0" fontId="49" fillId="0" borderId="0"/>
    <xf numFmtId="43" fontId="49" fillId="0" borderId="0" applyFont="0" applyFill="0" applyBorder="0" applyAlignment="0" applyProtection="0">
      <alignment vertical="center"/>
    </xf>
    <xf numFmtId="0" fontId="49" fillId="0" borderId="0"/>
    <xf numFmtId="0" fontId="49" fillId="0" borderId="0"/>
    <xf numFmtId="43" fontId="49" fillId="0" borderId="0" applyFont="0" applyFill="0" applyBorder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7" fillId="2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/>
    <xf numFmtId="0" fontId="57" fillId="24" borderId="0" applyNumberFormat="0" applyBorder="0" applyAlignment="0" applyProtection="0">
      <alignment vertical="center"/>
    </xf>
    <xf numFmtId="0" fontId="49" fillId="0" borderId="0"/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49" fillId="0" borderId="0"/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49" fillId="0" borderId="0"/>
    <xf numFmtId="0" fontId="57" fillId="24" borderId="0" applyNumberFormat="0" applyBorder="0" applyAlignment="0" applyProtection="0">
      <alignment vertical="center"/>
    </xf>
    <xf numFmtId="0" fontId="49" fillId="0" borderId="0"/>
    <xf numFmtId="0" fontId="57" fillId="24" borderId="0" applyNumberFormat="0" applyBorder="0" applyAlignment="0" applyProtection="0">
      <alignment vertical="center"/>
    </xf>
    <xf numFmtId="0" fontId="49" fillId="0" borderId="0"/>
    <xf numFmtId="0" fontId="57" fillId="24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5" fillId="5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9" fillId="0" borderId="0"/>
    <xf numFmtId="0" fontId="19" fillId="0" borderId="0"/>
    <xf numFmtId="0" fontId="53" fillId="0" borderId="0"/>
    <xf numFmtId="0" fontId="53" fillId="0" borderId="0"/>
    <xf numFmtId="0" fontId="19" fillId="0" borderId="0"/>
    <xf numFmtId="0" fontId="49" fillId="0" borderId="0"/>
    <xf numFmtId="0" fontId="49" fillId="0" borderId="0"/>
    <xf numFmtId="0" fontId="49" fillId="0" borderId="0"/>
    <xf numFmtId="0" fontId="45" fillId="5" borderId="0" applyNumberFormat="0" applyBorder="0" applyAlignment="0" applyProtection="0">
      <alignment vertical="center"/>
    </xf>
    <xf numFmtId="0" fontId="4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53" fillId="0" borderId="0">
      <alignment vertical="center"/>
    </xf>
    <xf numFmtId="199" fontId="4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9" fillId="0" borderId="0"/>
    <xf numFmtId="0" fontId="49" fillId="0" borderId="0"/>
    <xf numFmtId="0" fontId="3" fillId="0" borderId="0">
      <alignment vertical="center"/>
    </xf>
    <xf numFmtId="0" fontId="49" fillId="0" borderId="0"/>
    <xf numFmtId="0" fontId="3" fillId="0" borderId="0">
      <alignment vertical="center"/>
    </xf>
    <xf numFmtId="0" fontId="51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6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49" fillId="0" borderId="0"/>
    <xf numFmtId="0" fontId="49" fillId="0" borderId="0"/>
    <xf numFmtId="0" fontId="45" fillId="5" borderId="0" applyNumberFormat="0" applyBorder="0" applyAlignment="0" applyProtection="0">
      <alignment vertical="center"/>
    </xf>
    <xf numFmtId="0" fontId="49" fillId="0" borderId="0"/>
    <xf numFmtId="0" fontId="45" fillId="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>
      <alignment vertical="center"/>
    </xf>
    <xf numFmtId="0" fontId="45" fillId="8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" fillId="0" borderId="0"/>
    <xf numFmtId="0" fontId="45" fillId="5" borderId="0" applyNumberFormat="0" applyBorder="0" applyAlignment="0" applyProtection="0">
      <alignment vertical="center"/>
    </xf>
    <xf numFmtId="0" fontId="49" fillId="0" borderId="0"/>
    <xf numFmtId="0" fontId="45" fillId="5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5" fillId="5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0" fontId="81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5" fillId="5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5" fillId="5" borderId="0" applyNumberFormat="0" applyBorder="0" applyAlignment="0" applyProtection="0">
      <alignment vertical="center"/>
    </xf>
    <xf numFmtId="0" fontId="19" fillId="0" borderId="0"/>
    <xf numFmtId="0" fontId="49" fillId="0" borderId="0"/>
    <xf numFmtId="0" fontId="25" fillId="0" borderId="0">
      <alignment vertical="center"/>
    </xf>
    <xf numFmtId="0" fontId="49" fillId="0" borderId="0">
      <alignment vertical="center"/>
    </xf>
    <xf numFmtId="0" fontId="96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9" fillId="0" borderId="0">
      <alignment vertical="center"/>
    </xf>
    <xf numFmtId="0" fontId="82" fillId="11" borderId="23" applyNumberFormat="0" applyAlignment="0" applyProtection="0">
      <alignment vertical="center"/>
    </xf>
    <xf numFmtId="0" fontId="25" fillId="0" borderId="0">
      <alignment vertical="center"/>
    </xf>
    <xf numFmtId="0" fontId="49" fillId="0" borderId="0">
      <alignment vertical="center"/>
    </xf>
    <xf numFmtId="0" fontId="82" fillId="11" borderId="23" applyNumberFormat="0" applyAlignment="0" applyProtection="0">
      <alignment vertical="center"/>
    </xf>
    <xf numFmtId="0" fontId="25" fillId="0" borderId="0">
      <alignment vertical="center"/>
    </xf>
    <xf numFmtId="0" fontId="96" fillId="8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82" fillId="11" borderId="23" applyNumberFormat="0" applyAlignment="0" applyProtection="0">
      <alignment vertical="center"/>
    </xf>
    <xf numFmtId="0" fontId="25" fillId="0" borderId="0">
      <alignment vertical="center"/>
    </xf>
    <xf numFmtId="0" fontId="82" fillId="11" borderId="23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82" fillId="11" borderId="23" applyNumberFormat="0" applyAlignment="0" applyProtection="0">
      <alignment vertical="center"/>
    </xf>
    <xf numFmtId="0" fontId="25" fillId="0" borderId="0">
      <alignment vertical="center"/>
    </xf>
    <xf numFmtId="0" fontId="82" fillId="11" borderId="23" applyNumberFormat="0" applyAlignment="0" applyProtection="0">
      <alignment vertical="center"/>
    </xf>
    <xf numFmtId="0" fontId="82" fillId="11" borderId="23" applyNumberFormat="0" applyAlignment="0" applyProtection="0">
      <alignment vertical="center"/>
    </xf>
    <xf numFmtId="0" fontId="25" fillId="0" borderId="0">
      <alignment vertical="center"/>
    </xf>
    <xf numFmtId="0" fontId="82" fillId="11" borderId="23" applyNumberFormat="0" applyAlignment="0" applyProtection="0">
      <alignment vertical="center"/>
    </xf>
    <xf numFmtId="0" fontId="82" fillId="11" borderId="23" applyNumberFormat="0" applyAlignment="0" applyProtection="0">
      <alignment vertical="center"/>
    </xf>
    <xf numFmtId="0" fontId="25" fillId="0" borderId="0">
      <alignment vertical="center"/>
    </xf>
    <xf numFmtId="0" fontId="45" fillId="8" borderId="0" applyNumberFormat="0" applyBorder="0" applyAlignment="0" applyProtection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70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27" borderId="22" applyNumberFormat="0" applyFont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6" fillId="5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0" fontId="45" fillId="5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9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3" fillId="0" borderId="0">
      <alignment vertical="center"/>
    </xf>
    <xf numFmtId="0" fontId="49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5" fillId="8" borderId="0" applyNumberFormat="0" applyBorder="0" applyAlignment="0" applyProtection="0">
      <alignment vertical="center"/>
    </xf>
    <xf numFmtId="0" fontId="49" fillId="0" borderId="0"/>
    <xf numFmtId="0" fontId="100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27" borderId="22" applyNumberFormat="0" applyFon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27" borderId="22" applyNumberFormat="0" applyFon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0" fillId="5" borderId="0" applyNumberFormat="0" applyBorder="0" applyAlignment="0" applyProtection="0"/>
    <xf numFmtId="176" fontId="49" fillId="0" borderId="0" applyFont="0" applyFill="0" applyBorder="0" applyAlignment="0" applyProtection="0"/>
    <xf numFmtId="0" fontId="70" fillId="37" borderId="0" applyNumberFormat="0" applyBorder="0" applyAlignment="0" applyProtection="0"/>
    <xf numFmtId="0" fontId="70" fillId="8" borderId="0" applyNumberFormat="0" applyBorder="0" applyAlignment="0" applyProtection="0">
      <alignment vertical="center"/>
    </xf>
    <xf numFmtId="178" fontId="47" fillId="0" borderId="0" applyFont="0" applyFill="0" applyBorder="0" applyAlignment="0" applyProtection="0"/>
    <xf numFmtId="0" fontId="70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82" fillId="11" borderId="23" applyNumberForma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9" fillId="27" borderId="22" applyNumberFormat="0" applyFon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0" fillId="5" borderId="0" applyNumberFormat="0" applyBorder="0" applyAlignment="0" applyProtection="0"/>
    <xf numFmtId="0" fontId="70" fillId="37" borderId="0" applyNumberFormat="0" applyBorder="0" applyAlignment="0" applyProtection="0"/>
    <xf numFmtId="0" fontId="64" fillId="21" borderId="20" applyNumberForma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/>
    <xf numFmtId="0" fontId="70" fillId="37" borderId="0" applyNumberFormat="0" applyBorder="0" applyAlignment="0" applyProtection="0"/>
    <xf numFmtId="0" fontId="45" fillId="5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45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38" fontId="81" fillId="0" borderId="0" applyFont="0" applyFill="0" applyBorder="0" applyAlignment="0" applyProtection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27" borderId="22" applyNumberFormat="0" applyFont="0" applyAlignment="0" applyProtection="0">
      <alignment vertical="center"/>
    </xf>
    <xf numFmtId="0" fontId="49" fillId="27" borderId="22" applyNumberFormat="0" applyFon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97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70" fillId="5" borderId="0" applyNumberFormat="0" applyBorder="0" applyAlignment="0" applyProtection="0"/>
    <xf numFmtId="0" fontId="70" fillId="37" borderId="0" applyNumberFormat="0" applyBorder="0" applyAlignment="0" applyProtection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70" fillId="37" borderId="0" applyNumberFormat="0" applyBorder="0" applyAlignment="0" applyProtection="0"/>
    <xf numFmtId="0" fontId="45" fillId="5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191" fontId="47" fillId="0" borderId="0" applyFont="0" applyFill="0" applyBorder="0" applyAlignment="0" applyProtection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97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82" fillId="11" borderId="23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63" fillId="11" borderId="19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82" fillId="11" borderId="23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69" fillId="0" borderId="8" applyNumberFormat="0" applyFill="0" applyProtection="0">
      <alignment horizontal="left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82" fillId="11" borderId="23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top"/>
      <protection locked="0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1" fontId="26" fillId="0" borderId="13">
      <alignment vertical="center"/>
      <protection locked="0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99" fillId="0" borderId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183" fontId="26" fillId="0" borderId="13">
      <alignment vertical="center"/>
      <protection locked="0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82" fillId="11" borderId="23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179" fontId="49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top"/>
      <protection locked="0"/>
    </xf>
    <xf numFmtId="0" fontId="27" fillId="0" borderId="16" applyNumberFormat="0" applyFill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41" fontId="61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83" fontId="26" fillId="0" borderId="13">
      <alignment vertical="center"/>
      <protection locked="0"/>
    </xf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0" fontId="63" fillId="11" borderId="19" applyNumberFormat="0" applyAlignment="0" applyProtection="0">
      <alignment vertical="center"/>
    </xf>
    <xf numFmtId="0" fontId="63" fillId="11" borderId="19" applyNumberFormat="0" applyAlignment="0" applyProtection="0">
      <alignment vertical="center"/>
    </xf>
    <xf numFmtId="0" fontId="63" fillId="11" borderId="19" applyNumberFormat="0" applyAlignment="0" applyProtection="0">
      <alignment vertical="center"/>
    </xf>
    <xf numFmtId="0" fontId="63" fillId="11" borderId="19" applyNumberFormat="0" applyAlignment="0" applyProtection="0">
      <alignment vertical="center"/>
    </xf>
    <xf numFmtId="0" fontId="14" fillId="0" borderId="0"/>
    <xf numFmtId="0" fontId="63" fillId="11" borderId="19" applyNumberFormat="0" applyAlignment="0" applyProtection="0">
      <alignment vertical="center"/>
    </xf>
    <xf numFmtId="0" fontId="63" fillId="11" borderId="19" applyNumberFormat="0" applyAlignment="0" applyProtection="0">
      <alignment vertical="center"/>
    </xf>
    <xf numFmtId="0" fontId="63" fillId="11" borderId="19" applyNumberFormat="0" applyAlignment="0" applyProtection="0">
      <alignment vertical="center"/>
    </xf>
    <xf numFmtId="0" fontId="63" fillId="11" borderId="19" applyNumberFormat="0" applyAlignment="0" applyProtection="0">
      <alignment vertical="center"/>
    </xf>
    <xf numFmtId="0" fontId="63" fillId="11" borderId="19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0" fontId="64" fillId="21" borderId="20" applyNumberFormat="0" applyAlignment="0" applyProtection="0">
      <alignment vertical="center"/>
    </xf>
    <xf numFmtId="183" fontId="26" fillId="0" borderId="13">
      <alignment vertical="center"/>
      <protection locked="0"/>
    </xf>
    <xf numFmtId="0" fontId="64" fillId="21" borderId="20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196" fontId="47" fillId="0" borderId="0" applyFont="0" applyFill="0" applyBorder="0" applyAlignment="0" applyProtection="0"/>
    <xf numFmtId="193" fontId="47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1" fontId="61" fillId="0" borderId="0" applyFont="0" applyFill="0" applyBorder="0" applyAlignment="0" applyProtection="0"/>
    <xf numFmtId="43" fontId="49" fillId="0" borderId="0" applyFont="0" applyFill="0" applyBorder="0" applyAlignment="0" applyProtection="0">
      <alignment vertical="center"/>
    </xf>
    <xf numFmtId="179" fontId="49" fillId="0" borderId="0" applyFont="0" applyFill="0" applyBorder="0" applyAlignment="0" applyProtection="0">
      <alignment vertical="center"/>
    </xf>
    <xf numFmtId="200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87" fillId="0" borderId="0"/>
    <xf numFmtId="0" fontId="103" fillId="41" borderId="0" applyNumberFormat="0" applyBorder="0" applyAlignment="0" applyProtection="0"/>
    <xf numFmtId="0" fontId="103" fillId="42" borderId="0" applyNumberFormat="0" applyBorder="0" applyAlignment="0" applyProtection="0"/>
    <xf numFmtId="0" fontId="103" fillId="43" borderId="0" applyNumberFormat="0" applyBorder="0" applyAlignment="0" applyProtection="0"/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61" fillId="0" borderId="9" applyNumberFormat="0" applyFill="0" applyProtection="0">
      <alignment horizontal="left"/>
    </xf>
    <xf numFmtId="0" fontId="57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190" fontId="61" fillId="0" borderId="8" applyFill="0" applyProtection="0">
      <alignment horizontal="right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82" fillId="11" borderId="23" applyNumberFormat="0" applyAlignment="0" applyProtection="0">
      <alignment vertical="center"/>
    </xf>
    <xf numFmtId="0" fontId="82" fillId="11" borderId="23" applyNumberFormat="0" applyAlignment="0" applyProtection="0">
      <alignment vertical="center"/>
    </xf>
    <xf numFmtId="0" fontId="82" fillId="11" borderId="23" applyNumberFormat="0" applyAlignment="0" applyProtection="0">
      <alignment vertical="center"/>
    </xf>
    <xf numFmtId="0" fontId="82" fillId="11" borderId="23" applyNumberFormat="0" applyAlignment="0" applyProtection="0">
      <alignment vertical="center"/>
    </xf>
    <xf numFmtId="0" fontId="82" fillId="11" borderId="23" applyNumberFormat="0" applyAlignment="0" applyProtection="0">
      <alignment vertical="center"/>
    </xf>
    <xf numFmtId="0" fontId="82" fillId="11" borderId="23" applyNumberFormat="0" applyAlignment="0" applyProtection="0">
      <alignment vertical="center"/>
    </xf>
    <xf numFmtId="0" fontId="82" fillId="11" borderId="23" applyNumberFormat="0" applyAlignment="0" applyProtection="0">
      <alignment vertical="center"/>
    </xf>
    <xf numFmtId="0" fontId="82" fillId="11" borderId="23" applyNumberFormat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68" fillId="7" borderId="19" applyNumberFormat="0" applyAlignment="0" applyProtection="0">
      <alignment vertical="center"/>
    </xf>
    <xf numFmtId="0" fontId="68" fillId="7" borderId="19" applyNumberFormat="0" applyAlignment="0" applyProtection="0">
      <alignment vertical="center"/>
    </xf>
    <xf numFmtId="1" fontId="26" fillId="0" borderId="13">
      <alignment vertical="center"/>
      <protection locked="0"/>
    </xf>
    <xf numFmtId="1" fontId="26" fillId="0" borderId="13">
      <alignment vertical="center"/>
      <protection locked="0"/>
    </xf>
    <xf numFmtId="1" fontId="26" fillId="0" borderId="13">
      <alignment vertical="center"/>
      <protection locked="0"/>
    </xf>
    <xf numFmtId="1" fontId="26" fillId="0" borderId="13">
      <alignment vertical="center"/>
      <protection locked="0"/>
    </xf>
    <xf numFmtId="1" fontId="26" fillId="0" borderId="13">
      <alignment vertical="center"/>
      <protection locked="0"/>
    </xf>
    <xf numFmtId="183" fontId="26" fillId="0" borderId="13">
      <alignment vertical="center"/>
      <protection locked="0"/>
    </xf>
    <xf numFmtId="183" fontId="26" fillId="0" borderId="13">
      <alignment vertical="center"/>
      <protection locked="0"/>
    </xf>
    <xf numFmtId="183" fontId="26" fillId="0" borderId="13">
      <alignment vertical="center"/>
      <protection locked="0"/>
    </xf>
    <xf numFmtId="0" fontId="61" fillId="0" borderId="0"/>
    <xf numFmtId="0" fontId="77" fillId="0" borderId="0"/>
    <xf numFmtId="0" fontId="57" fillId="24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49" fillId="27" borderId="22" applyNumberFormat="0" applyFont="0" applyAlignment="0" applyProtection="0">
      <alignment vertical="center"/>
    </xf>
    <xf numFmtId="0" fontId="49" fillId="27" borderId="22" applyNumberFormat="0" applyFont="0" applyAlignment="0" applyProtection="0">
      <alignment vertical="center"/>
    </xf>
    <xf numFmtId="0" fontId="49" fillId="27" borderId="22" applyNumberFormat="0" applyFont="0" applyAlignment="0" applyProtection="0">
      <alignment vertical="center"/>
    </xf>
    <xf numFmtId="0" fontId="49" fillId="27" borderId="22" applyNumberFormat="0" applyFont="0" applyAlignment="0" applyProtection="0">
      <alignment vertical="center"/>
    </xf>
    <xf numFmtId="0" fontId="49" fillId="27" borderId="22" applyNumberFormat="0" applyFont="0" applyAlignment="0" applyProtection="0">
      <alignment vertical="center"/>
    </xf>
    <xf numFmtId="0" fontId="49" fillId="27" borderId="22" applyNumberFormat="0" applyFont="0" applyAlignment="0" applyProtection="0">
      <alignment vertical="center"/>
    </xf>
    <xf numFmtId="0" fontId="49" fillId="27" borderId="22" applyNumberFormat="0" applyFont="0" applyAlignment="0" applyProtection="0">
      <alignment vertical="center"/>
    </xf>
    <xf numFmtId="0" fontId="3" fillId="44" borderId="14" applyNumberFormat="0" applyFont="0" applyAlignment="0" applyProtection="0">
      <alignment vertical="center"/>
    </xf>
    <xf numFmtId="0" fontId="49" fillId="27" borderId="22" applyNumberFormat="0" applyFont="0" applyAlignment="0" applyProtection="0">
      <alignment vertical="center"/>
    </xf>
    <xf numFmtId="0" fontId="49" fillId="27" borderId="22" applyNumberFormat="0" applyFont="0" applyAlignment="0" applyProtection="0">
      <alignment vertical="center"/>
    </xf>
    <xf numFmtId="0" fontId="49" fillId="27" borderId="22" applyNumberFormat="0" applyFont="0" applyAlignment="0" applyProtection="0">
      <alignment vertical="center"/>
    </xf>
    <xf numFmtId="0" fontId="49" fillId="27" borderId="22" applyNumberFormat="0" applyFont="0" applyAlignment="0" applyProtection="0">
      <alignment vertical="center"/>
    </xf>
    <xf numFmtId="0" fontId="49" fillId="27" borderId="22" applyNumberFormat="0" applyFont="0" applyAlignment="0" applyProtection="0">
      <alignment vertical="center"/>
    </xf>
    <xf numFmtId="0" fontId="49" fillId="27" borderId="22" applyNumberFormat="0" applyFont="0" applyAlignment="0" applyProtection="0">
      <alignment vertical="center"/>
    </xf>
    <xf numFmtId="0" fontId="49" fillId="27" borderId="22" applyNumberFormat="0" applyFont="0" applyAlignment="0" applyProtection="0">
      <alignment vertical="center"/>
    </xf>
    <xf numFmtId="0" fontId="49" fillId="27" borderId="22" applyNumberFormat="0" applyFont="0" applyAlignment="0" applyProtection="0">
      <alignment vertical="center"/>
    </xf>
    <xf numFmtId="40" fontId="81" fillId="0" borderId="0" applyFont="0" applyFill="0" applyBorder="0" applyAlignment="0" applyProtection="0"/>
    <xf numFmtId="0" fontId="108" fillId="0" borderId="0">
      <alignment vertical="center"/>
    </xf>
  </cellStyleXfs>
  <cellXfs count="400">
    <xf numFmtId="0" fontId="0" fillId="0" borderId="0" xfId="0"/>
    <xf numFmtId="0" fontId="13" fillId="0" borderId="13" xfId="2405" applyFont="1" applyFill="1" applyBorder="1" applyAlignment="1">
      <alignment vertical="center" wrapText="1"/>
    </xf>
    <xf numFmtId="0" fontId="10" fillId="0" borderId="13" xfId="2405" applyFont="1" applyFill="1" applyBorder="1" applyAlignment="1">
      <alignment vertical="center" wrapText="1"/>
    </xf>
    <xf numFmtId="0" fontId="10" fillId="2" borderId="13" xfId="2405" applyFont="1" applyFill="1" applyBorder="1" applyAlignment="1">
      <alignment vertical="center" wrapText="1"/>
    </xf>
    <xf numFmtId="0" fontId="10" fillId="0" borderId="12" xfId="2405" applyFont="1" applyFill="1" applyBorder="1" applyAlignment="1">
      <alignment horizontal="center" vertical="center" wrapText="1"/>
    </xf>
    <xf numFmtId="0" fontId="11" fillId="0" borderId="12" xfId="2405" applyFont="1" applyFill="1" applyBorder="1" applyAlignment="1">
      <alignment horizontal="center" vertical="center" wrapText="1"/>
    </xf>
    <xf numFmtId="0" fontId="10" fillId="0" borderId="12" xfId="2405" applyFont="1" applyFill="1" applyBorder="1" applyAlignment="1">
      <alignment horizontal="center" vertical="center"/>
    </xf>
    <xf numFmtId="0" fontId="10" fillId="0" borderId="13" xfId="2405" applyFont="1" applyFill="1" applyBorder="1" applyAlignment="1">
      <alignment vertical="center"/>
    </xf>
    <xf numFmtId="0" fontId="3" fillId="0" borderId="13" xfId="2405" applyFont="1" applyFill="1" applyBorder="1" applyAlignment="1">
      <alignment horizontal="center" vertical="center"/>
    </xf>
    <xf numFmtId="0" fontId="11" fillId="0" borderId="13" xfId="2405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3" fillId="4" borderId="13" xfId="2407" applyFont="1" applyFill="1" applyBorder="1" applyAlignment="1">
      <alignment horizontal="center" vertical="center" wrapText="1"/>
    </xf>
    <xf numFmtId="188" fontId="9" fillId="4" borderId="13" xfId="1969" applyNumberFormat="1" applyFont="1" applyFill="1" applyBorder="1" applyAlignment="1">
      <alignment horizontal="center" vertical="center"/>
    </xf>
    <xf numFmtId="188" fontId="22" fillId="0" borderId="13" xfId="0" applyNumberFormat="1" applyFont="1" applyFill="1" applyBorder="1" applyAlignment="1">
      <alignment horizontal="center" vertical="center"/>
    </xf>
    <xf numFmtId="0" fontId="22" fillId="4" borderId="13" xfId="2407" applyFont="1" applyFill="1" applyBorder="1" applyAlignment="1">
      <alignment horizontal="center" vertical="center" wrapText="1"/>
    </xf>
    <xf numFmtId="188" fontId="23" fillId="0" borderId="13" xfId="0" applyNumberFormat="1" applyFont="1" applyFill="1" applyBorder="1" applyAlignment="1">
      <alignment horizontal="center" vertical="center"/>
    </xf>
    <xf numFmtId="0" fontId="30" fillId="4" borderId="13" xfId="2408" applyFont="1" applyFill="1" applyBorder="1" applyAlignment="1">
      <alignment horizontal="center" vertical="center" wrapText="1"/>
    </xf>
    <xf numFmtId="188" fontId="9" fillId="4" borderId="13" xfId="2407" applyNumberFormat="1" applyFont="1" applyFill="1" applyBorder="1" applyAlignment="1">
      <alignment horizontal="center" vertical="center" wrapText="1"/>
    </xf>
    <xf numFmtId="0" fontId="24" fillId="4" borderId="13" xfId="2407" applyFont="1" applyFill="1" applyBorder="1" applyAlignment="1">
      <alignment horizontal="center" vertical="center" wrapText="1"/>
    </xf>
    <xf numFmtId="0" fontId="31" fillId="4" borderId="13" xfId="2407" applyFont="1" applyFill="1" applyBorder="1" applyAlignment="1">
      <alignment horizontal="center" vertical="center" wrapText="1"/>
    </xf>
    <xf numFmtId="0" fontId="32" fillId="0" borderId="0" xfId="0" applyFont="1"/>
    <xf numFmtId="205" fontId="32" fillId="0" borderId="0" xfId="0" applyNumberFormat="1" applyFont="1" applyAlignment="1">
      <alignment horizontal="center" wrapText="1"/>
    </xf>
    <xf numFmtId="0" fontId="20" fillId="0" borderId="0" xfId="0" applyFont="1"/>
    <xf numFmtId="0" fontId="32" fillId="2" borderId="0" xfId="0" applyFont="1" applyFill="1"/>
    <xf numFmtId="0" fontId="33" fillId="0" borderId="0" xfId="0" applyFont="1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3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184" fontId="19" fillId="2" borderId="0" xfId="0" applyNumberFormat="1" applyFont="1" applyFill="1"/>
    <xf numFmtId="199" fontId="32" fillId="2" borderId="0" xfId="0" applyNumberFormat="1" applyFont="1" applyFill="1"/>
    <xf numFmtId="0" fontId="19" fillId="2" borderId="0" xfId="0" applyFont="1" applyFill="1"/>
    <xf numFmtId="204" fontId="34" fillId="2" borderId="0" xfId="0" applyNumberFormat="1" applyFont="1" applyFill="1" applyAlignment="1">
      <alignment vertical="center"/>
    </xf>
    <xf numFmtId="204" fontId="34" fillId="0" borderId="0" xfId="0" applyNumberFormat="1" applyFont="1" applyFill="1" applyAlignment="1">
      <alignment vertical="center"/>
    </xf>
    <xf numFmtId="187" fontId="36" fillId="0" borderId="0" xfId="0" applyNumberFormat="1" applyFont="1" applyFill="1" applyBorder="1" applyAlignment="1">
      <alignment horizontal="center" vertical="center" wrapText="1"/>
    </xf>
    <xf numFmtId="204" fontId="34" fillId="2" borderId="0" xfId="0" applyNumberFormat="1" applyFont="1" applyFill="1" applyBorder="1" applyAlignment="1">
      <alignment horizontal="center" vertical="center" wrapText="1"/>
    </xf>
    <xf numFmtId="204" fontId="34" fillId="0" borderId="0" xfId="0" applyNumberFormat="1" applyFont="1" applyFill="1" applyBorder="1" applyAlignment="1">
      <alignment horizontal="center" vertical="center" wrapText="1"/>
    </xf>
    <xf numFmtId="204" fontId="38" fillId="2" borderId="13" xfId="0" applyNumberFormat="1" applyFont="1" applyFill="1" applyBorder="1" applyAlignment="1">
      <alignment horizontal="center" vertical="center"/>
    </xf>
    <xf numFmtId="188" fontId="38" fillId="2" borderId="13" xfId="0" applyNumberFormat="1" applyFont="1" applyFill="1" applyBorder="1" applyAlignment="1">
      <alignment horizontal="center" vertical="center"/>
    </xf>
    <xf numFmtId="0" fontId="28" fillId="0" borderId="13" xfId="1907" applyFont="1" applyFill="1" applyBorder="1" applyAlignment="1">
      <alignment horizontal="left" vertical="center" wrapText="1"/>
    </xf>
    <xf numFmtId="205" fontId="39" fillId="2" borderId="1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180" fontId="0" fillId="0" borderId="0" xfId="0" applyNumberFormat="1"/>
    <xf numFmtId="9" fontId="0" fillId="0" borderId="0" xfId="0" applyNumberFormat="1"/>
    <xf numFmtId="205" fontId="5" fillId="0" borderId="0" xfId="0" applyNumberFormat="1" applyFont="1" applyFill="1" applyAlignment="1">
      <alignment horizontal="center" vertical="center"/>
    </xf>
    <xf numFmtId="205" fontId="5" fillId="2" borderId="0" xfId="0" applyNumberFormat="1" applyFont="1" applyFill="1" applyAlignment="1">
      <alignment horizontal="center" vertical="center"/>
    </xf>
    <xf numFmtId="206" fontId="38" fillId="2" borderId="13" xfId="0" applyNumberFormat="1" applyFont="1" applyFill="1" applyBorder="1" applyAlignment="1">
      <alignment horizontal="center" vertical="center"/>
    </xf>
    <xf numFmtId="0" fontId="32" fillId="0" borderId="13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188" fontId="20" fillId="2" borderId="13" xfId="0" applyNumberFormat="1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vertical="center" wrapText="1"/>
    </xf>
    <xf numFmtId="188" fontId="37" fillId="2" borderId="13" xfId="133" applyNumberFormat="1" applyFont="1" applyFill="1" applyBorder="1" applyAlignment="1">
      <alignment horizontal="center" vertical="center" wrapText="1"/>
    </xf>
    <xf numFmtId="0" fontId="32" fillId="0" borderId="0" xfId="0" applyFont="1" applyFill="1"/>
    <xf numFmtId="0" fontId="32" fillId="0" borderId="0" xfId="0" applyFont="1" applyFill="1" applyAlignment="1">
      <alignment horizontal="center" vertical="center"/>
    </xf>
    <xf numFmtId="187" fontId="0" fillId="0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87" fontId="43" fillId="0" borderId="13" xfId="133" applyNumberFormat="1" applyFont="1" applyFill="1" applyBorder="1" applyAlignment="1">
      <alignment horizontal="center" vertical="center" wrapText="1"/>
    </xf>
    <xf numFmtId="205" fontId="28" fillId="0" borderId="13" xfId="133" applyNumberFormat="1" applyFont="1" applyFill="1" applyBorder="1" applyAlignment="1">
      <alignment horizontal="center" vertical="center" wrapText="1"/>
    </xf>
    <xf numFmtId="187" fontId="43" fillId="0" borderId="13" xfId="911" applyNumberFormat="1" applyFont="1" applyFill="1" applyBorder="1" applyAlignment="1">
      <alignment horizontal="center" vertical="center"/>
    </xf>
    <xf numFmtId="0" fontId="43" fillId="0" borderId="13" xfId="1907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/>
    </xf>
    <xf numFmtId="0" fontId="28" fillId="0" borderId="13" xfId="1907" applyFont="1" applyFill="1" applyBorder="1" applyAlignment="1">
      <alignment horizontal="center" vertical="center" wrapText="1"/>
    </xf>
    <xf numFmtId="0" fontId="28" fillId="0" borderId="13" xfId="2405" applyFont="1" applyFill="1" applyBorder="1" applyAlignment="1">
      <alignment horizontal="center" vertical="center" wrapText="1"/>
    </xf>
    <xf numFmtId="0" fontId="28" fillId="0" borderId="13" xfId="2405" applyFont="1" applyFill="1" applyBorder="1" applyAlignment="1">
      <alignment horizontal="left" vertical="center" wrapText="1"/>
    </xf>
    <xf numFmtId="0" fontId="29" fillId="0" borderId="13" xfId="2405" applyFont="1" applyFill="1" applyBorder="1" applyAlignment="1">
      <alignment horizontal="center" vertical="center" wrapText="1"/>
    </xf>
    <xf numFmtId="0" fontId="28" fillId="0" borderId="13" xfId="1907" applyFont="1" applyFill="1" applyBorder="1" applyAlignment="1">
      <alignment horizontal="left" vertical="center"/>
    </xf>
    <xf numFmtId="0" fontId="28" fillId="0" borderId="13" xfId="2405" applyFont="1" applyFill="1" applyBorder="1" applyAlignment="1">
      <alignment horizontal="center" vertical="center"/>
    </xf>
    <xf numFmtId="188" fontId="37" fillId="2" borderId="13" xfId="133" applyNumberFormat="1" applyFont="1" applyFill="1" applyBorder="1" applyAlignment="1">
      <alignment horizontal="center" vertical="center"/>
    </xf>
    <xf numFmtId="205" fontId="38" fillId="2" borderId="13" xfId="0" applyNumberFormat="1" applyFont="1" applyFill="1" applyBorder="1" applyAlignment="1">
      <alignment horizontal="center" vertical="center"/>
    </xf>
    <xf numFmtId="0" fontId="1" fillId="0" borderId="0" xfId="2405" applyFont="1">
      <alignment vertical="center"/>
    </xf>
    <xf numFmtId="0" fontId="2" fillId="0" borderId="0" xfId="2405" applyFont="1">
      <alignment vertical="center"/>
    </xf>
    <xf numFmtId="188" fontId="14" fillId="0" borderId="13" xfId="911" applyNumberFormat="1" applyFont="1" applyFill="1" applyBorder="1" applyAlignment="1">
      <alignment horizontal="center" vertical="center"/>
    </xf>
    <xf numFmtId="0" fontId="10" fillId="0" borderId="12" xfId="2405" applyFont="1" applyBorder="1" applyAlignment="1">
      <alignment horizontal="center" vertical="center" wrapText="1"/>
    </xf>
    <xf numFmtId="0" fontId="49" fillId="0" borderId="0" xfId="911" applyFont="1" applyFill="1" applyAlignment="1">
      <alignment vertical="center"/>
    </xf>
    <xf numFmtId="205" fontId="4" fillId="0" borderId="0" xfId="2405" applyNumberFormat="1" applyFont="1" applyBorder="1" applyAlignment="1">
      <alignment horizontal="center" vertical="center"/>
    </xf>
    <xf numFmtId="0" fontId="10" fillId="0" borderId="0" xfId="2405" applyFont="1" applyAlignment="1">
      <alignment horizontal="center" vertical="center" wrapText="1"/>
    </xf>
    <xf numFmtId="199" fontId="106" fillId="0" borderId="13" xfId="2405" applyNumberFormat="1" applyFont="1" applyFill="1" applyBorder="1" applyAlignment="1">
      <alignment horizontal="center" vertical="center"/>
    </xf>
    <xf numFmtId="0" fontId="10" fillId="0" borderId="13" xfId="2405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vertical="center" wrapText="1"/>
    </xf>
    <xf numFmtId="0" fontId="22" fillId="0" borderId="13" xfId="0" applyFont="1" applyFill="1" applyBorder="1" applyAlignment="1">
      <alignment horizontal="center" vertical="center" wrapText="1"/>
    </xf>
    <xf numFmtId="205" fontId="16" fillId="0" borderId="13" xfId="1907" applyNumberFormat="1" applyFont="1" applyFill="1" applyBorder="1" applyAlignment="1">
      <alignment horizontal="center" vertical="center" wrapText="1"/>
    </xf>
    <xf numFmtId="205" fontId="16" fillId="0" borderId="13" xfId="188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205" fontId="37" fillId="2" borderId="13" xfId="133" applyNumberFormat="1" applyFont="1" applyFill="1" applyBorder="1" applyAlignment="1">
      <alignment horizontal="center" vertical="center"/>
    </xf>
    <xf numFmtId="205" fontId="38" fillId="0" borderId="13" xfId="0" applyNumberFormat="1" applyFont="1" applyFill="1" applyBorder="1" applyAlignment="1">
      <alignment horizontal="center" vertical="center"/>
    </xf>
    <xf numFmtId="205" fontId="32" fillId="0" borderId="13" xfId="0" applyNumberFormat="1" applyFont="1" applyBorder="1" applyAlignment="1">
      <alignment vertical="center" wrapText="1"/>
    </xf>
    <xf numFmtId="205" fontId="20" fillId="0" borderId="13" xfId="0" applyNumberFormat="1" applyFont="1" applyBorder="1" applyAlignment="1">
      <alignment vertical="center" wrapText="1"/>
    </xf>
    <xf numFmtId="188" fontId="29" fillId="0" borderId="13" xfId="0" applyNumberFormat="1" applyFont="1" applyFill="1" applyBorder="1" applyAlignment="1">
      <alignment horizontal="center" vertical="center"/>
    </xf>
    <xf numFmtId="188" fontId="16" fillId="0" borderId="13" xfId="1907" applyNumberFormat="1" applyFont="1" applyFill="1" applyBorder="1" applyAlignment="1">
      <alignment horizontal="center" vertical="center" wrapText="1"/>
    </xf>
    <xf numFmtId="205" fontId="42" fillId="0" borderId="13" xfId="2194" applyNumberFormat="1" applyFont="1" applyFill="1" applyBorder="1" applyAlignment="1">
      <alignment horizontal="center" vertical="center"/>
    </xf>
    <xf numFmtId="188" fontId="12" fillId="0" borderId="13" xfId="1965" applyNumberFormat="1" applyFont="1" applyFill="1" applyBorder="1" applyAlignment="1">
      <alignment horizontal="center" vertical="center"/>
    </xf>
    <xf numFmtId="187" fontId="10" fillId="0" borderId="13" xfId="2405" applyNumberFormat="1" applyFont="1" applyFill="1" applyBorder="1" applyAlignment="1">
      <alignment horizontal="center" vertical="center" wrapText="1"/>
    </xf>
    <xf numFmtId="188" fontId="28" fillId="0" borderId="13" xfId="911" applyNumberFormat="1" applyFont="1" applyFill="1" applyBorder="1" applyAlignment="1">
      <alignment horizontal="center" vertical="center"/>
    </xf>
    <xf numFmtId="205" fontId="43" fillId="0" borderId="13" xfId="133" applyNumberFormat="1" applyFont="1" applyFill="1" applyBorder="1" applyAlignment="1">
      <alignment horizontal="center" vertical="center" wrapText="1"/>
    </xf>
    <xf numFmtId="188" fontId="43" fillId="0" borderId="13" xfId="911" applyNumberFormat="1" applyFont="1" applyFill="1" applyBorder="1" applyAlignment="1">
      <alignment horizontal="center" vertical="center"/>
    </xf>
    <xf numFmtId="205" fontId="43" fillId="0" borderId="13" xfId="911" applyNumberFormat="1" applyFont="1" applyFill="1" applyBorder="1" applyAlignment="1">
      <alignment horizontal="center" vertical="center"/>
    </xf>
    <xf numFmtId="49" fontId="19" fillId="0" borderId="13" xfId="1965" applyNumberFormat="1" applyFont="1" applyFill="1" applyBorder="1" applyAlignment="1">
      <alignment horizontal="center" vertical="center" wrapText="1"/>
    </xf>
    <xf numFmtId="0" fontId="16" fillId="2" borderId="1" xfId="2405" applyFont="1" applyFill="1" applyBorder="1" applyAlignment="1">
      <alignment horizontal="center" vertical="center" wrapText="1"/>
    </xf>
    <xf numFmtId="0" fontId="16" fillId="2" borderId="5" xfId="2405" applyFont="1" applyFill="1" applyBorder="1" applyAlignment="1">
      <alignment horizontal="center" vertical="center" wrapText="1"/>
    </xf>
    <xf numFmtId="0" fontId="16" fillId="2" borderId="9" xfId="2405" applyFont="1" applyFill="1" applyBorder="1" applyAlignment="1">
      <alignment horizontal="center" vertical="center" wrapText="1"/>
    </xf>
    <xf numFmtId="188" fontId="14" fillId="0" borderId="13" xfId="1965" applyNumberFormat="1" applyFont="1" applyFill="1" applyBorder="1" applyAlignment="1">
      <alignment horizontal="center" vertical="center"/>
    </xf>
    <xf numFmtId="0" fontId="11" fillId="0" borderId="10" xfId="2405" applyFont="1" applyFill="1" applyBorder="1" applyAlignment="1">
      <alignment horizontal="center" vertical="center" wrapText="1"/>
    </xf>
    <xf numFmtId="0" fontId="11" fillId="0" borderId="11" xfId="2405" applyFont="1" applyFill="1" applyBorder="1" applyAlignment="1">
      <alignment horizontal="center" vertical="center" wrapText="1"/>
    </xf>
    <xf numFmtId="188" fontId="12" fillId="0" borderId="13" xfId="1965" applyNumberFormat="1" applyFont="1" applyFill="1" applyBorder="1" applyAlignment="1">
      <alignment horizontal="center" vertical="center" wrapText="1"/>
    </xf>
    <xf numFmtId="0" fontId="25" fillId="0" borderId="0" xfId="2405" applyFont="1">
      <alignment vertical="center"/>
    </xf>
    <xf numFmtId="0" fontId="9" fillId="7" borderId="13" xfId="911" applyNumberFormat="1" applyFont="1" applyFill="1" applyBorder="1" applyAlignment="1">
      <alignment horizontal="center" vertical="center"/>
    </xf>
    <xf numFmtId="0" fontId="114" fillId="0" borderId="13" xfId="2405" applyFont="1" applyFill="1" applyBorder="1" applyAlignment="1">
      <alignment vertical="center" wrapText="1"/>
    </xf>
    <xf numFmtId="0" fontId="14" fillId="0" borderId="13" xfId="911" applyNumberFormat="1" applyFont="1" applyFill="1" applyBorder="1" applyAlignment="1">
      <alignment horizontal="center" vertical="center"/>
    </xf>
    <xf numFmtId="187" fontId="14" fillId="0" borderId="13" xfId="911" applyNumberFormat="1" applyFont="1" applyFill="1" applyBorder="1" applyAlignment="1">
      <alignment horizontal="center" vertical="center"/>
    </xf>
    <xf numFmtId="0" fontId="12" fillId="0" borderId="13" xfId="911" applyNumberFormat="1" applyFont="1" applyFill="1" applyBorder="1" applyAlignment="1">
      <alignment horizontal="center" vertical="center"/>
    </xf>
    <xf numFmtId="0" fontId="25" fillId="0" borderId="0" xfId="2405" applyFont="1" applyFill="1">
      <alignment vertical="center"/>
    </xf>
    <xf numFmtId="0" fontId="12" fillId="0" borderId="13" xfId="911" applyNumberFormat="1" applyFont="1" applyBorder="1" applyAlignment="1">
      <alignment horizontal="center" vertical="center"/>
    </xf>
    <xf numFmtId="0" fontId="12" fillId="0" borderId="13" xfId="911" applyNumberFormat="1" applyFont="1" applyFill="1" applyBorder="1" applyAlignment="1">
      <alignment horizontal="center" vertical="center" wrapText="1"/>
    </xf>
    <xf numFmtId="0" fontId="25" fillId="0" borderId="0" xfId="2405" applyFont="1" applyFill="1" applyAlignment="1">
      <alignment horizontal="center" vertical="center"/>
    </xf>
    <xf numFmtId="0" fontId="4" fillId="0" borderId="0" xfId="2405" applyNumberFormat="1" applyFont="1" applyBorder="1" applyAlignment="1">
      <alignment horizontal="center" vertical="center"/>
    </xf>
    <xf numFmtId="187" fontId="4" fillId="0" borderId="0" xfId="2405" applyNumberFormat="1" applyFont="1" applyBorder="1" applyAlignment="1">
      <alignment horizontal="center" vertical="center"/>
    </xf>
    <xf numFmtId="0" fontId="25" fillId="0" borderId="0" xfId="2405" applyFont="1" applyAlignment="1">
      <alignment vertical="center" wrapText="1"/>
    </xf>
    <xf numFmtId="0" fontId="26" fillId="0" borderId="0" xfId="2405" applyFont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204" fontId="37" fillId="2" borderId="13" xfId="133" applyNumberFormat="1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187" fontId="49" fillId="0" borderId="0" xfId="0" applyNumberFormat="1" applyFont="1" applyAlignment="1">
      <alignment horizontal="center" vertical="center"/>
    </xf>
    <xf numFmtId="187" fontId="16" fillId="0" borderId="13" xfId="2405" applyNumberFormat="1" applyFont="1" applyFill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/>
    </xf>
    <xf numFmtId="0" fontId="10" fillId="0" borderId="13" xfId="2405" applyFont="1" applyFill="1" applyBorder="1" applyAlignment="1">
      <alignment horizontal="center" vertical="center" wrapText="1"/>
    </xf>
    <xf numFmtId="0" fontId="11" fillId="0" borderId="13" xfId="2405" applyFont="1" applyFill="1" applyBorder="1" applyAlignment="1">
      <alignment horizontal="center" vertical="center" wrapText="1"/>
    </xf>
    <xf numFmtId="0" fontId="1" fillId="0" borderId="10" xfId="2106" applyNumberFormat="1" applyFont="1" applyBorder="1" applyAlignment="1">
      <alignment horizontal="center" vertical="center" wrapText="1"/>
    </xf>
    <xf numFmtId="0" fontId="110" fillId="0" borderId="13" xfId="0" applyFont="1" applyBorder="1" applyAlignment="1">
      <alignment horizontal="center" vertical="center" wrapText="1"/>
    </xf>
    <xf numFmtId="0" fontId="1" fillId="0" borderId="13" xfId="2106" applyNumberFormat="1" applyFont="1" applyBorder="1" applyAlignment="1">
      <alignment horizontal="center" vertical="center" wrapText="1"/>
    </xf>
    <xf numFmtId="0" fontId="43" fillId="0" borderId="13" xfId="133" applyFont="1" applyFill="1" applyBorder="1" applyAlignment="1">
      <alignment horizontal="center" vertical="center" wrapText="1"/>
    </xf>
    <xf numFmtId="0" fontId="11" fillId="0" borderId="1" xfId="2405" applyFont="1" applyFill="1" applyBorder="1" applyAlignment="1">
      <alignment horizontal="center" vertical="center" wrapText="1"/>
    </xf>
    <xf numFmtId="205" fontId="1" fillId="0" borderId="9" xfId="2405" applyNumberFormat="1" applyFont="1" applyFill="1" applyBorder="1" applyAlignment="1">
      <alignment horizontal="center" vertical="center" wrapText="1"/>
    </xf>
    <xf numFmtId="0" fontId="1" fillId="0" borderId="9" xfId="2405" applyFont="1" applyFill="1" applyBorder="1" applyAlignment="1">
      <alignment horizontal="center" vertical="center" wrapText="1"/>
    </xf>
    <xf numFmtId="0" fontId="11" fillId="0" borderId="9" xfId="2405" applyFont="1" applyFill="1" applyBorder="1" applyAlignment="1">
      <alignment horizontal="center" vertical="center" wrapText="1"/>
    </xf>
    <xf numFmtId="0" fontId="10" fillId="0" borderId="13" xfId="2405" applyFont="1" applyFill="1" applyBorder="1" applyAlignment="1">
      <alignment horizontal="center" vertical="center" wrapText="1"/>
    </xf>
    <xf numFmtId="204" fontId="1" fillId="0" borderId="13" xfId="2405" applyNumberFormat="1" applyFont="1" applyFill="1" applyBorder="1" applyAlignment="1">
      <alignment horizontal="center" vertical="center" wrapText="1"/>
    </xf>
    <xf numFmtId="205" fontId="1" fillId="0" borderId="13" xfId="2405" applyNumberFormat="1" applyFont="1" applyFill="1" applyBorder="1" applyAlignment="1">
      <alignment horizontal="center" vertical="center" wrapText="1"/>
    </xf>
    <xf numFmtId="0" fontId="11" fillId="0" borderId="13" xfId="2405" applyFont="1" applyFill="1" applyBorder="1" applyAlignment="1">
      <alignment horizontal="center" vertical="center" wrapText="1"/>
    </xf>
    <xf numFmtId="204" fontId="1" fillId="0" borderId="9" xfId="2405" applyNumberFormat="1" applyFont="1" applyFill="1" applyBorder="1" applyAlignment="1">
      <alignment horizontal="center" vertical="center" wrapText="1"/>
    </xf>
    <xf numFmtId="205" fontId="4" fillId="0" borderId="0" xfId="2405" applyNumberFormat="1" applyFont="1" applyAlignment="1">
      <alignment horizontal="center" vertical="center"/>
    </xf>
    <xf numFmtId="205" fontId="4" fillId="0" borderId="0" xfId="2405" applyNumberFormat="1" applyFont="1" applyFill="1" applyAlignment="1">
      <alignment horizontal="center" vertical="center"/>
    </xf>
    <xf numFmtId="0" fontId="49" fillId="0" borderId="0" xfId="2405" applyFill="1">
      <alignment vertical="center"/>
    </xf>
    <xf numFmtId="0" fontId="3" fillId="0" borderId="0" xfId="2405" applyFont="1">
      <alignment vertical="center"/>
    </xf>
    <xf numFmtId="0" fontId="10" fillId="0" borderId="0" xfId="2405" applyFont="1" applyFill="1" applyAlignment="1">
      <alignment horizontal="center" vertical="center" wrapText="1"/>
    </xf>
    <xf numFmtId="0" fontId="49" fillId="0" borderId="0" xfId="2108" applyAlignment="1">
      <alignment vertical="center"/>
    </xf>
    <xf numFmtId="0" fontId="7" fillId="0" borderId="0" xfId="911" applyFont="1"/>
    <xf numFmtId="0" fontId="49" fillId="0" borderId="0" xfId="2405" applyFont="1" applyFill="1">
      <alignment vertical="center"/>
    </xf>
    <xf numFmtId="205" fontId="9" fillId="2" borderId="13" xfId="911" applyNumberFormat="1" applyFont="1" applyFill="1" applyBorder="1" applyAlignment="1">
      <alignment horizontal="center" vertical="center"/>
    </xf>
    <xf numFmtId="205" fontId="9" fillId="0" borderId="13" xfId="911" applyNumberFormat="1" applyFont="1" applyFill="1" applyBorder="1" applyAlignment="1">
      <alignment horizontal="center" vertical="center" wrapText="1"/>
    </xf>
    <xf numFmtId="205" fontId="106" fillId="0" borderId="13" xfId="911" applyNumberFormat="1" applyFont="1" applyFill="1" applyBorder="1" applyAlignment="1">
      <alignment horizontal="center" vertical="center"/>
    </xf>
    <xf numFmtId="0" fontId="3" fillId="0" borderId="13" xfId="2405" applyFont="1" applyBorder="1">
      <alignment vertical="center"/>
    </xf>
    <xf numFmtId="0" fontId="3" fillId="0" borderId="0" xfId="2405" applyFont="1" applyFill="1">
      <alignment vertical="center"/>
    </xf>
    <xf numFmtId="0" fontId="22" fillId="3" borderId="12" xfId="2405" applyFont="1" applyFill="1" applyBorder="1" applyAlignment="1">
      <alignment horizontal="left" vertical="center" wrapText="1"/>
    </xf>
    <xf numFmtId="0" fontId="3" fillId="0" borderId="0" xfId="2405" applyFont="1" applyFill="1" applyAlignment="1">
      <alignment horizontal="center" vertical="center"/>
    </xf>
    <xf numFmtId="0" fontId="10" fillId="0" borderId="0" xfId="2405" applyFont="1" applyFill="1" applyAlignment="1">
      <alignment vertical="center" wrapText="1"/>
    </xf>
    <xf numFmtId="205" fontId="106" fillId="0" borderId="3" xfId="911" applyNumberFormat="1" applyFont="1" applyFill="1" applyBorder="1" applyAlignment="1">
      <alignment horizontal="center" vertical="center"/>
    </xf>
    <xf numFmtId="0" fontId="5" fillId="0" borderId="0" xfId="2405" applyFont="1" applyFill="1">
      <alignment vertical="center"/>
    </xf>
    <xf numFmtId="205" fontId="3" fillId="0" borderId="0" xfId="2405" applyNumberFormat="1" applyFont="1" applyFill="1" applyAlignment="1">
      <alignment horizontal="center" vertical="center"/>
    </xf>
    <xf numFmtId="188" fontId="12" fillId="0" borderId="13" xfId="911" applyNumberFormat="1" applyFont="1" applyFill="1" applyBorder="1" applyAlignment="1">
      <alignment horizontal="center" vertical="center"/>
    </xf>
    <xf numFmtId="0" fontId="2" fillId="0" borderId="13" xfId="2405" applyFont="1" applyBorder="1">
      <alignment vertical="center"/>
    </xf>
    <xf numFmtId="0" fontId="49" fillId="0" borderId="0" xfId="2405" applyFont="1">
      <alignment vertical="center"/>
    </xf>
    <xf numFmtId="0" fontId="7" fillId="2" borderId="0" xfId="911" applyFont="1" applyFill="1"/>
    <xf numFmtId="0" fontId="3" fillId="2" borderId="0" xfId="2405" applyFont="1" applyFill="1">
      <alignment vertical="center"/>
    </xf>
    <xf numFmtId="0" fontId="5" fillId="2" borderId="0" xfId="2405" applyFont="1" applyFill="1" applyAlignment="1">
      <alignment horizontal="center" vertical="center"/>
    </xf>
    <xf numFmtId="205" fontId="4" fillId="2" borderId="0" xfId="2405" applyNumberFormat="1" applyFont="1" applyFill="1" applyAlignment="1">
      <alignment horizontal="center" vertical="center"/>
    </xf>
    <xf numFmtId="205" fontId="6" fillId="2" borderId="0" xfId="2405" applyNumberFormat="1" applyFont="1" applyFill="1" applyAlignment="1">
      <alignment horizontal="center" vertical="center"/>
    </xf>
    <xf numFmtId="205" fontId="15" fillId="2" borderId="0" xfId="2405" applyNumberFormat="1" applyFont="1" applyFill="1" applyAlignment="1">
      <alignment horizontal="center" vertical="center"/>
    </xf>
    <xf numFmtId="205" fontId="17" fillId="0" borderId="0" xfId="2405" applyNumberFormat="1" applyFont="1" applyAlignment="1">
      <alignment vertical="center"/>
    </xf>
    <xf numFmtId="188" fontId="12" fillId="2" borderId="13" xfId="911" applyNumberFormat="1" applyFont="1" applyFill="1" applyBorder="1" applyAlignment="1">
      <alignment horizontal="center" vertical="center"/>
    </xf>
    <xf numFmtId="188" fontId="9" fillId="0" borderId="13" xfId="911" applyNumberFormat="1" applyFont="1" applyFill="1" applyBorder="1" applyAlignment="1">
      <alignment horizontal="center" vertical="center"/>
    </xf>
    <xf numFmtId="188" fontId="14" fillId="0" borderId="13" xfId="911" applyNumberFormat="1" applyFont="1" applyBorder="1" applyAlignment="1">
      <alignment horizontal="center" vertical="center"/>
    </xf>
    <xf numFmtId="188" fontId="14" fillId="2" borderId="13" xfId="911" applyNumberFormat="1" applyFont="1" applyFill="1" applyBorder="1" applyAlignment="1">
      <alignment horizontal="center" vertical="center"/>
    </xf>
    <xf numFmtId="0" fontId="3" fillId="0" borderId="13" xfId="2405" applyFont="1" applyFill="1" applyBorder="1">
      <alignment vertical="center"/>
    </xf>
    <xf numFmtId="188" fontId="12" fillId="0" borderId="13" xfId="911" applyNumberFormat="1" applyFont="1" applyBorder="1" applyAlignment="1">
      <alignment horizontal="center" vertical="center"/>
    </xf>
    <xf numFmtId="188" fontId="12" fillId="0" borderId="13" xfId="911" applyNumberFormat="1" applyFont="1" applyFill="1" applyBorder="1" applyAlignment="1">
      <alignment horizontal="center" vertical="center" wrapText="1"/>
    </xf>
    <xf numFmtId="0" fontId="19" fillId="0" borderId="13" xfId="2405" applyFont="1" applyBorder="1" applyAlignment="1">
      <alignment vertical="center" wrapText="1"/>
    </xf>
    <xf numFmtId="0" fontId="21" fillId="0" borderId="13" xfId="2405" applyFont="1" applyBorder="1" applyAlignment="1">
      <alignment vertical="center" wrapText="1"/>
    </xf>
    <xf numFmtId="0" fontId="32" fillId="0" borderId="13" xfId="2405" applyFont="1" applyBorder="1" applyAlignment="1">
      <alignment vertical="center" wrapText="1"/>
    </xf>
    <xf numFmtId="0" fontId="11" fillId="3" borderId="13" xfId="2405" applyFont="1" applyFill="1" applyBorder="1" applyAlignment="1">
      <alignment horizontal="center" vertical="center" wrapText="1"/>
    </xf>
    <xf numFmtId="188" fontId="119" fillId="0" borderId="13" xfId="911" applyNumberFormat="1" applyFont="1" applyFill="1" applyBorder="1" applyAlignment="1">
      <alignment horizontal="center" vertical="center"/>
    </xf>
    <xf numFmtId="188" fontId="120" fillId="0" borderId="13" xfId="911" applyNumberFormat="1" applyFont="1" applyFill="1" applyBorder="1" applyAlignment="1">
      <alignment horizontal="center" vertical="center"/>
    </xf>
    <xf numFmtId="188" fontId="14" fillId="0" borderId="0" xfId="911" applyNumberFormat="1" applyFont="1" applyBorder="1" applyAlignment="1">
      <alignment horizontal="center" vertical="center"/>
    </xf>
    <xf numFmtId="205" fontId="9" fillId="2" borderId="0" xfId="911" applyNumberFormat="1" applyFont="1" applyFill="1" applyBorder="1" applyAlignment="1">
      <alignment horizontal="center" vertical="center"/>
    </xf>
    <xf numFmtId="205" fontId="6" fillId="0" borderId="0" xfId="2405" applyNumberFormat="1" applyFont="1" applyAlignment="1">
      <alignment horizontal="center" vertical="center"/>
    </xf>
    <xf numFmtId="0" fontId="5" fillId="0" borderId="0" xfId="2405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10" fillId="0" borderId="1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188" fontId="0" fillId="0" borderId="0" xfId="0" applyNumberFormat="1" applyFont="1" applyFill="1" applyAlignment="1">
      <alignment vertical="center"/>
    </xf>
    <xf numFmtId="188" fontId="43" fillId="2" borderId="13" xfId="0" applyNumberFormat="1" applyFont="1" applyFill="1" applyBorder="1" applyAlignment="1">
      <alignment horizontal="center" vertical="center"/>
    </xf>
    <xf numFmtId="0" fontId="111" fillId="0" borderId="11" xfId="0" applyFont="1" applyFill="1" applyBorder="1" applyAlignment="1">
      <alignment horizontal="center" vertical="center"/>
    </xf>
    <xf numFmtId="0" fontId="111" fillId="0" borderId="12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vertical="center"/>
    </xf>
    <xf numFmtId="0" fontId="43" fillId="0" borderId="12" xfId="0" applyFont="1" applyFill="1" applyBorder="1" applyAlignment="1">
      <alignment vertical="center"/>
    </xf>
    <xf numFmtId="0" fontId="111" fillId="0" borderId="13" xfId="0" applyFont="1" applyFill="1" applyBorder="1" applyAlignment="1">
      <alignment vertical="center"/>
    </xf>
    <xf numFmtId="0" fontId="111" fillId="0" borderId="0" xfId="0" applyFont="1" applyFill="1" applyAlignment="1">
      <alignment vertical="center"/>
    </xf>
    <xf numFmtId="0" fontId="28" fillId="0" borderId="13" xfId="0" applyFont="1" applyFill="1" applyBorder="1" applyAlignment="1">
      <alignment horizontal="center" vertical="center" wrapText="1"/>
    </xf>
    <xf numFmtId="188" fontId="0" fillId="0" borderId="13" xfId="0" applyNumberFormat="1" applyFont="1" applyFill="1" applyBorder="1" applyAlignment="1">
      <alignment vertical="center"/>
    </xf>
    <xf numFmtId="188" fontId="0" fillId="0" borderId="13" xfId="0" applyNumberFormat="1" applyFont="1" applyFill="1" applyBorder="1" applyAlignment="1">
      <alignment horizontal="center" vertical="center"/>
    </xf>
    <xf numFmtId="188" fontId="0" fillId="0" borderId="0" xfId="0" applyNumberFormat="1" applyFont="1" applyFill="1" applyAlignment="1">
      <alignment horizontal="center" vertical="center"/>
    </xf>
    <xf numFmtId="0" fontId="28" fillId="3" borderId="13" xfId="1907" applyFont="1" applyFill="1" applyBorder="1" applyAlignment="1">
      <alignment horizontal="left" vertical="center" wrapText="1"/>
    </xf>
    <xf numFmtId="0" fontId="49" fillId="0" borderId="0" xfId="0" applyFont="1" applyFill="1" applyAlignment="1">
      <alignment vertical="center"/>
    </xf>
    <xf numFmtId="0" fontId="8" fillId="4" borderId="0" xfId="2405" applyFont="1" applyFill="1" applyAlignment="1">
      <alignment vertical="center"/>
    </xf>
    <xf numFmtId="0" fontId="8" fillId="4" borderId="6" xfId="2405" applyFont="1" applyFill="1" applyBorder="1" applyAlignment="1">
      <alignment horizontal="center" vertical="center"/>
    </xf>
    <xf numFmtId="0" fontId="8" fillId="4" borderId="7" xfId="2405" applyFont="1" applyFill="1" applyBorder="1" applyAlignment="1">
      <alignment horizontal="center" vertical="center"/>
    </xf>
    <xf numFmtId="0" fontId="8" fillId="4" borderId="0" xfId="2405" applyFont="1" applyFill="1" applyBorder="1" applyAlignment="1">
      <alignment horizontal="center" vertical="center"/>
    </xf>
    <xf numFmtId="0" fontId="122" fillId="4" borderId="7" xfId="2405" applyFont="1" applyFill="1" applyBorder="1" applyAlignment="1">
      <alignment horizontal="center" vertical="center"/>
    </xf>
    <xf numFmtId="0" fontId="7" fillId="0" borderId="0" xfId="911" applyFont="1" applyFill="1"/>
    <xf numFmtId="0" fontId="49" fillId="0" borderId="0" xfId="2405" applyFill="1" applyAlignment="1">
      <alignment horizontal="center" vertical="center"/>
    </xf>
    <xf numFmtId="204" fontId="49" fillId="0" borderId="0" xfId="2405" applyNumberFormat="1" applyFill="1" applyAlignment="1">
      <alignment horizontal="center" vertical="center"/>
    </xf>
    <xf numFmtId="0" fontId="49" fillId="0" borderId="0" xfId="2405" applyNumberFormat="1" applyFill="1" applyAlignment="1">
      <alignment horizontal="center" vertical="center"/>
    </xf>
    <xf numFmtId="0" fontId="49" fillId="0" borderId="0" xfId="2108" applyFill="1" applyAlignment="1">
      <alignment vertical="center"/>
    </xf>
    <xf numFmtId="205" fontId="49" fillId="0" borderId="0" xfId="2405" applyNumberFormat="1" applyFill="1" applyAlignment="1">
      <alignment horizontal="center" vertical="center"/>
    </xf>
    <xf numFmtId="207" fontId="49" fillId="0" borderId="0" xfId="2405" applyNumberFormat="1" applyFill="1" applyAlignment="1">
      <alignment horizontal="center" vertical="center"/>
    </xf>
    <xf numFmtId="0" fontId="1" fillId="0" borderId="0" xfId="2405" applyFont="1" applyFill="1">
      <alignment vertical="center"/>
    </xf>
    <xf numFmtId="0" fontId="1" fillId="0" borderId="9" xfId="2405" applyFont="1" applyFill="1" applyBorder="1" applyAlignment="1">
      <alignment horizontal="center" vertical="center"/>
    </xf>
    <xf numFmtId="0" fontId="2" fillId="0" borderId="0" xfId="2405" applyFont="1" applyFill="1">
      <alignment vertical="center"/>
    </xf>
    <xf numFmtId="0" fontId="22" fillId="0" borderId="12" xfId="2405" applyFont="1" applyFill="1" applyBorder="1" applyAlignment="1">
      <alignment horizontal="left" vertical="center" wrapText="1"/>
    </xf>
    <xf numFmtId="205" fontId="115" fillId="0" borderId="13" xfId="911" applyNumberFormat="1" applyFont="1" applyFill="1" applyBorder="1" applyAlignment="1">
      <alignment horizontal="center" vertical="center"/>
    </xf>
    <xf numFmtId="0" fontId="4" fillId="0" borderId="0" xfId="2405" applyFont="1" applyFill="1">
      <alignment vertical="center"/>
    </xf>
    <xf numFmtId="0" fontId="116" fillId="0" borderId="0" xfId="2405" applyFont="1" applyFill="1" applyAlignment="1">
      <alignment vertical="center" wrapText="1"/>
    </xf>
    <xf numFmtId="204" fontId="3" fillId="0" borderId="0" xfId="2405" applyNumberFormat="1" applyFont="1" applyFill="1" applyAlignment="1">
      <alignment horizontal="center" vertical="center"/>
    </xf>
    <xf numFmtId="207" fontId="3" fillId="0" borderId="0" xfId="2405" applyNumberFormat="1" applyFont="1" applyFill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6" fillId="0" borderId="13" xfId="2410" applyFont="1" applyFill="1" applyBorder="1" applyAlignment="1">
      <alignment horizontal="center" vertical="center" wrapText="1"/>
    </xf>
    <xf numFmtId="187" fontId="43" fillId="0" borderId="13" xfId="0" applyNumberFormat="1" applyFont="1" applyBorder="1" applyAlignment="1">
      <alignment horizontal="center" vertical="center"/>
    </xf>
    <xf numFmtId="187" fontId="43" fillId="0" borderId="13" xfId="0" applyNumberFormat="1" applyFont="1" applyBorder="1" applyAlignment="1">
      <alignment horizontal="center" vertical="center" wrapText="1"/>
    </xf>
    <xf numFmtId="187" fontId="43" fillId="0" borderId="13" xfId="911" applyNumberFormat="1" applyFont="1" applyFill="1" applyBorder="1" applyAlignment="1">
      <alignment horizontal="center" vertical="center" wrapText="1"/>
    </xf>
    <xf numFmtId="187" fontId="28" fillId="0" borderId="13" xfId="911" applyNumberFormat="1" applyFont="1" applyFill="1" applyBorder="1" applyAlignment="1">
      <alignment horizontal="center" vertical="center"/>
    </xf>
    <xf numFmtId="187" fontId="28" fillId="0" borderId="13" xfId="911" applyNumberFormat="1" applyFont="1" applyFill="1" applyBorder="1" applyAlignment="1">
      <alignment horizontal="center" vertical="center" wrapText="1"/>
    </xf>
    <xf numFmtId="187" fontId="28" fillId="0" borderId="13" xfId="0" applyNumberFormat="1" applyFont="1" applyBorder="1" applyAlignment="1">
      <alignment horizontal="center" vertical="center"/>
    </xf>
    <xf numFmtId="187" fontId="28" fillId="0" borderId="13" xfId="0" applyNumberFormat="1" applyFont="1" applyBorder="1" applyAlignment="1">
      <alignment horizontal="center" vertical="center" wrapText="1"/>
    </xf>
    <xf numFmtId="187" fontId="28" fillId="0" borderId="13" xfId="133" applyNumberFormat="1" applyFont="1" applyFill="1" applyBorder="1" applyAlignment="1">
      <alignment horizontal="center" vertical="center" wrapText="1"/>
    </xf>
    <xf numFmtId="187" fontId="28" fillId="0" borderId="13" xfId="2405" applyNumberFormat="1" applyFont="1" applyFill="1" applyBorder="1" applyAlignment="1">
      <alignment horizontal="center" vertical="center" wrapText="1"/>
    </xf>
    <xf numFmtId="205" fontId="28" fillId="0" borderId="13" xfId="911" applyNumberFormat="1" applyFont="1" applyFill="1" applyBorder="1" applyAlignment="1">
      <alignment horizontal="center" vertical="center" wrapText="1"/>
    </xf>
    <xf numFmtId="205" fontId="28" fillId="0" borderId="13" xfId="0" applyNumberFormat="1" applyFont="1" applyFill="1" applyBorder="1" applyAlignment="1">
      <alignment horizontal="center" vertical="center" wrapText="1"/>
    </xf>
    <xf numFmtId="187" fontId="28" fillId="0" borderId="13" xfId="1969" applyNumberFormat="1" applyFont="1" applyFill="1" applyBorder="1" applyAlignment="1">
      <alignment horizontal="center" vertical="center" wrapText="1"/>
    </xf>
    <xf numFmtId="187" fontId="28" fillId="0" borderId="13" xfId="1969" applyNumberFormat="1" applyFont="1" applyFill="1" applyBorder="1" applyAlignment="1">
      <alignment horizontal="center" vertical="center"/>
    </xf>
    <xf numFmtId="187" fontId="28" fillId="0" borderId="13" xfId="2405" applyNumberFormat="1" applyFont="1" applyFill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16" fillId="0" borderId="13" xfId="2194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88" fontId="22" fillId="0" borderId="0" xfId="1880" applyNumberFormat="1" applyFont="1" applyBorder="1" applyAlignment="1">
      <alignment horizontal="right" vertical="center" wrapText="1"/>
    </xf>
    <xf numFmtId="188" fontId="22" fillId="0" borderId="7" xfId="1880" applyNumberFormat="1" applyFont="1" applyBorder="1" applyAlignment="1">
      <alignment horizontal="right" vertical="center" wrapText="1"/>
    </xf>
    <xf numFmtId="187" fontId="22" fillId="0" borderId="7" xfId="1880" applyNumberFormat="1" applyFont="1" applyBorder="1" applyAlignment="1">
      <alignment horizontal="right" vertical="center" wrapText="1"/>
    </xf>
    <xf numFmtId="205" fontId="16" fillId="0" borderId="13" xfId="1907" applyNumberFormat="1" applyFont="1" applyFill="1" applyBorder="1" applyAlignment="1">
      <alignment horizontal="center" vertical="center" wrapText="1"/>
    </xf>
    <xf numFmtId="0" fontId="16" fillId="0" borderId="13" xfId="1328" applyFont="1" applyBorder="1" applyAlignment="1">
      <alignment horizontal="center" vertical="center" wrapText="1"/>
    </xf>
    <xf numFmtId="205" fontId="16" fillId="0" borderId="13" xfId="1880" applyNumberFormat="1" applyFont="1" applyBorder="1" applyAlignment="1">
      <alignment horizontal="center" vertical="center" wrapText="1"/>
    </xf>
    <xf numFmtId="187" fontId="16" fillId="0" borderId="13" xfId="2405" applyNumberFormat="1" applyFont="1" applyFill="1" applyBorder="1" applyAlignment="1">
      <alignment horizontal="center" vertical="center" wrapText="1"/>
    </xf>
    <xf numFmtId="0" fontId="16" fillId="0" borderId="1" xfId="2194" applyFont="1" applyFill="1" applyBorder="1" applyAlignment="1">
      <alignment horizontal="center" vertical="center"/>
    </xf>
    <xf numFmtId="0" fontId="16" fillId="0" borderId="9" xfId="2194" applyFont="1" applyFill="1" applyBorder="1" applyAlignment="1">
      <alignment horizontal="center" vertical="center"/>
    </xf>
    <xf numFmtId="205" fontId="16" fillId="0" borderId="1" xfId="2194" applyNumberFormat="1" applyFont="1" applyFill="1" applyBorder="1" applyAlignment="1">
      <alignment horizontal="center" vertical="center"/>
    </xf>
    <xf numFmtId="205" fontId="16" fillId="0" borderId="9" xfId="2194" applyNumberFormat="1" applyFont="1" applyFill="1" applyBorder="1" applyAlignment="1">
      <alignment horizontal="center" vertical="center"/>
    </xf>
    <xf numFmtId="205" fontId="16" fillId="0" borderId="1" xfId="2194" applyNumberFormat="1" applyFont="1" applyFill="1" applyBorder="1" applyAlignment="1">
      <alignment horizontal="center" vertical="center" wrapText="1"/>
    </xf>
    <xf numFmtId="205" fontId="16" fillId="0" borderId="9" xfId="2194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88" fontId="30" fillId="0" borderId="7" xfId="1880" applyNumberFormat="1" applyFont="1" applyBorder="1" applyAlignment="1">
      <alignment horizontal="center" vertical="center" wrapText="1"/>
    </xf>
    <xf numFmtId="0" fontId="37" fillId="0" borderId="10" xfId="133" applyFont="1" applyFill="1" applyBorder="1" applyAlignment="1">
      <alignment horizontal="center" vertical="center" wrapText="1"/>
    </xf>
    <xf numFmtId="0" fontId="37" fillId="0" borderId="11" xfId="133" applyFont="1" applyFill="1" applyBorder="1" applyAlignment="1">
      <alignment horizontal="center" vertical="center" wrapText="1"/>
    </xf>
    <xf numFmtId="0" fontId="37" fillId="0" borderId="12" xfId="133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 wrapText="1"/>
    </xf>
    <xf numFmtId="205" fontId="37" fillId="0" borderId="1" xfId="133" applyNumberFormat="1" applyFont="1" applyFill="1" applyBorder="1" applyAlignment="1">
      <alignment horizontal="center" vertical="center" wrapText="1"/>
    </xf>
    <xf numFmtId="205" fontId="37" fillId="0" borderId="9" xfId="133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35" fillId="0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188" fontId="37" fillId="0" borderId="13" xfId="0" applyNumberFormat="1" applyFont="1" applyFill="1" applyBorder="1" applyAlignment="1">
      <alignment horizontal="center" vertical="center" wrapText="1"/>
    </xf>
    <xf numFmtId="205" fontId="37" fillId="0" borderId="10" xfId="1880" applyNumberFormat="1" applyFont="1" applyBorder="1" applyAlignment="1">
      <alignment horizontal="center" vertical="center" wrapText="1"/>
    </xf>
    <xf numFmtId="205" fontId="37" fillId="0" borderId="11" xfId="1880" applyNumberFormat="1" applyFont="1" applyBorder="1" applyAlignment="1">
      <alignment horizontal="center" vertical="center" wrapText="1"/>
    </xf>
    <xf numFmtId="205" fontId="37" fillId="0" borderId="12" xfId="1880" applyNumberFormat="1" applyFont="1" applyBorder="1" applyAlignment="1">
      <alignment horizontal="center" vertical="center" wrapText="1"/>
    </xf>
    <xf numFmtId="204" fontId="37" fillId="0" borderId="10" xfId="133" applyNumberFormat="1" applyFont="1" applyFill="1" applyBorder="1" applyAlignment="1">
      <alignment horizontal="center" vertical="center" wrapText="1"/>
    </xf>
    <xf numFmtId="204" fontId="37" fillId="0" borderId="11" xfId="133" applyNumberFormat="1" applyFont="1" applyFill="1" applyBorder="1" applyAlignment="1">
      <alignment horizontal="center" vertical="center" wrapText="1"/>
    </xf>
    <xf numFmtId="204" fontId="37" fillId="0" borderId="12" xfId="133" applyNumberFormat="1" applyFont="1" applyFill="1" applyBorder="1" applyAlignment="1">
      <alignment horizontal="center" vertical="center" wrapText="1"/>
    </xf>
    <xf numFmtId="204" fontId="37" fillId="2" borderId="1" xfId="133" applyNumberFormat="1" applyFont="1" applyFill="1" applyBorder="1" applyAlignment="1">
      <alignment horizontal="center" vertical="center" wrapText="1"/>
    </xf>
    <xf numFmtId="204" fontId="37" fillId="2" borderId="9" xfId="133" applyNumberFormat="1" applyFont="1" applyFill="1" applyBorder="1" applyAlignment="1">
      <alignment horizontal="center" vertical="center" wrapText="1"/>
    </xf>
    <xf numFmtId="204" fontId="37" fillId="2" borderId="13" xfId="133" applyNumberFormat="1" applyFont="1" applyFill="1" applyBorder="1" applyAlignment="1">
      <alignment horizontal="center" vertical="center" wrapText="1"/>
    </xf>
    <xf numFmtId="204" fontId="37" fillId="0" borderId="13" xfId="133" applyNumberFormat="1" applyFont="1" applyFill="1" applyBorder="1" applyAlignment="1">
      <alignment horizontal="center" vertical="center" wrapText="1"/>
    </xf>
    <xf numFmtId="0" fontId="105" fillId="0" borderId="0" xfId="0" applyFont="1" applyFill="1" applyAlignment="1">
      <alignment horizontal="center" vertical="center"/>
    </xf>
    <xf numFmtId="0" fontId="16" fillId="0" borderId="1" xfId="2410" applyFont="1" applyFill="1" applyBorder="1" applyAlignment="1">
      <alignment horizontal="center" vertical="center" wrapText="1"/>
    </xf>
    <xf numFmtId="0" fontId="16" fillId="0" borderId="9" xfId="241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0" fontId="44" fillId="0" borderId="9" xfId="0" applyFont="1" applyFill="1" applyBorder="1" applyAlignment="1">
      <alignment horizontal="center" vertical="center"/>
    </xf>
    <xf numFmtId="0" fontId="16" fillId="0" borderId="10" xfId="2410" applyFont="1" applyFill="1" applyBorder="1" applyAlignment="1">
      <alignment horizontal="center" vertical="center" wrapText="1"/>
    </xf>
    <xf numFmtId="0" fontId="16" fillId="0" borderId="11" xfId="2410" applyFont="1" applyFill="1" applyBorder="1" applyAlignment="1">
      <alignment horizontal="center" vertical="center" wrapText="1"/>
    </xf>
    <xf numFmtId="0" fontId="16" fillId="0" borderId="12" xfId="241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/>
    </xf>
    <xf numFmtId="0" fontId="121" fillId="0" borderId="7" xfId="0" applyFont="1" applyFill="1" applyBorder="1" applyAlignment="1">
      <alignment horizontal="center" vertical="center"/>
    </xf>
    <xf numFmtId="0" fontId="110" fillId="0" borderId="1" xfId="0" applyFont="1" applyFill="1" applyBorder="1" applyAlignment="1">
      <alignment horizontal="center" vertical="center"/>
    </xf>
    <xf numFmtId="0" fontId="110" fillId="0" borderId="5" xfId="0" applyFont="1" applyFill="1" applyBorder="1" applyAlignment="1">
      <alignment horizontal="center" vertical="center"/>
    </xf>
    <xf numFmtId="0" fontId="110" fillId="0" borderId="9" xfId="0" applyFont="1" applyFill="1" applyBorder="1" applyAlignment="1">
      <alignment horizontal="center" vertical="center"/>
    </xf>
    <xf numFmtId="0" fontId="42" fillId="0" borderId="13" xfId="2194" applyFont="1" applyFill="1" applyBorder="1" applyAlignment="1">
      <alignment horizontal="center" vertical="center"/>
    </xf>
    <xf numFmtId="205" fontId="42" fillId="0" borderId="1" xfId="2194" applyNumberFormat="1" applyFont="1" applyFill="1" applyBorder="1" applyAlignment="1">
      <alignment horizontal="center" vertical="center"/>
    </xf>
    <xf numFmtId="205" fontId="42" fillId="0" borderId="5" xfId="2194" applyNumberFormat="1" applyFont="1" applyFill="1" applyBorder="1" applyAlignment="1">
      <alignment horizontal="center" vertical="center"/>
    </xf>
    <xf numFmtId="205" fontId="42" fillId="0" borderId="9" xfId="2194" applyNumberFormat="1" applyFont="1" applyFill="1" applyBorder="1" applyAlignment="1">
      <alignment horizontal="center" vertical="center"/>
    </xf>
    <xf numFmtId="0" fontId="110" fillId="0" borderId="10" xfId="0" applyFont="1" applyFill="1" applyBorder="1" applyAlignment="1">
      <alignment horizontal="center" vertical="center"/>
    </xf>
    <xf numFmtId="0" fontId="110" fillId="0" borderId="11" xfId="0" applyFont="1" applyFill="1" applyBorder="1" applyAlignment="1">
      <alignment horizontal="center" vertical="center"/>
    </xf>
    <xf numFmtId="205" fontId="42" fillId="0" borderId="2" xfId="2194" applyNumberFormat="1" applyFont="1" applyFill="1" applyBorder="1" applyAlignment="1">
      <alignment horizontal="center" vertical="center" wrapText="1"/>
    </xf>
    <xf numFmtId="205" fontId="42" fillId="0" borderId="3" xfId="2194" applyNumberFormat="1" applyFont="1" applyFill="1" applyBorder="1" applyAlignment="1">
      <alignment horizontal="center" vertical="center" wrapText="1"/>
    </xf>
    <xf numFmtId="205" fontId="42" fillId="0" borderId="4" xfId="2194" applyNumberFormat="1" applyFont="1" applyFill="1" applyBorder="1" applyAlignment="1">
      <alignment horizontal="center" vertical="center" wrapText="1"/>
    </xf>
    <xf numFmtId="205" fontId="42" fillId="0" borderId="10" xfId="2194" applyNumberFormat="1" applyFont="1" applyFill="1" applyBorder="1" applyAlignment="1">
      <alignment horizontal="center" vertical="center"/>
    </xf>
    <xf numFmtId="205" fontId="42" fillId="0" borderId="11" xfId="2194" applyNumberFormat="1" applyFont="1" applyFill="1" applyBorder="1" applyAlignment="1">
      <alignment horizontal="center" vertical="center"/>
    </xf>
    <xf numFmtId="205" fontId="42" fillId="0" borderId="12" xfId="2194" applyNumberFormat="1" applyFont="1" applyFill="1" applyBorder="1" applyAlignment="1">
      <alignment horizontal="center" vertical="center"/>
    </xf>
    <xf numFmtId="188" fontId="16" fillId="0" borderId="10" xfId="1907" applyNumberFormat="1" applyFont="1" applyFill="1" applyBorder="1" applyAlignment="1">
      <alignment horizontal="center" vertical="center" wrapText="1"/>
    </xf>
    <xf numFmtId="188" fontId="16" fillId="0" borderId="11" xfId="1907" applyNumberFormat="1" applyFont="1" applyFill="1" applyBorder="1" applyAlignment="1">
      <alignment horizontal="center" vertical="center" wrapText="1"/>
    </xf>
    <xf numFmtId="188" fontId="16" fillId="0" borderId="12" xfId="1907" applyNumberFormat="1" applyFont="1" applyFill="1" applyBorder="1" applyAlignment="1">
      <alignment horizontal="center" vertical="center" wrapText="1"/>
    </xf>
    <xf numFmtId="0" fontId="11" fillId="0" borderId="1" xfId="2405" applyFont="1" applyFill="1" applyBorder="1" applyAlignment="1">
      <alignment horizontal="center" vertical="center" wrapText="1"/>
    </xf>
    <xf numFmtId="0" fontId="11" fillId="0" borderId="5" xfId="2405" applyFont="1" applyFill="1" applyBorder="1" applyAlignment="1">
      <alignment horizontal="center" vertical="center" wrapText="1"/>
    </xf>
    <xf numFmtId="0" fontId="11" fillId="0" borderId="9" xfId="2405" applyFont="1" applyFill="1" applyBorder="1" applyAlignment="1">
      <alignment horizontal="center" vertical="center" wrapText="1"/>
    </xf>
    <xf numFmtId="205" fontId="1" fillId="0" borderId="1" xfId="2405" applyNumberFormat="1" applyFont="1" applyFill="1" applyBorder="1" applyAlignment="1">
      <alignment horizontal="center" vertical="center" wrapText="1"/>
    </xf>
    <xf numFmtId="205" fontId="1" fillId="0" borderId="9" xfId="2405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2" borderId="0" xfId="2405" applyFont="1" applyFill="1" applyAlignment="1">
      <alignment horizontal="center" vertical="center"/>
    </xf>
    <xf numFmtId="0" fontId="1" fillId="0" borderId="2" xfId="2405" applyFont="1" applyFill="1" applyBorder="1" applyAlignment="1">
      <alignment horizontal="center" vertical="center" wrapText="1"/>
    </xf>
    <xf numFmtId="0" fontId="1" fillId="0" borderId="3" xfId="2405" applyFont="1" applyFill="1" applyBorder="1" applyAlignment="1">
      <alignment horizontal="center" vertical="center" wrapText="1"/>
    </xf>
    <xf numFmtId="0" fontId="1" fillId="0" borderId="6" xfId="2405" applyFont="1" applyFill="1" applyBorder="1" applyAlignment="1">
      <alignment horizontal="center" vertical="center" wrapText="1"/>
    </xf>
    <xf numFmtId="0" fontId="1" fillId="0" borderId="7" xfId="2405" applyFont="1" applyFill="1" applyBorder="1" applyAlignment="1">
      <alignment horizontal="center" vertical="center" wrapText="1"/>
    </xf>
    <xf numFmtId="0" fontId="1" fillId="0" borderId="1" xfId="2405" applyFont="1" applyBorder="1" applyAlignment="1">
      <alignment horizontal="center" vertical="center"/>
    </xf>
    <xf numFmtId="0" fontId="1" fillId="0" borderId="5" xfId="2405" applyFont="1" applyBorder="1" applyAlignment="1">
      <alignment horizontal="center" vertical="center"/>
    </xf>
    <xf numFmtId="0" fontId="1" fillId="0" borderId="9" xfId="2405" applyFont="1" applyBorder="1" applyAlignment="1">
      <alignment horizontal="center" vertical="center"/>
    </xf>
    <xf numFmtId="0" fontId="1" fillId="0" borderId="1" xfId="2405" applyFont="1" applyBorder="1" applyAlignment="1">
      <alignment horizontal="center" vertical="center" wrapText="1"/>
    </xf>
    <xf numFmtId="0" fontId="1" fillId="0" borderId="5" xfId="2405" applyFont="1" applyBorder="1" applyAlignment="1">
      <alignment horizontal="center" vertical="center" wrapText="1"/>
    </xf>
    <xf numFmtId="0" fontId="1" fillId="0" borderId="9" xfId="2405" applyFont="1" applyBorder="1" applyAlignment="1">
      <alignment horizontal="center" vertical="center" wrapText="1"/>
    </xf>
    <xf numFmtId="205" fontId="18" fillId="0" borderId="1" xfId="2405" applyNumberFormat="1" applyFont="1" applyFill="1" applyBorder="1" applyAlignment="1">
      <alignment horizontal="center" vertical="center" wrapText="1"/>
    </xf>
    <xf numFmtId="205" fontId="18" fillId="0" borderId="9" xfId="2405" applyNumberFormat="1" applyFont="1" applyFill="1" applyBorder="1" applyAlignment="1">
      <alignment horizontal="center" vertical="center" wrapText="1"/>
    </xf>
    <xf numFmtId="205" fontId="118" fillId="2" borderId="1" xfId="2405" applyNumberFormat="1" applyFont="1" applyFill="1" applyBorder="1" applyAlignment="1">
      <alignment horizontal="center" vertical="center" wrapText="1"/>
    </xf>
    <xf numFmtId="205" fontId="118" fillId="2" borderId="9" xfId="2405" applyNumberFormat="1" applyFont="1" applyFill="1" applyBorder="1" applyAlignment="1">
      <alignment horizontal="center" vertical="center" wrapText="1"/>
    </xf>
    <xf numFmtId="0" fontId="112" fillId="0" borderId="1" xfId="2405" applyFont="1" applyBorder="1" applyAlignment="1">
      <alignment horizontal="center" vertical="center" wrapText="1"/>
    </xf>
    <xf numFmtId="0" fontId="112" fillId="0" borderId="9" xfId="2405" applyFont="1" applyBorder="1" applyAlignment="1">
      <alignment horizontal="center" vertical="center" wrapText="1"/>
    </xf>
    <xf numFmtId="0" fontId="1" fillId="0" borderId="2" xfId="2405" applyFont="1" applyBorder="1" applyAlignment="1">
      <alignment horizontal="center" vertical="center" wrapText="1"/>
    </xf>
    <xf numFmtId="0" fontId="1" fillId="0" borderId="3" xfId="2405" applyFont="1" applyBorder="1" applyAlignment="1">
      <alignment horizontal="center" vertical="center" wrapText="1"/>
    </xf>
    <xf numFmtId="0" fontId="1" fillId="0" borderId="4" xfId="2405" applyFont="1" applyBorder="1" applyAlignment="1">
      <alignment horizontal="center" vertical="center" wrapText="1"/>
    </xf>
    <xf numFmtId="0" fontId="1" fillId="0" borderId="6" xfId="2405" applyFont="1" applyBorder="1" applyAlignment="1">
      <alignment horizontal="center" vertical="center" wrapText="1"/>
    </xf>
    <xf numFmtId="0" fontId="1" fillId="0" borderId="7" xfId="2405" applyFont="1" applyBorder="1" applyAlignment="1">
      <alignment horizontal="center" vertical="center" wrapText="1"/>
    </xf>
    <xf numFmtId="0" fontId="1" fillId="0" borderId="8" xfId="2405" applyFont="1" applyBorder="1" applyAlignment="1">
      <alignment horizontal="center" vertical="center" wrapText="1"/>
    </xf>
    <xf numFmtId="0" fontId="1" fillId="0" borderId="4" xfId="2405" applyFont="1" applyFill="1" applyBorder="1" applyAlignment="1">
      <alignment horizontal="center" vertical="center" wrapText="1"/>
    </xf>
    <xf numFmtId="0" fontId="1" fillId="0" borderId="8" xfId="2405" applyFont="1" applyFill="1" applyBorder="1" applyAlignment="1">
      <alignment horizontal="center" vertical="center" wrapText="1"/>
    </xf>
    <xf numFmtId="0" fontId="11" fillId="0" borderId="13" xfId="2405" applyFont="1" applyFill="1" applyBorder="1" applyAlignment="1">
      <alignment horizontal="center" vertical="center" wrapText="1"/>
    </xf>
    <xf numFmtId="0" fontId="49" fillId="0" borderId="9" xfId="2108" applyFill="1" applyBorder="1" applyAlignment="1">
      <alignment horizontal="center" vertical="center" wrapText="1"/>
    </xf>
    <xf numFmtId="0" fontId="8" fillId="0" borderId="0" xfId="2405" applyFont="1" applyFill="1" applyAlignment="1">
      <alignment horizontal="center" vertical="center"/>
    </xf>
    <xf numFmtId="0" fontId="107" fillId="0" borderId="0" xfId="2405" applyFont="1" applyFill="1" applyAlignment="1">
      <alignment horizontal="center" vertical="center"/>
    </xf>
    <xf numFmtId="205" fontId="17" fillId="0" borderId="0" xfId="2405" applyNumberFormat="1" applyFont="1" applyFill="1" applyAlignment="1">
      <alignment horizontal="center" vertical="center"/>
    </xf>
    <xf numFmtId="0" fontId="1" fillId="0" borderId="1" xfId="2405" applyFont="1" applyFill="1" applyBorder="1" applyAlignment="1">
      <alignment horizontal="center" vertical="center" wrapText="1"/>
    </xf>
    <xf numFmtId="0" fontId="1" fillId="0" borderId="5" xfId="2405" applyFont="1" applyFill="1" applyBorder="1" applyAlignment="1">
      <alignment horizontal="center" vertical="center" wrapText="1"/>
    </xf>
    <xf numFmtId="0" fontId="1" fillId="0" borderId="9" xfId="2405" applyFont="1" applyFill="1" applyBorder="1" applyAlignment="1">
      <alignment horizontal="center" vertical="center" wrapText="1"/>
    </xf>
    <xf numFmtId="0" fontId="1" fillId="0" borderId="1" xfId="2405" applyFont="1" applyFill="1" applyBorder="1" applyAlignment="1">
      <alignment horizontal="center" vertical="center"/>
    </xf>
    <xf numFmtId="0" fontId="1" fillId="0" borderId="5" xfId="2405" applyFont="1" applyFill="1" applyBorder="1" applyAlignment="1">
      <alignment horizontal="center" vertical="center"/>
    </xf>
    <xf numFmtId="0" fontId="1" fillId="0" borderId="9" xfId="2405" applyFont="1" applyFill="1" applyBorder="1" applyAlignment="1">
      <alignment horizontal="center" vertical="center"/>
    </xf>
    <xf numFmtId="187" fontId="1" fillId="0" borderId="13" xfId="2405" applyNumberFormat="1" applyFont="1" applyFill="1" applyBorder="1" applyAlignment="1">
      <alignment horizontal="center" vertical="center" wrapText="1"/>
    </xf>
    <xf numFmtId="187" fontId="1" fillId="0" borderId="10" xfId="2405" applyNumberFormat="1" applyFont="1" applyFill="1" applyBorder="1" applyAlignment="1">
      <alignment horizontal="center" vertical="center" wrapText="1"/>
    </xf>
    <xf numFmtId="0" fontId="1" fillId="0" borderId="10" xfId="2405" applyFont="1" applyFill="1" applyBorder="1" applyAlignment="1">
      <alignment horizontal="left" vertical="center" wrapText="1"/>
    </xf>
    <xf numFmtId="0" fontId="1" fillId="0" borderId="12" xfId="2405" applyFont="1" applyFill="1" applyBorder="1" applyAlignment="1">
      <alignment horizontal="left" vertical="center" wrapText="1"/>
    </xf>
    <xf numFmtId="0" fontId="1" fillId="0" borderId="11" xfId="2405" applyFont="1" applyFill="1" applyBorder="1" applyAlignment="1">
      <alignment horizontal="center" vertical="center"/>
    </xf>
    <xf numFmtId="0" fontId="1" fillId="0" borderId="12" xfId="2405" applyFont="1" applyFill="1" applyBorder="1" applyAlignment="1">
      <alignment horizontal="center" vertical="center"/>
    </xf>
    <xf numFmtId="0" fontId="1" fillId="0" borderId="13" xfId="2405" applyFont="1" applyFill="1" applyBorder="1" applyAlignment="1">
      <alignment horizontal="center" vertical="center" wrapText="1"/>
    </xf>
    <xf numFmtId="204" fontId="1" fillId="0" borderId="1" xfId="2405" applyNumberFormat="1" applyFont="1" applyFill="1" applyBorder="1" applyAlignment="1">
      <alignment horizontal="center" vertical="center" wrapText="1"/>
    </xf>
    <xf numFmtId="204" fontId="1" fillId="0" borderId="5" xfId="2405" applyNumberFormat="1" applyFont="1" applyFill="1" applyBorder="1" applyAlignment="1">
      <alignment horizontal="center" vertical="center" wrapText="1"/>
    </xf>
    <xf numFmtId="204" fontId="1" fillId="0" borderId="9" xfId="2405" applyNumberFormat="1" applyFont="1" applyFill="1" applyBorder="1" applyAlignment="1">
      <alignment horizontal="center" vertical="center" wrapText="1"/>
    </xf>
    <xf numFmtId="205" fontId="1" fillId="0" borderId="5" xfId="2405" applyNumberFormat="1" applyFont="1" applyFill="1" applyBorder="1" applyAlignment="1">
      <alignment horizontal="center" vertical="center" wrapText="1"/>
    </xf>
    <xf numFmtId="204" fontId="1" fillId="0" borderId="13" xfId="2405" applyNumberFormat="1" applyFont="1" applyFill="1" applyBorder="1" applyAlignment="1">
      <alignment horizontal="center" vertical="center" wrapText="1"/>
    </xf>
    <xf numFmtId="205" fontId="1" fillId="0" borderId="13" xfId="2405" applyNumberFormat="1" applyFont="1" applyFill="1" applyBorder="1" applyAlignment="1">
      <alignment horizontal="center" vertical="center" wrapText="1"/>
    </xf>
    <xf numFmtId="0" fontId="10" fillId="0" borderId="5" xfId="2405" applyFont="1" applyFill="1" applyBorder="1" applyAlignment="1">
      <alignment horizontal="center" vertical="center" wrapText="1"/>
    </xf>
    <xf numFmtId="0" fontId="49" fillId="0" borderId="9" xfId="2106" applyBorder="1" applyAlignment="1">
      <alignment horizontal="center" vertical="center" wrapText="1"/>
    </xf>
    <xf numFmtId="0" fontId="1" fillId="0" borderId="13" xfId="2106" applyNumberFormat="1" applyFont="1" applyBorder="1" applyAlignment="1">
      <alignment horizontal="center" vertical="center" wrapText="1"/>
    </xf>
    <xf numFmtId="0" fontId="110" fillId="0" borderId="13" xfId="0" applyFont="1" applyBorder="1" applyAlignment="1">
      <alignment horizontal="center" vertical="center" wrapText="1"/>
    </xf>
    <xf numFmtId="187" fontId="1" fillId="0" borderId="13" xfId="2106" applyNumberFormat="1" applyFont="1" applyBorder="1" applyAlignment="1">
      <alignment horizontal="center" vertical="center" wrapText="1"/>
    </xf>
    <xf numFmtId="187" fontId="110" fillId="0" borderId="13" xfId="0" applyNumberFormat="1" applyFont="1" applyBorder="1" applyAlignment="1">
      <alignment horizontal="center" vertical="center" wrapText="1"/>
    </xf>
    <xf numFmtId="0" fontId="110" fillId="0" borderId="13" xfId="0" applyFont="1" applyBorder="1" applyAlignment="1">
      <alignment horizontal="center" vertical="center"/>
    </xf>
    <xf numFmtId="0" fontId="1" fillId="0" borderId="1" xfId="2106" applyFont="1" applyBorder="1" applyAlignment="1">
      <alignment horizontal="center" vertical="center" wrapText="1"/>
    </xf>
    <xf numFmtId="0" fontId="1" fillId="0" borderId="9" xfId="2106" applyFont="1" applyBorder="1" applyAlignment="1">
      <alignment horizontal="center" vertical="center" wrapText="1"/>
    </xf>
    <xf numFmtId="0" fontId="110" fillId="0" borderId="2" xfId="0" applyNumberFormat="1" applyFont="1" applyBorder="1" applyAlignment="1">
      <alignment horizontal="center" vertical="center"/>
    </xf>
    <xf numFmtId="0" fontId="110" fillId="0" borderId="3" xfId="0" applyNumberFormat="1" applyFont="1" applyBorder="1" applyAlignment="1">
      <alignment horizontal="center" vertical="center"/>
    </xf>
    <xf numFmtId="0" fontId="110" fillId="0" borderId="27" xfId="0" applyNumberFormat="1" applyFont="1" applyBorder="1" applyAlignment="1">
      <alignment horizontal="center" vertical="center"/>
    </xf>
    <xf numFmtId="0" fontId="110" fillId="0" borderId="0" xfId="0" applyNumberFormat="1" applyFont="1" applyBorder="1" applyAlignment="1">
      <alignment horizontal="center" vertical="center"/>
    </xf>
    <xf numFmtId="0" fontId="110" fillId="0" borderId="10" xfId="0" applyFont="1" applyBorder="1" applyAlignment="1">
      <alignment horizontal="center" vertical="center" wrapText="1"/>
    </xf>
    <xf numFmtId="0" fontId="110" fillId="0" borderId="11" xfId="0" applyFont="1" applyBorder="1" applyAlignment="1">
      <alignment horizontal="center" vertical="center" wrapText="1"/>
    </xf>
    <xf numFmtId="0" fontId="110" fillId="0" borderId="2" xfId="0" applyFont="1" applyBorder="1" applyAlignment="1">
      <alignment horizontal="center" vertical="center" wrapText="1"/>
    </xf>
    <xf numFmtId="0" fontId="110" fillId="0" borderId="3" xfId="0" applyFont="1" applyBorder="1" applyAlignment="1">
      <alignment horizontal="center" vertical="center" wrapText="1"/>
    </xf>
    <xf numFmtId="0" fontId="110" fillId="0" borderId="13" xfId="0" applyNumberFormat="1" applyFont="1" applyBorder="1" applyAlignment="1">
      <alignment horizontal="center" vertical="center"/>
    </xf>
    <xf numFmtId="187" fontId="1" fillId="0" borderId="10" xfId="2106" applyNumberFormat="1" applyFont="1" applyBorder="1" applyAlignment="1">
      <alignment horizontal="center" vertical="center" wrapText="1"/>
    </xf>
    <xf numFmtId="187" fontId="1" fillId="0" borderId="11" xfId="2106" applyNumberFormat="1" applyFont="1" applyBorder="1" applyAlignment="1">
      <alignment horizontal="center" vertical="center" wrapText="1"/>
    </xf>
    <xf numFmtId="187" fontId="1" fillId="0" borderId="12" xfId="2106" applyNumberFormat="1" applyFont="1" applyBorder="1" applyAlignment="1">
      <alignment horizontal="center" vertical="center" wrapText="1"/>
    </xf>
    <xf numFmtId="0" fontId="8" fillId="4" borderId="0" xfId="2405" applyFont="1" applyFill="1" applyBorder="1" applyAlignment="1">
      <alignment horizontal="center" vertical="center"/>
    </xf>
    <xf numFmtId="0" fontId="1" fillId="0" borderId="13" xfId="2405" applyFont="1" applyBorder="1" applyAlignment="1">
      <alignment horizontal="center" vertical="center" wrapText="1"/>
    </xf>
    <xf numFmtId="0" fontId="1" fillId="0" borderId="13" xfId="2405" applyFont="1" applyBorder="1" applyAlignment="1">
      <alignment horizontal="center" vertical="center"/>
    </xf>
    <xf numFmtId="0" fontId="113" fillId="4" borderId="13" xfId="2405" applyFont="1" applyFill="1" applyBorder="1" applyAlignment="1">
      <alignment horizontal="center" vertical="center" wrapText="1"/>
    </xf>
  </cellXfs>
  <cellStyles count="3113">
    <cellStyle name="?鹎%U龡&amp;H齲_x0001_C铣_x0014__x0007__x0001__x0001_" xfId="112"/>
    <cellStyle name="_2006－2009年结余结转情况" xfId="115"/>
    <cellStyle name="_20100326高清市院遂宁检察院1080P配置清单26日改" xfId="43"/>
    <cellStyle name="_2010-2012中支地拨款汇总" xfId="83"/>
    <cellStyle name="_2010-2012中支地拨款汇总 2" xfId="102"/>
    <cellStyle name="_2010-2012中支地拨款汇总 2_湘财教指〔2017〕84号中央财政支持地方高校改革发展资金" xfId="2"/>
    <cellStyle name="_2010-2012中支地拨款汇总_湘财教指〔2017〕84号中央财政支持地方高校改革发展资金" xfId="70"/>
    <cellStyle name="_2010项目预算申请汇总表_湖南省" xfId="38"/>
    <cellStyle name="_2010项目预算申请汇总表_湖南省_湘财教指〔2017〕84号中央财政支持地方高校改革发展资金" xfId="26"/>
    <cellStyle name="_2013年经费测算情况(12.11)" xfId="86"/>
    <cellStyle name="_2013年经费测算情况(12.11)_湘财教指〔2017〕84号中央财政支持地方高校改革发展资金" xfId="118"/>
    <cellStyle name="_2014年度预算下达进度表（修改）" xfId="50"/>
    <cellStyle name="_2014年经费下达指标文目录" xfId="129"/>
    <cellStyle name="_2016年高校经常性拨款分配因素(测算201616)" xfId="76"/>
    <cellStyle name="_Book1" xfId="123"/>
    <cellStyle name="_Book1_1" xfId="34"/>
    <cellStyle name="_Book1_2" xfId="132"/>
    <cellStyle name="_ET_STYLE_NoName_00_" xfId="133"/>
    <cellStyle name="_ET_STYLE_NoName_00__12.25-发教育厅-2016年高职生均年初预算控制数分配表" xfId="135"/>
    <cellStyle name="_ET_STYLE_NoName_00__2015年高职生均拨款奖补资金分配方案(200万托底）" xfId="87"/>
    <cellStyle name="_ET_STYLE_NoName_00__2016年年初部门预算分配方案" xfId="142"/>
    <cellStyle name="_ET_STYLE_NoName_00__Book1" xfId="144"/>
    <cellStyle name="_ET_STYLE_NoName_00__Book1_1" xfId="145"/>
    <cellStyle name="_ET_STYLE_NoName_00__Sheet3" xfId="23"/>
    <cellStyle name="_弱电系统设备配置报价清单" xfId="107"/>
    <cellStyle name="_湘财教指〔2015〕45号省教育厅预拨提标表" xfId="151"/>
    <cellStyle name="_中南林业科技大学2010-2012项目附表2010-6-25" xfId="152"/>
    <cellStyle name="_中南林业科技大学2010-2012项目附表2010-6-25 2" xfId="155"/>
    <cellStyle name="_中南林业科技大学2010-2012项目附表2010-6-25 2_湘财教指〔2017〕84号中央财政支持地方高校改革发展资金" xfId="157"/>
    <cellStyle name="_中南林业科技大学2010-2012项目附表2010-6-25_湘财教指〔2017〕84号中央财政支持地方高校改革发展资金" xfId="161"/>
    <cellStyle name="_中央共建2014（定）" xfId="163"/>
    <cellStyle name="_重点学科汇总表" xfId="65"/>
    <cellStyle name="_重点学科汇总表_湘财教指〔2017〕84号中央财政支持地方高校改革发展资金" xfId="169"/>
    <cellStyle name="0,0_x000d__x000a_NA_x000d__x000a_" xfId="173"/>
    <cellStyle name="20% - Accent1" xfId="172"/>
    <cellStyle name="20% - Accent2" xfId="176"/>
    <cellStyle name="20% - Accent3" xfId="180"/>
    <cellStyle name="20% - Accent4" xfId="183"/>
    <cellStyle name="20% - Accent5" xfId="188"/>
    <cellStyle name="20% - Accent6" xfId="166"/>
    <cellStyle name="20% - 强调文字颜色 1 2" xfId="191"/>
    <cellStyle name="20% - 强调文字颜色 1 2 10" xfId="193"/>
    <cellStyle name="20% - 强调文字颜色 1 2 11" xfId="195"/>
    <cellStyle name="20% - 强调文字颜色 1 2 12" xfId="198"/>
    <cellStyle name="20% - 强调文字颜色 1 2 13" xfId="200"/>
    <cellStyle name="20% - 强调文字颜色 1 2 14" xfId="202"/>
    <cellStyle name="20% - 强调文字颜色 1 2 15" xfId="205"/>
    <cellStyle name="20% - 强调文字颜色 1 2 16" xfId="120"/>
    <cellStyle name="20% - 强调文字颜色 1 2 17" xfId="19"/>
    <cellStyle name="20% - 强调文字颜色 1 2 18" xfId="211"/>
    <cellStyle name="20% - 强调文字颜色 1 2 19" xfId="214"/>
    <cellStyle name="20% - 强调文字颜色 1 2 2" xfId="215"/>
    <cellStyle name="20% - 强调文字颜色 1 2 20" xfId="206"/>
    <cellStyle name="20% - 强调文字颜色 1 2 21" xfId="121"/>
    <cellStyle name="20% - 强调文字颜色 1 2 3" xfId="217"/>
    <cellStyle name="20% - 强调文字颜色 1 2 4" xfId="225"/>
    <cellStyle name="20% - 强调文字颜色 1 2 5" xfId="228"/>
    <cellStyle name="20% - 强调文字颜色 1 2 6" xfId="229"/>
    <cellStyle name="20% - 强调文字颜色 1 2 7" xfId="231"/>
    <cellStyle name="20% - 强调文字颜色 1 2 8" xfId="232"/>
    <cellStyle name="20% - 强调文字颜色 1 2 9" xfId="233"/>
    <cellStyle name="20% - 强调文字颜色 1 2_2017年改革发展类资金分配及绩效" xfId="57"/>
    <cellStyle name="20% - 强调文字颜色 1 3" xfId="235"/>
    <cellStyle name="20% - 强调文字颜色 1 4" xfId="237"/>
    <cellStyle name="20% - 强调文字颜色 2 2" xfId="241"/>
    <cellStyle name="20% - 强调文字颜色 2 2 10" xfId="243"/>
    <cellStyle name="20% - 强调文字颜色 2 2 11" xfId="245"/>
    <cellStyle name="20% - 强调文字颜色 2 2 12" xfId="248"/>
    <cellStyle name="20% - 强调文字颜色 2 2 13" xfId="252"/>
    <cellStyle name="20% - 强调文字颜色 2 2 14" xfId="257"/>
    <cellStyle name="20% - 强调文字颜色 2 2 15" xfId="262"/>
    <cellStyle name="20% - 强调文字颜色 2 2 16" xfId="269"/>
    <cellStyle name="20% - 强调文字颜色 2 2 17" xfId="273"/>
    <cellStyle name="20% - 强调文字颜色 2 2 18" xfId="279"/>
    <cellStyle name="20% - 强调文字颜色 2 2 19" xfId="285"/>
    <cellStyle name="20% - 强调文字颜色 2 2 2" xfId="287"/>
    <cellStyle name="20% - 强调文字颜色 2 2 20" xfId="263"/>
    <cellStyle name="20% - 强调文字颜色 2 2 21" xfId="270"/>
    <cellStyle name="20% - 强调文字颜色 2 2 3" xfId="290"/>
    <cellStyle name="20% - 强调文字颜色 2 2 4" xfId="292"/>
    <cellStyle name="20% - 强调文字颜色 2 2 5" xfId="296"/>
    <cellStyle name="20% - 强调文字颜色 2 2 6" xfId="116"/>
    <cellStyle name="20% - 强调文字颜色 2 2 7" xfId="297"/>
    <cellStyle name="20% - 强调文字颜色 2 2 8" xfId="299"/>
    <cellStyle name="20% - 强调文字颜色 2 2 9" xfId="147"/>
    <cellStyle name="20% - 强调文字颜色 2 2_2017年改革发展类资金分配及绩效" xfId="300"/>
    <cellStyle name="20% - 强调文字颜色 2 3" xfId="303"/>
    <cellStyle name="20% - 强调文字颜色 2 4" xfId="305"/>
    <cellStyle name="20% - 强调文字颜色 3 2" xfId="159"/>
    <cellStyle name="20% - 强调文字颜色 3 2 10" xfId="306"/>
    <cellStyle name="20% - 强调文字颜色 3 2 11" xfId="307"/>
    <cellStyle name="20% - 强调文字颜色 3 2 12" xfId="308"/>
    <cellStyle name="20% - 强调文字颜色 3 2 13" xfId="310"/>
    <cellStyle name="20% - 强调文字颜色 3 2 14" xfId="311"/>
    <cellStyle name="20% - 强调文字颜色 3 2 15" xfId="312"/>
    <cellStyle name="20% - 强调文字颜色 3 2 16" xfId="314"/>
    <cellStyle name="20% - 强调文字颜色 3 2 17" xfId="316"/>
    <cellStyle name="20% - 强调文字颜色 3 2 18" xfId="317"/>
    <cellStyle name="20% - 强调文字颜色 3 2 19" xfId="318"/>
    <cellStyle name="20% - 强调文字颜色 3 2 2" xfId="321"/>
    <cellStyle name="20% - 强调文字颜色 3 2 20" xfId="313"/>
    <cellStyle name="20% - 强调文字颜色 3 2 21" xfId="315"/>
    <cellStyle name="20% - 强调文字颜色 3 2 3" xfId="324"/>
    <cellStyle name="20% - 强调文字颜色 3 2 4" xfId="328"/>
    <cellStyle name="20% - 强调文字颜色 3 2 5" xfId="337"/>
    <cellStyle name="20% - 强调文字颜色 3 2 6" xfId="340"/>
    <cellStyle name="20% - 强调文字颜色 3 2 7" xfId="240"/>
    <cellStyle name="20% - 强调文字颜色 3 2 8" xfId="302"/>
    <cellStyle name="20% - 强调文字颜色 3 2 9" xfId="304"/>
    <cellStyle name="20% - 强调文字颜色 3 2_2017年改革发展类资金分配及绩效" xfId="341"/>
    <cellStyle name="20% - 强调文字颜色 3 3" xfId="63"/>
    <cellStyle name="20% - 强调文字颜色 3 4" xfId="343"/>
    <cellStyle name="20% - 强调文字颜色 4 2" xfId="345"/>
    <cellStyle name="20% - 强调文字颜色 4 2 10" xfId="346"/>
    <cellStyle name="20% - 强调文字颜色 4 2 11" xfId="347"/>
    <cellStyle name="20% - 强调文字颜色 4 2 12" xfId="99"/>
    <cellStyle name="20% - 强调文字颜色 4 2 13" xfId="348"/>
    <cellStyle name="20% - 强调文字颜色 4 2 14" xfId="7"/>
    <cellStyle name="20% - 强调文字颜色 4 2 15" xfId="350"/>
    <cellStyle name="20% - 强调文字颜色 4 2 16" xfId="352"/>
    <cellStyle name="20% - 强调文字颜色 4 2 17" xfId="354"/>
    <cellStyle name="20% - 强调文字颜色 4 2 18" xfId="355"/>
    <cellStyle name="20% - 强调文字颜色 4 2 19" xfId="356"/>
    <cellStyle name="20% - 强调文字颜色 4 2 2" xfId="358"/>
    <cellStyle name="20% - 强调文字颜色 4 2 20" xfId="351"/>
    <cellStyle name="20% - 强调文字颜色 4 2 21" xfId="353"/>
    <cellStyle name="20% - 强调文字颜色 4 2 3" xfId="363"/>
    <cellStyle name="20% - 强调文字颜色 4 2 4" xfId="368"/>
    <cellStyle name="20% - 强调文字颜色 4 2 5" xfId="375"/>
    <cellStyle name="20% - 强调文字颜色 4 2 6" xfId="378"/>
    <cellStyle name="20% - 强调文字颜色 4 2 7" xfId="382"/>
    <cellStyle name="20% - 强调文字颜色 4 2 8" xfId="386"/>
    <cellStyle name="20% - 强调文字颜色 4 2 9" xfId="391"/>
    <cellStyle name="20% - 强调文字颜色 4 2_2017年改革发展类资金分配及绩效" xfId="332"/>
    <cellStyle name="20% - 强调文字颜色 4 3" xfId="394"/>
    <cellStyle name="20% - 强调文字颜色 4 4" xfId="397"/>
    <cellStyle name="20% - 强调文字颜色 5 2" xfId="398"/>
    <cellStyle name="20% - 强调文字颜色 5 2 10" xfId="400"/>
    <cellStyle name="20% - 强调文字颜色 5 2 11" xfId="402"/>
    <cellStyle name="20% - 强调文字颜色 5 2 12" xfId="404"/>
    <cellStyle name="20% - 强调文字颜色 5 2 13" xfId="407"/>
    <cellStyle name="20% - 强调文字颜色 5 2 14" xfId="409"/>
    <cellStyle name="20% - 强调文字颜色 5 2 15" xfId="410"/>
    <cellStyle name="20% - 强调文字颜色 5 2 16" xfId="413"/>
    <cellStyle name="20% - 强调文字颜色 5 2 17" xfId="36"/>
    <cellStyle name="20% - 强调文字颜色 5 2 18" xfId="40"/>
    <cellStyle name="20% - 强调文字颜色 5 2 19" xfId="45"/>
    <cellStyle name="20% - 强调文字颜色 5 2 2" xfId="417"/>
    <cellStyle name="20% - 强调文字颜色 5 2 20" xfId="411"/>
    <cellStyle name="20% - 强调文字颜色 5 2 21" xfId="414"/>
    <cellStyle name="20% - 强调文字颜色 5 2 3" xfId="422"/>
    <cellStyle name="20% - 强调文字颜色 5 2 4" xfId="427"/>
    <cellStyle name="20% - 强调文字颜色 5 2 5" xfId="435"/>
    <cellStyle name="20% - 强调文字颜色 5 2 6" xfId="438"/>
    <cellStyle name="20% - 强调文字颜色 5 2 7" xfId="440"/>
    <cellStyle name="20% - 强调文字颜色 5 2 8" xfId="442"/>
    <cellStyle name="20% - 强调文字颜色 5 2 9" xfId="446"/>
    <cellStyle name="20% - 强调文字颜色 5 2_2017年改革发展类资金分配及绩效" xfId="449"/>
    <cellStyle name="20% - 强调文字颜色 5 3" xfId="48"/>
    <cellStyle name="20% - 强调文字颜色 5 4" xfId="453"/>
    <cellStyle name="20% - 强调文字颜色 6 2" xfId="455"/>
    <cellStyle name="20% - 强调文字颜色 6 2 10" xfId="457"/>
    <cellStyle name="20% - 强调文字颜色 6 2 11" xfId="459"/>
    <cellStyle name="20% - 强调文字颜色 6 2 12" xfId="4"/>
    <cellStyle name="20% - 强调文字颜色 6 2 13" xfId="460"/>
    <cellStyle name="20% - 强调文字颜色 6 2 14" xfId="461"/>
    <cellStyle name="20% - 强调文字颜色 6 2 15" xfId="462"/>
    <cellStyle name="20% - 强调文字颜色 6 2 16" xfId="80"/>
    <cellStyle name="20% - 强调文字颜色 6 2 17" xfId="464"/>
    <cellStyle name="20% - 强调文字颜色 6 2 18" xfId="466"/>
    <cellStyle name="20% - 强调文字颜色 6 2 19" xfId="467"/>
    <cellStyle name="20% - 强调文字颜色 6 2 2" xfId="470"/>
    <cellStyle name="20% - 强调文字颜色 6 2 20" xfId="463"/>
    <cellStyle name="20% - 强调文字颜色 6 2 21" xfId="81"/>
    <cellStyle name="20% - 强调文字颜色 6 2 3" xfId="472"/>
    <cellStyle name="20% - 强调文字颜色 6 2 4" xfId="473"/>
    <cellStyle name="20% - 强调文字颜色 6 2 5" xfId="474"/>
    <cellStyle name="20% - 强调文字颜色 6 2 6" xfId="476"/>
    <cellStyle name="20% - 强调文字颜色 6 2 7" xfId="478"/>
    <cellStyle name="20% - 强调文字颜色 6 2 8" xfId="479"/>
    <cellStyle name="20% - 强调文字颜色 6 2 9" xfId="480"/>
    <cellStyle name="20% - 强调文字颜色 6 2_2017年改革发展类资金分配及绩效" xfId="483"/>
    <cellStyle name="20% - 强调文字颜色 6 3" xfId="484"/>
    <cellStyle name="20% - 强调文字颜色 6 4" xfId="487"/>
    <cellStyle name="20% - 着色 1" xfId="91"/>
    <cellStyle name="20% - 着色 2" xfId="96"/>
    <cellStyle name="20% - 着色 3" xfId="105"/>
    <cellStyle name="20% - 着色 4" xfId="489"/>
    <cellStyle name="20% - 着色 5" xfId="33"/>
    <cellStyle name="20% - 着色 6" xfId="131"/>
    <cellStyle name="40% - Accent1" xfId="491"/>
    <cellStyle name="40% - Accent2" xfId="493"/>
    <cellStyle name="40% - Accent3" xfId="494"/>
    <cellStyle name="40% - Accent4" xfId="498"/>
    <cellStyle name="40% - Accent5" xfId="500"/>
    <cellStyle name="40% - Accent6" xfId="504"/>
    <cellStyle name="40% - 强调文字颜色 1 2" xfId="505"/>
    <cellStyle name="40% - 强调文字颜色 1 2 10" xfId="507"/>
    <cellStyle name="40% - 强调文字颜色 1 2 11" xfId="508"/>
    <cellStyle name="40% - 强调文字颜色 1 2 12" xfId="510"/>
    <cellStyle name="40% - 强调文字颜色 1 2 13" xfId="15"/>
    <cellStyle name="40% - 强调文字颜色 1 2 14" xfId="512"/>
    <cellStyle name="40% - 强调文字颜色 1 2 15" xfId="513"/>
    <cellStyle name="40% - 强调文字颜色 1 2 16" xfId="515"/>
    <cellStyle name="40% - 强调文字颜色 1 2 17" xfId="517"/>
    <cellStyle name="40% - 强调文字颜色 1 2 18" xfId="520"/>
    <cellStyle name="40% - 强调文字颜色 1 2 19" xfId="522"/>
    <cellStyle name="40% - 强调文字颜色 1 2 2" xfId="526"/>
    <cellStyle name="40% - 强调文字颜色 1 2 20" xfId="514"/>
    <cellStyle name="40% - 强调文字颜色 1 2 21" xfId="516"/>
    <cellStyle name="40% - 强调文字颜色 1 2 3" xfId="532"/>
    <cellStyle name="40% - 强调文字颜色 1 2 4" xfId="536"/>
    <cellStyle name="40% - 强调文字颜色 1 2 5" xfId="543"/>
    <cellStyle name="40% - 强调文字颜色 1 2 6" xfId="548"/>
    <cellStyle name="40% - 强调文字颜色 1 2 7" xfId="553"/>
    <cellStyle name="40% - 强调文字颜色 1 2 8" xfId="67"/>
    <cellStyle name="40% - 强调文字颜色 1 2 9" xfId="55"/>
    <cellStyle name="40% - 强调文字颜色 1 2_2017年改革发展类资金分配及绩效" xfId="555"/>
    <cellStyle name="40% - 强调文字颜色 1 3" xfId="558"/>
    <cellStyle name="40% - 强调文字颜色 1 4" xfId="560"/>
    <cellStyle name="40% - 强调文字颜色 2 2" xfId="221"/>
    <cellStyle name="40% - 强调文字颜色 2 2 10" xfId="561"/>
    <cellStyle name="40% - 强调文字颜色 2 2 11" xfId="562"/>
    <cellStyle name="40% - 强调文字颜色 2 2 12" xfId="563"/>
    <cellStyle name="40% - 强调文字颜色 2 2 13" xfId="564"/>
    <cellStyle name="40% - 强调文字颜色 2 2 14" xfId="565"/>
    <cellStyle name="40% - 强调文字颜色 2 2 15" xfId="567"/>
    <cellStyle name="40% - 强调文字颜色 2 2 16" xfId="569"/>
    <cellStyle name="40% - 强调文字颜色 2 2 17" xfId="571"/>
    <cellStyle name="40% - 强调文字颜色 2 2 18" xfId="573"/>
    <cellStyle name="40% - 强调文字颜色 2 2 19" xfId="574"/>
    <cellStyle name="40% - 强调文字颜色 2 2 2" xfId="576"/>
    <cellStyle name="40% - 强调文字颜色 2 2 20" xfId="568"/>
    <cellStyle name="40% - 强调文字颜色 2 2 21" xfId="570"/>
    <cellStyle name="40% - 强调文字颜色 2 2 3" xfId="578"/>
    <cellStyle name="40% - 强调文字颜色 2 2 4" xfId="580"/>
    <cellStyle name="40% - 强调文字颜色 2 2 5" xfId="583"/>
    <cellStyle name="40% - 强调文字颜色 2 2 6" xfId="584"/>
    <cellStyle name="40% - 强调文字颜色 2 2 7" xfId="216"/>
    <cellStyle name="40% - 强调文字颜色 2 2 8" xfId="218"/>
    <cellStyle name="40% - 强调文字颜色 2 2 9" xfId="226"/>
    <cellStyle name="40% - 强调文字颜色 2 2_2017年改革发展类资金分配及绩效" xfId="538"/>
    <cellStyle name="40% - 强调文字颜色 2 3" xfId="223"/>
    <cellStyle name="40% - 强调文字颜色 2 4" xfId="227"/>
    <cellStyle name="40% - 强调文字颜色 3 2" xfId="585"/>
    <cellStyle name="40% - 强调文字颜色 3 2 10" xfId="586"/>
    <cellStyle name="40% - 强调文字颜色 3 2 11" xfId="587"/>
    <cellStyle name="40% - 强调文字颜色 3 2 12" xfId="589"/>
    <cellStyle name="40% - 强调文字颜色 3 2 13" xfId="590"/>
    <cellStyle name="40% - 强调文字颜色 3 2 14" xfId="591"/>
    <cellStyle name="40% - 强调文字颜色 3 2 15" xfId="593"/>
    <cellStyle name="40% - 强调文字颜色 3 2 16" xfId="596"/>
    <cellStyle name="40% - 强调文字颜色 3 2 17" xfId="598"/>
    <cellStyle name="40% - 强调文字颜色 3 2 18" xfId="599"/>
    <cellStyle name="40% - 强调文字颜色 3 2 19" xfId="601"/>
    <cellStyle name="40% - 强调文字颜色 3 2 2" xfId="603"/>
    <cellStyle name="40% - 强调文字颜色 3 2 20" xfId="594"/>
    <cellStyle name="40% - 强调文字颜色 3 2 21" xfId="597"/>
    <cellStyle name="40% - 强调文字颜色 3 2 3" xfId="608"/>
    <cellStyle name="40% - 强调文字颜色 3 2 4" xfId="612"/>
    <cellStyle name="40% - 强调文字颜色 3 2 5" xfId="619"/>
    <cellStyle name="40% - 强调文字颜色 3 2 6" xfId="622"/>
    <cellStyle name="40% - 强调文字颜色 3 2 7" xfId="288"/>
    <cellStyle name="40% - 强调文字颜色 3 2 8" xfId="291"/>
    <cellStyle name="40% - 强调文字颜色 3 2 9" xfId="293"/>
    <cellStyle name="40% - 强调文字颜色 3 2_2017年改革发展类资金分配及绩效" xfId="625"/>
    <cellStyle name="40% - 强调文字颜色 3 3" xfId="626"/>
    <cellStyle name="40% - 强调文字颜色 3 4" xfId="627"/>
    <cellStyle name="40% - 强调文字颜色 4 2" xfId="51"/>
    <cellStyle name="40% - 强调文字颜色 4 2 10" xfId="365"/>
    <cellStyle name="40% - 强调文字颜色 4 2 11" xfId="372"/>
    <cellStyle name="40% - 强调文字颜色 4 2 12" xfId="373"/>
    <cellStyle name="40% - 强调文字颜色 4 2 13" xfId="376"/>
    <cellStyle name="40% - 强调文字颜色 4 2 14" xfId="379"/>
    <cellStyle name="40% - 强调文字颜色 4 2 15" xfId="383"/>
    <cellStyle name="40% - 强调文字颜色 4 2 16" xfId="388"/>
    <cellStyle name="40% - 强调文字颜色 4 2 17" xfId="554"/>
    <cellStyle name="40% - 强调文字颜色 4 2 18" xfId="629"/>
    <cellStyle name="40% - 强调文字颜色 4 2 19" xfId="631"/>
    <cellStyle name="40% - 强调文字颜色 4 2 2" xfId="633"/>
    <cellStyle name="40% - 强调文字颜色 4 2 20" xfId="384"/>
    <cellStyle name="40% - 强调文字颜色 4 2 21" xfId="389"/>
    <cellStyle name="40% - 强调文字颜色 4 2 3" xfId="636"/>
    <cellStyle name="40% - 强调文字颜色 4 2 4" xfId="639"/>
    <cellStyle name="40% - 强调文字颜色 4 2 5" xfId="42"/>
    <cellStyle name="40% - 强调文字颜色 4 2 6" xfId="25"/>
    <cellStyle name="40% - 强调文字颜色 4 2 7" xfId="322"/>
    <cellStyle name="40% - 强调文字颜色 4 2 8" xfId="325"/>
    <cellStyle name="40% - 强调文字颜色 4 2 9" xfId="329"/>
    <cellStyle name="40% - 强调文字颜色 4 2_2017年改革发展类资金分配及绩效" xfId="640"/>
    <cellStyle name="40% - 强调文字颜色 4 3" xfId="641"/>
    <cellStyle name="40% - 强调文字颜色 4 4" xfId="468"/>
    <cellStyle name="40% - 强调文字颜色 5 2" xfId="643"/>
    <cellStyle name="40% - 强调文字颜色 5 2 10" xfId="128"/>
    <cellStyle name="40% - 强调文字颜色 5 2 11" xfId="528"/>
    <cellStyle name="40% - 强调文字颜色 5 2 12" xfId="534"/>
    <cellStyle name="40% - 强调文字颜色 5 2 13" xfId="539"/>
    <cellStyle name="40% - 强调文字颜色 5 2 14" xfId="541"/>
    <cellStyle name="40% - 强调文字颜色 5 2 15" xfId="545"/>
    <cellStyle name="40% - 强调文字颜色 5 2 16" xfId="549"/>
    <cellStyle name="40% - 强调文字颜色 5 2 17" xfId="66"/>
    <cellStyle name="40% - 强调文字颜色 5 2 18" xfId="52"/>
    <cellStyle name="40% - 强调文字颜色 5 2 19" xfId="85"/>
    <cellStyle name="40% - 强调文字颜色 5 2 2" xfId="647"/>
    <cellStyle name="40% - 强调文字颜色 5 2 20" xfId="546"/>
    <cellStyle name="40% - 强调文字颜色 5 2 21" xfId="550"/>
    <cellStyle name="40% - 强调文字颜色 5 2 3" xfId="651"/>
    <cellStyle name="40% - 强调文字颜色 5 2 4" xfId="654"/>
    <cellStyle name="40% - 强调文字颜色 5 2 5" xfId="656"/>
    <cellStyle name="40% - 强调文字颜色 5 2 6" xfId="658"/>
    <cellStyle name="40% - 强调文字颜色 5 2 7" xfId="359"/>
    <cellStyle name="40% - 强调文字颜色 5 2 8" xfId="364"/>
    <cellStyle name="40% - 强调文字颜色 5 2 9" xfId="369"/>
    <cellStyle name="40% - 强调文字颜色 5 2_2017年改革发展类资金分配及绩效" xfId="660"/>
    <cellStyle name="40% - 强调文字颜色 5 3" xfId="75"/>
    <cellStyle name="40% - 强调文字颜色 5 4" xfId="663"/>
    <cellStyle name="40% - 强调文字颜色 6 2" xfId="666"/>
    <cellStyle name="40% - 强调文字颜色 6 2 10" xfId="668"/>
    <cellStyle name="40% - 强调文字颜色 6 2 11" xfId="672"/>
    <cellStyle name="40% - 强调文字颜色 6 2 12" xfId="678"/>
    <cellStyle name="40% - 强调文字颜色 6 2 13" xfId="141"/>
    <cellStyle name="40% - 强调文字颜色 6 2 14" xfId="685"/>
    <cellStyle name="40% - 强调文字颜色 6 2 15" xfId="689"/>
    <cellStyle name="40% - 强调文字颜色 6 2 16" xfId="419"/>
    <cellStyle name="40% - 强调文字颜色 6 2 17" xfId="425"/>
    <cellStyle name="40% - 强调文字颜色 6 2 18" xfId="431"/>
    <cellStyle name="40% - 强调文字颜色 6 2 19" xfId="433"/>
    <cellStyle name="40% - 强调文字颜色 6 2 2" xfId="670"/>
    <cellStyle name="40% - 强调文字颜色 6 2 20" xfId="690"/>
    <cellStyle name="40% - 强调文字颜色 6 2 21" xfId="420"/>
    <cellStyle name="40% - 强调文字颜色 6 2 3" xfId="675"/>
    <cellStyle name="40% - 强调文字颜色 6 2 4" xfId="139"/>
    <cellStyle name="40% - 强调文字颜色 6 2 5" xfId="681"/>
    <cellStyle name="40% - 强调文字颜色 6 2 6" xfId="688"/>
    <cellStyle name="40% - 强调文字颜色 6 2 7" xfId="418"/>
    <cellStyle name="40% - 强调文字颜色 6 2 8" xfId="423"/>
    <cellStyle name="40% - 强调文字颜色 6 2 9" xfId="428"/>
    <cellStyle name="40% - 强调文字颜色 6 2_2017年改革发展类资金分配及绩效" xfId="694"/>
    <cellStyle name="40% - 强调文字颜色 6 3" xfId="695"/>
    <cellStyle name="40% - 强调文字颜色 6 4" xfId="696"/>
    <cellStyle name="40% - 着色 1" xfId="686"/>
    <cellStyle name="40% - 着色 2" xfId="415"/>
    <cellStyle name="40% - 着色 3" xfId="421"/>
    <cellStyle name="40% - 着色 4" xfId="426"/>
    <cellStyle name="40% - 着色 5" xfId="432"/>
    <cellStyle name="40% - 着色 6" xfId="436"/>
    <cellStyle name="60% - Accent1" xfId="244"/>
    <cellStyle name="60% - Accent2" xfId="246"/>
    <cellStyle name="60% - Accent3" xfId="250"/>
    <cellStyle name="60% - Accent4" xfId="255"/>
    <cellStyle name="60% - Accent5" xfId="260"/>
    <cellStyle name="60% - Accent6" xfId="267"/>
    <cellStyle name="60% - 强调文字颜色 1 2" xfId="342"/>
    <cellStyle name="60% - 强调文字颜色 1 2 10" xfId="700"/>
    <cellStyle name="60% - 强调文字颜色 1 2 11" xfId="61"/>
    <cellStyle name="60% - 强调文字颜色 1 2 12" xfId="704"/>
    <cellStyle name="60% - 强调文字颜色 1 2 13" xfId="707"/>
    <cellStyle name="60% - 强调文字颜色 1 2 14" xfId="713"/>
    <cellStyle name="60% - 强调文字颜色 1 2 15" xfId="606"/>
    <cellStyle name="60% - 强调文字颜色 1 2 16" xfId="610"/>
    <cellStyle name="60% - 强调文字颜色 1 2 17" xfId="615"/>
    <cellStyle name="60% - 强调文字颜色 1 2 18" xfId="616"/>
    <cellStyle name="60% - 强调文字颜色 1 2 19" xfId="620"/>
    <cellStyle name="60% - 强调文字颜色 1 2 2" xfId="714"/>
    <cellStyle name="60% - 强调文字颜色 1 2 20" xfId="607"/>
    <cellStyle name="60% - 强调文字颜色 1 2 21" xfId="611"/>
    <cellStyle name="60% - 强调文字颜色 1 2 3" xfId="447"/>
    <cellStyle name="60% - 强调文字颜色 1 2 4" xfId="715"/>
    <cellStyle name="60% - 强调文字颜色 1 2 5" xfId="717"/>
    <cellStyle name="60% - 强调文字颜色 1 2 6" xfId="718"/>
    <cellStyle name="60% - 强调文字颜色 1 2 7" xfId="344"/>
    <cellStyle name="60% - 强调文字颜色 1 2 8" xfId="393"/>
    <cellStyle name="60% - 强调文字颜色 1 2 9" xfId="396"/>
    <cellStyle name="60% - 强调文字颜色 1 2_2017年改革发展类资金分配及绩效" xfId="665"/>
    <cellStyle name="60% - 强调文字颜色 1 3" xfId="194"/>
    <cellStyle name="60% - 强调文字颜色 1 4" xfId="196"/>
    <cellStyle name="60% - 强调文字颜色 2 2" xfId="395"/>
    <cellStyle name="60% - 强调文字颜色 2 2 10" xfId="502"/>
    <cellStyle name="60% - 强调文字颜色 2 2 11" xfId="720"/>
    <cellStyle name="60% - 强调文字颜色 2 2 12" xfId="721"/>
    <cellStyle name="60% - 强调文字颜色 2 2 13" xfId="722"/>
    <cellStyle name="60% - 强调文字颜色 2 2 14" xfId="724"/>
    <cellStyle name="60% - 强调文字颜色 2 2 15" xfId="725"/>
    <cellStyle name="60% - 强调文字颜色 2 2 16" xfId="727"/>
    <cellStyle name="60% - 强调文字颜色 2 2 17" xfId="47"/>
    <cellStyle name="60% - 强调文字颜色 2 2 18" xfId="729"/>
    <cellStyle name="60% - 强调文字颜色 2 2 19" xfId="730"/>
    <cellStyle name="60% - 强调文字颜色 2 2 2" xfId="31"/>
    <cellStyle name="60% - 强调文字颜色 2 2 20" xfId="726"/>
    <cellStyle name="60% - 强调文字颜色 2 2 21" xfId="728"/>
    <cellStyle name="60% - 强调文字颜色 2 2 3" xfId="732"/>
    <cellStyle name="60% - 强调文字颜色 2 2 4" xfId="734"/>
    <cellStyle name="60% - 强调文字颜色 2 2 5" xfId="736"/>
    <cellStyle name="60% - 强调文字颜色 2 2 6" xfId="127"/>
    <cellStyle name="60% - 强调文字颜色 2 2 7" xfId="527"/>
    <cellStyle name="60% - 强调文字颜色 2 2 8" xfId="533"/>
    <cellStyle name="60% - 强调文字颜色 2 2 9" xfId="537"/>
    <cellStyle name="60% - 强调文字颜色 2 2_2017年改革发展类资金分配及绩效" xfId="737"/>
    <cellStyle name="60% - 强调文字颜色 2 3" xfId="22"/>
    <cellStyle name="60% - 强调文字颜色 2 4" xfId="738"/>
    <cellStyle name="60% - 强调文字颜色 3 2" xfId="450"/>
    <cellStyle name="60% - 强调文字颜色 3 2 10" xfId="739"/>
    <cellStyle name="60% - 强调文字颜色 3 2 11" xfId="134"/>
    <cellStyle name="60% - 强调文字颜色 3 2 12" xfId="741"/>
    <cellStyle name="60% - 强调文字颜色 3 2 13" xfId="742"/>
    <cellStyle name="60% - 强调文字颜色 3 2 14" xfId="743"/>
    <cellStyle name="60% - 强调文字颜色 3 2 15" xfId="113"/>
    <cellStyle name="60% - 强调文字颜色 3 2 16" xfId="744"/>
    <cellStyle name="60% - 强调文字颜色 3 2 17" xfId="746"/>
    <cellStyle name="60% - 强调文字颜色 3 2 18" xfId="749"/>
    <cellStyle name="60% - 强调文字颜色 3 2 19" xfId="752"/>
    <cellStyle name="60% - 强调文字颜色 3 2 2" xfId="174"/>
    <cellStyle name="60% - 强调文字颜色 3 2 20" xfId="114"/>
    <cellStyle name="60% - 强调文字颜色 3 2 21" xfId="745"/>
    <cellStyle name="60% - 强调文字颜色 3 2 3" xfId="178"/>
    <cellStyle name="60% - 强调文字颜色 3 2 4" xfId="181"/>
    <cellStyle name="60% - 强调文字颜色 3 2 5" xfId="185"/>
    <cellStyle name="60% - 强调文字颜色 3 2 6" xfId="164"/>
    <cellStyle name="60% - 强调文字颜色 3 2 7" xfId="577"/>
    <cellStyle name="60% - 强调文字颜色 3 2 8" xfId="579"/>
    <cellStyle name="60% - 强调文字颜色 3 2 9" xfId="581"/>
    <cellStyle name="60% - 强调文字颜色 3 2_2017年改革发展类资金分配及绩效" xfId="755"/>
    <cellStyle name="60% - 强调文字颜色 3 3" xfId="756"/>
    <cellStyle name="60% - 强调文字颜色 3 4" xfId="757"/>
    <cellStyle name="60% - 强调文字颜色 4 2" xfId="486"/>
    <cellStyle name="60% - 强调文字颜色 4 2 10" xfId="199"/>
    <cellStyle name="60% - 强调文字颜色 4 2 11" xfId="201"/>
    <cellStyle name="60% - 强调文字颜色 4 2 12" xfId="203"/>
    <cellStyle name="60% - 强调文字颜色 4 2 13" xfId="119"/>
    <cellStyle name="60% - 强调文字颜色 4 2 14" xfId="18"/>
    <cellStyle name="60% - 强调文字颜色 4 2 15" xfId="207"/>
    <cellStyle name="60% - 强调文字颜色 4 2 16" xfId="212"/>
    <cellStyle name="60% - 强调文字颜色 4 2 17" xfId="758"/>
    <cellStyle name="60% - 强调文字颜色 4 2 18" xfId="760"/>
    <cellStyle name="60% - 强调文字颜色 4 2 19" xfId="761"/>
    <cellStyle name="60% - 强调文字颜色 4 2 2" xfId="697"/>
    <cellStyle name="60% - 强调文字颜色 4 2 20" xfId="208"/>
    <cellStyle name="60% - 强调文字颜色 4 2 21" xfId="213"/>
    <cellStyle name="60% - 强调文字颜色 4 2 3" xfId="59"/>
    <cellStyle name="60% - 强调文字颜色 4 2 4" xfId="702"/>
    <cellStyle name="60% - 强调文字颜色 4 2 5" xfId="705"/>
    <cellStyle name="60% - 强调文字颜色 4 2 6" xfId="708"/>
    <cellStyle name="60% - 强调文字颜色 4 2 7" xfId="604"/>
    <cellStyle name="60% - 强调文字颜色 4 2 8" xfId="609"/>
    <cellStyle name="60% - 强调文字颜色 4 2 9" xfId="613"/>
    <cellStyle name="60% - 强调文字颜色 4 2_2017年改革发展类资金分配及绩效" xfId="11"/>
    <cellStyle name="60% - 强调文字颜色 4 3" xfId="644"/>
    <cellStyle name="60% - 强调文字颜色 4 4" xfId="648"/>
    <cellStyle name="60% - 强调文字颜色 5 2" xfId="762"/>
    <cellStyle name="60% - 强调文字颜色 5 2 10" xfId="249"/>
    <cellStyle name="60% - 强调文字颜色 5 2 11" xfId="253"/>
    <cellStyle name="60% - 强调文字颜色 5 2 12" xfId="258"/>
    <cellStyle name="60% - 强调文字颜色 5 2 13" xfId="265"/>
    <cellStyle name="60% - 强调文字颜色 5 2 14" xfId="271"/>
    <cellStyle name="60% - 强调文字颜色 5 2 15" xfId="275"/>
    <cellStyle name="60% - 强调文字颜色 5 2 16" xfId="281"/>
    <cellStyle name="60% - 强调文字颜色 5 2 17" xfId="158"/>
    <cellStyle name="60% - 强调文字颜色 5 2 18" xfId="764"/>
    <cellStyle name="60% - 强调文字颜色 5 2 19" xfId="766"/>
    <cellStyle name="60% - 强调文字颜色 5 2 2" xfId="747"/>
    <cellStyle name="60% - 强调文字颜色 5 2 20" xfId="276"/>
    <cellStyle name="60% - 强调文字颜色 5 2 21" xfId="282"/>
    <cellStyle name="60% - 强调文字颜色 5 2 3" xfId="750"/>
    <cellStyle name="60% - 强调文字颜色 5 2 4" xfId="753"/>
    <cellStyle name="60% - 强调文字颜色 5 2 5" xfId="768"/>
    <cellStyle name="60% - 强调文字颜色 5 2 6" xfId="769"/>
    <cellStyle name="60% - 强调文字颜色 5 2 7" xfId="632"/>
    <cellStyle name="60% - 强调文字颜色 5 2 8" xfId="635"/>
    <cellStyle name="60% - 强调文字颜色 5 2 9" xfId="638"/>
    <cellStyle name="60% - 强调文字颜色 5 2_2017年改革发展类资金分配及绩效" xfId="770"/>
    <cellStyle name="60% - 强调文字颜色 5 3" xfId="773"/>
    <cellStyle name="60% - 强调文字颜色 5 4" xfId="774"/>
    <cellStyle name="60% - 强调文字颜色 6 2" xfId="775"/>
    <cellStyle name="60% - 强调文字颜色 6 2 10" xfId="776"/>
    <cellStyle name="60% - 强调文字颜色 6 2 11" xfId="777"/>
    <cellStyle name="60% - 强调文字颜色 6 2 12" xfId="779"/>
    <cellStyle name="60% - 强调文字颜色 6 2 13" xfId="780"/>
    <cellStyle name="60% - 强调文字颜色 6 2 14" xfId="785"/>
    <cellStyle name="60% - 强调文字颜色 6 2 15" xfId="788"/>
    <cellStyle name="60% - 强调文字颜色 6 2 16" xfId="790"/>
    <cellStyle name="60% - 强调文字颜色 6 2 17" xfId="791"/>
    <cellStyle name="60% - 强调文字颜色 6 2 18" xfId="792"/>
    <cellStyle name="60% - 强调文字颜色 6 2 19" xfId="794"/>
    <cellStyle name="60% - 强调文字颜色 6 2 2" xfId="795"/>
    <cellStyle name="60% - 强调文字颜色 6 2 20" xfId="787"/>
    <cellStyle name="60% - 强调文字颜色 6 2 21" xfId="789"/>
    <cellStyle name="60% - 强调文字颜色 6 2 3" xfId="797"/>
    <cellStyle name="60% - 强调文字颜色 6 2 4" xfId="798"/>
    <cellStyle name="60% - 强调文字颜色 6 2 5" xfId="800"/>
    <cellStyle name="60% - 强调文字颜色 6 2 6" xfId="801"/>
    <cellStyle name="60% - 强调文字颜色 6 2 7" xfId="646"/>
    <cellStyle name="60% - 强调文字颜色 6 2 8" xfId="650"/>
    <cellStyle name="60% - 强调文字颜色 6 2 9" xfId="653"/>
    <cellStyle name="60% - 强调文字颜色 6 2_2017年改革发展类资金分配及绩效" xfId="387"/>
    <cellStyle name="60% - 强调文字颜色 6 3" xfId="803"/>
    <cellStyle name="60% - 强调文字颜色 6 4" xfId="804"/>
    <cellStyle name="60% - 着色 1" xfId="805"/>
    <cellStyle name="60% - 着色 2" xfId="806"/>
    <cellStyle name="60% - 着色 3" xfId="807"/>
    <cellStyle name="60% - 着色 4" xfId="808"/>
    <cellStyle name="60% - 着色 5" xfId="809"/>
    <cellStyle name="60% - 着色 6" xfId="810"/>
    <cellStyle name="6mal" xfId="812"/>
    <cellStyle name="A4 Small 210 x 297 mm" xfId="699"/>
    <cellStyle name="Accent1" xfId="814"/>
    <cellStyle name="Accent1 - 20%" xfId="171"/>
    <cellStyle name="Accent1 - 40%" xfId="816"/>
    <cellStyle name="Accent1 - 60%" xfId="818"/>
    <cellStyle name="Accent1_12.25-发教育厅-2016年高职生均年初预算控制数分配表" xfId="819"/>
    <cellStyle name="Accent2" xfId="821"/>
    <cellStyle name="Accent2 - 20%" xfId="824"/>
    <cellStyle name="Accent2 - 40%" xfId="9"/>
    <cellStyle name="Accent2 - 60%" xfId="825"/>
    <cellStyle name="Accent2_12.25-发教育厅-2016年高职生均年初预算控制数分配表" xfId="826"/>
    <cellStyle name="Accent3" xfId="829"/>
    <cellStyle name="Accent3 - 20%" xfId="830"/>
    <cellStyle name="Accent3 - 40%" xfId="475"/>
    <cellStyle name="Accent3 - 60%" xfId="712"/>
    <cellStyle name="Accent3_12.25-发教育厅-2016年高职生均年初预算控制数分配表" xfId="833"/>
    <cellStyle name="Accent4" xfId="835"/>
    <cellStyle name="Accent4 - 20%" xfId="836"/>
    <cellStyle name="Accent4 - 40%" xfId="837"/>
    <cellStyle name="Accent4 - 60%" xfId="784"/>
    <cellStyle name="Accent4_12.25-发教育厅-2016年高职生均年初预算控制数分配表" xfId="839"/>
    <cellStyle name="Accent5" xfId="840"/>
    <cellStyle name="Accent5 - 20%" xfId="841"/>
    <cellStyle name="Accent5 - 40%" xfId="843"/>
    <cellStyle name="Accent5 - 60%" xfId="845"/>
    <cellStyle name="Accent5_12.25-发教育厅-2016年高职生均年初预算控制数分配表" xfId="847"/>
    <cellStyle name="Accent6" xfId="848"/>
    <cellStyle name="Accent6 - 20%" xfId="849"/>
    <cellStyle name="Accent6 - 40%" xfId="850"/>
    <cellStyle name="Accent6 - 60%" xfId="851"/>
    <cellStyle name="Accent6_12.25-发教育厅-2016年高职生均年初预算控制数分配表" xfId="349"/>
    <cellStyle name="args.style" xfId="6"/>
    <cellStyle name="Bad" xfId="852"/>
    <cellStyle name="Calc Currency (0)" xfId="854"/>
    <cellStyle name="Calculation" xfId="786"/>
    <cellStyle name="Check Cell" xfId="856"/>
    <cellStyle name="ColLevel_0" xfId="716"/>
    <cellStyle name="Comma [0]" xfId="858"/>
    <cellStyle name="comma zerodec" xfId="860"/>
    <cellStyle name="Comma_!!!GO" xfId="861"/>
    <cellStyle name="Currency [0]" xfId="54"/>
    <cellStyle name="Currency_!!!GO" xfId="863"/>
    <cellStyle name="Currency1" xfId="866"/>
    <cellStyle name="Date" xfId="868"/>
    <cellStyle name="Dollar (zero dec)" xfId="870"/>
    <cellStyle name="Explanatory Text" xfId="871"/>
    <cellStyle name="e鯪9Y_x000b_" xfId="872"/>
    <cellStyle name="Fixed" xfId="873"/>
    <cellStyle name="gcd" xfId="874"/>
    <cellStyle name="Good" xfId="876"/>
    <cellStyle name="Grey" xfId="877"/>
    <cellStyle name="Header1" xfId="879"/>
    <cellStyle name="Header2" xfId="881"/>
    <cellStyle name="Header2 2" xfId="882"/>
    <cellStyle name="Header2_湘财教指2017-0119号2018年中央支持地方高校改革发展省级资金预算分配表" xfId="884"/>
    <cellStyle name="Heading 1" xfId="887"/>
    <cellStyle name="Heading 2" xfId="889"/>
    <cellStyle name="Heading 3" xfId="893"/>
    <cellStyle name="Heading 4" xfId="896"/>
    <cellStyle name="HEADING1" xfId="897"/>
    <cellStyle name="HEADING2" xfId="898"/>
    <cellStyle name="Input" xfId="899"/>
    <cellStyle name="Input [yellow]" xfId="902"/>
    <cellStyle name="Input [yellow] 2" xfId="904"/>
    <cellStyle name="Input Cells" xfId="905"/>
    <cellStyle name="Linked Cell" xfId="908"/>
    <cellStyle name="Linked Cells" xfId="909"/>
    <cellStyle name="Millares [0]_96 Risk" xfId="910"/>
    <cellStyle name="Millares_96 Risk" xfId="912"/>
    <cellStyle name="Milliers [0]_!!!GO" xfId="914"/>
    <cellStyle name="Milliers_!!!GO" xfId="916"/>
    <cellStyle name="Moneda [0]_96 Risk" xfId="917"/>
    <cellStyle name="Moneda_96 Risk" xfId="918"/>
    <cellStyle name="Mon閠aire [0]_!!!GO" xfId="921"/>
    <cellStyle name="Mon閠aire_!!!GO" xfId="922"/>
    <cellStyle name="MS Sans Serif" xfId="14"/>
    <cellStyle name="Neutral" xfId="923"/>
    <cellStyle name="New Times Roman" xfId="925"/>
    <cellStyle name="no dec" xfId="926"/>
    <cellStyle name="no dec 2" xfId="927"/>
    <cellStyle name="no dec_湘财教指〔2017〕84号中央财政支持地方高校改革发展资金" xfId="928"/>
    <cellStyle name="Norma,_laroux_4_营业在建 (2)_E21" xfId="930"/>
    <cellStyle name="Normal - Style1" xfId="497"/>
    <cellStyle name="Normal_!!!GO" xfId="932"/>
    <cellStyle name="Note" xfId="933"/>
    <cellStyle name="Output" xfId="935"/>
    <cellStyle name="per.style" xfId="254"/>
    <cellStyle name="Percent [2]" xfId="936"/>
    <cellStyle name="Percent_!!!GO" xfId="552"/>
    <cellStyle name="Pourcentage_pldt" xfId="937"/>
    <cellStyle name="PSChar" xfId="938"/>
    <cellStyle name="PSDate" xfId="939"/>
    <cellStyle name="PSDec" xfId="940"/>
    <cellStyle name="PSHeading" xfId="941"/>
    <cellStyle name="PSInt" xfId="942"/>
    <cellStyle name="PSSpacer" xfId="943"/>
    <cellStyle name="RowLevel_0" xfId="944"/>
    <cellStyle name="sstot" xfId="945"/>
    <cellStyle name="Standard_AREAS" xfId="947"/>
    <cellStyle name="t" xfId="950"/>
    <cellStyle name="t_HVAC Equipment (3)" xfId="953"/>
    <cellStyle name="Title" xfId="954"/>
    <cellStyle name="Total" xfId="957"/>
    <cellStyle name="Total 2" xfId="961"/>
    <cellStyle name="Total_湘财教指2017-0119号2018年中央支持地方高校改革发展省级资金预算分配表" xfId="963"/>
    <cellStyle name="Warning Text" xfId="964"/>
    <cellStyle name="百分比 2" xfId="965"/>
    <cellStyle name="百分比 3" xfId="966"/>
    <cellStyle name="捠壿 [0.00]_Region Orders (2)" xfId="783"/>
    <cellStyle name="捠壿_Region Orders (2)" xfId="968"/>
    <cellStyle name="编号" xfId="970"/>
    <cellStyle name="标题 1 2" xfId="971"/>
    <cellStyle name="标题 1 2 10" xfId="972"/>
    <cellStyle name="标题 1 2 11" xfId="973"/>
    <cellStyle name="标题 1 2 12" xfId="974"/>
    <cellStyle name="标题 1 2 13" xfId="975"/>
    <cellStyle name="标题 1 2 14" xfId="976"/>
    <cellStyle name="标题 1 2 15" xfId="980"/>
    <cellStyle name="标题 1 2 16" xfId="983"/>
    <cellStyle name="标题 1 2 17" xfId="984"/>
    <cellStyle name="标题 1 2 18" xfId="986"/>
    <cellStyle name="标题 1 2 19" xfId="987"/>
    <cellStyle name="标题 1 2 2" xfId="989"/>
    <cellStyle name="标题 1 2 20" xfId="979"/>
    <cellStyle name="标题 1 2 21" xfId="982"/>
    <cellStyle name="标题 1 2 3" xfId="990"/>
    <cellStyle name="标题 1 2 4" xfId="991"/>
    <cellStyle name="标题 1 2 5" xfId="993"/>
    <cellStyle name="标题 1 2 6" xfId="994"/>
    <cellStyle name="标题 1 2 7" xfId="996"/>
    <cellStyle name="标题 1 2 8" xfId="999"/>
    <cellStyle name="标题 1 2 9" xfId="1001"/>
    <cellStyle name="标题 1 2_2017年改革发展类资金分配及绩效" xfId="1003"/>
    <cellStyle name="标题 1 3" xfId="1006"/>
    <cellStyle name="标题 2 2" xfId="1007"/>
    <cellStyle name="标题 2 2 10" xfId="1008"/>
    <cellStyle name="标题 2 2 11" xfId="1010"/>
    <cellStyle name="标题 2 2 12" xfId="1011"/>
    <cellStyle name="标题 2 2 13" xfId="1013"/>
    <cellStyle name="标题 2 2 14" xfId="73"/>
    <cellStyle name="标题 2 2 15" xfId="78"/>
    <cellStyle name="标题 2 2 16" xfId="13"/>
    <cellStyle name="标题 2 2 17" xfId="92"/>
    <cellStyle name="标题 2 2 18" xfId="98"/>
    <cellStyle name="标题 2 2 19" xfId="108"/>
    <cellStyle name="标题 2 2 2" xfId="1014"/>
    <cellStyle name="标题 2 2 20" xfId="77"/>
    <cellStyle name="标题 2 2 21" xfId="12"/>
    <cellStyle name="标题 2 2 3" xfId="1015"/>
    <cellStyle name="标题 2 2 4" xfId="664"/>
    <cellStyle name="标题 2 2 5" xfId="1017"/>
    <cellStyle name="标题 2 2 6" xfId="1018"/>
    <cellStyle name="标题 2 2 7" xfId="1019"/>
    <cellStyle name="标题 2 2 8" xfId="1021"/>
    <cellStyle name="标题 2 2 9" xfId="1022"/>
    <cellStyle name="标题 2 2_2017年改革发展类资金分配及绩效" xfId="1023"/>
    <cellStyle name="标题 2 3" xfId="1025"/>
    <cellStyle name="标题 3 2" xfId="978"/>
    <cellStyle name="标题 3 2 10" xfId="1027"/>
    <cellStyle name="标题 3 2 11" xfId="1028"/>
    <cellStyle name="标题 3 2 12" xfId="1029"/>
    <cellStyle name="标题 3 2 13" xfId="1032"/>
    <cellStyle name="标题 3 2 14" xfId="1034"/>
    <cellStyle name="标题 3 2 15" xfId="1036"/>
    <cellStyle name="标题 3 2 16" xfId="1038"/>
    <cellStyle name="标题 3 2 17" xfId="1"/>
    <cellStyle name="标题 3 2 18" xfId="1039"/>
    <cellStyle name="标题 3 2 19" xfId="1040"/>
    <cellStyle name="标题 3 2 2" xfId="1041"/>
    <cellStyle name="标题 3 2 20" xfId="1035"/>
    <cellStyle name="标题 3 2 21" xfId="1037"/>
    <cellStyle name="标题 3 2 3" xfId="1043"/>
    <cellStyle name="标题 3 2 4" xfId="1045"/>
    <cellStyle name="标题 3 2 5" xfId="1048"/>
    <cellStyle name="标题 3 2 6" xfId="1050"/>
    <cellStyle name="标题 3 2 7" xfId="1052"/>
    <cellStyle name="标题 3 2 8" xfId="1055"/>
    <cellStyle name="标题 3 2 9" xfId="1059"/>
    <cellStyle name="标题 3 2_2017年改革发展类资金分配及绩效" xfId="110"/>
    <cellStyle name="标题 3 3" xfId="981"/>
    <cellStyle name="标题 4 2" xfId="1058"/>
    <cellStyle name="标题 4 2 10" xfId="1060"/>
    <cellStyle name="标题 4 2 11" xfId="869"/>
    <cellStyle name="标题 4 2 12" xfId="1061"/>
    <cellStyle name="标题 4 2 13" xfId="1063"/>
    <cellStyle name="标题 4 2 14" xfId="1066"/>
    <cellStyle name="标题 4 2 15" xfId="1070"/>
    <cellStyle name="标题 4 2 16" xfId="1072"/>
    <cellStyle name="标题 4 2 17" xfId="1073"/>
    <cellStyle name="标题 4 2 18" xfId="1074"/>
    <cellStyle name="标题 4 2 19" xfId="1075"/>
    <cellStyle name="标题 4 2 2" xfId="1076"/>
    <cellStyle name="标题 4 2 20" xfId="1069"/>
    <cellStyle name="标题 4 2 21" xfId="1071"/>
    <cellStyle name="标题 4 2 3" xfId="1077"/>
    <cellStyle name="标题 4 2 4" xfId="1078"/>
    <cellStyle name="标题 4 2 5" xfId="1079"/>
    <cellStyle name="标题 4 2 6" xfId="1080"/>
    <cellStyle name="标题 4 2 7" xfId="1082"/>
    <cellStyle name="标题 4 2 8" xfId="1084"/>
    <cellStyle name="标题 4 2 9" xfId="1085"/>
    <cellStyle name="标题 4 2_2017年改革发展类资金分配及绩效" xfId="1087"/>
    <cellStyle name="标题 4 3" xfId="1090"/>
    <cellStyle name="标题 5" xfId="1093"/>
    <cellStyle name="标题 5 10" xfId="434"/>
    <cellStyle name="标题 5 11" xfId="437"/>
    <cellStyle name="标题 5 12" xfId="439"/>
    <cellStyle name="标题 5 13" xfId="441"/>
    <cellStyle name="标题 5 14" xfId="445"/>
    <cellStyle name="标题 5 15" xfId="1096"/>
    <cellStyle name="标题 5 16" xfId="1099"/>
    <cellStyle name="标题 5 17" xfId="1101"/>
    <cellStyle name="标题 5 18" xfId="1102"/>
    <cellStyle name="标题 5 19" xfId="1103"/>
    <cellStyle name="标题 5 2" xfId="1104"/>
    <cellStyle name="标题 5 20" xfId="1095"/>
    <cellStyle name="标题 5 21" xfId="1098"/>
    <cellStyle name="标题 5 22" xfId="1100"/>
    <cellStyle name="标题 5 3" xfId="1105"/>
    <cellStyle name="标题 5 4" xfId="1106"/>
    <cellStyle name="标题 5 5" xfId="1108"/>
    <cellStyle name="标题 5 6" xfId="10"/>
    <cellStyle name="标题 5 7" xfId="1110"/>
    <cellStyle name="标题 5 8" xfId="1112"/>
    <cellStyle name="标题 5 9" xfId="1114"/>
    <cellStyle name="标题 6" xfId="1115"/>
    <cellStyle name="标题 7" xfId="1118"/>
    <cellStyle name="标题1" xfId="1121"/>
    <cellStyle name="表标题" xfId="1122"/>
    <cellStyle name="表标题 2" xfId="1124"/>
    <cellStyle name="表标题 2 2" xfId="1125"/>
    <cellStyle name="表标题 2 3" xfId="1128"/>
    <cellStyle name="表标题 2_2017年改革发展类资金分配及绩效" xfId="1129"/>
    <cellStyle name="表标题 3" xfId="960"/>
    <cellStyle name="表标题_湘财教指〔2017〕84号中央财政支持地方高校改革发展资金" xfId="1131"/>
    <cellStyle name="部门" xfId="1133"/>
    <cellStyle name="差 2" xfId="1134"/>
    <cellStyle name="差 2 10" xfId="1136"/>
    <cellStyle name="差 2 11" xfId="1137"/>
    <cellStyle name="差 2 12" xfId="1138"/>
    <cellStyle name="差 2 13" xfId="1139"/>
    <cellStyle name="差 2 14" xfId="1141"/>
    <cellStyle name="差 2 15" xfId="1143"/>
    <cellStyle name="差 2 16" xfId="1146"/>
    <cellStyle name="差 2 17" xfId="1147"/>
    <cellStyle name="差 2 18" xfId="1148"/>
    <cellStyle name="差 2 19" xfId="1149"/>
    <cellStyle name="差 2 2" xfId="1150"/>
    <cellStyle name="差 2 20" xfId="1142"/>
    <cellStyle name="差 2 21" xfId="1145"/>
    <cellStyle name="差 2 3" xfId="1151"/>
    <cellStyle name="差 2 4" xfId="1152"/>
    <cellStyle name="差 2 5" xfId="1153"/>
    <cellStyle name="差 2 6" xfId="1154"/>
    <cellStyle name="差 2 7" xfId="1155"/>
    <cellStyle name="差 2 8" xfId="1156"/>
    <cellStyle name="差 2 9" xfId="1157"/>
    <cellStyle name="差 2_2017年改革发展类资金分配及绩效" xfId="1158"/>
    <cellStyle name="差 3" xfId="1159"/>
    <cellStyle name="差 4" xfId="1160"/>
    <cellStyle name="差_00省级(打印)" xfId="1162"/>
    <cellStyle name="差_00省级(打印)_12.25-发教育厅-2016年高职生均年初预算控制数分配表" xfId="1165"/>
    <cellStyle name="差_03昭通" xfId="1166"/>
    <cellStyle name="差_03昭通_12.25-发教育厅-2016年高职生均年初预算控制数分配表" xfId="1167"/>
    <cellStyle name="差_0502通海县" xfId="1168"/>
    <cellStyle name="差_0502通海县_12.25-发教育厅-2016年高职生均年初预算控制数分配表" xfId="1169"/>
    <cellStyle name="差_05潍坊" xfId="772"/>
    <cellStyle name="差_05潍坊_12.25-发教育厅-2016年高职生均年初预算控制数分配表" xfId="1171"/>
    <cellStyle name="差_0605石屏县" xfId="1173"/>
    <cellStyle name="差_0605石屏县_12.25-发教育厅-2016年高职生均年初预算控制数分配表" xfId="1175"/>
    <cellStyle name="差_0605石屏县_财力性转移支付2010年预算参考数" xfId="1176"/>
    <cellStyle name="差_0605石屏县_财力性转移支付2010年预算参考数_12.25-发教育厅-2016年高职生均年初预算控制数分配表" xfId="1177"/>
    <cellStyle name="差_07临沂" xfId="1178"/>
    <cellStyle name="差_07临沂_12.25-发教育厅-2016年高职生均年初预算控制数分配表" xfId="1180"/>
    <cellStyle name="差_09黑龙江" xfId="1181"/>
    <cellStyle name="差_09黑龙江_12.25-发教育厅-2016年高职生均年初预算控制数分配表" xfId="1183"/>
    <cellStyle name="差_09黑龙江_财力性转移支付2010年预算参考数" xfId="1184"/>
    <cellStyle name="差_09黑龙江_财力性转移支付2010年预算参考数_12.25-发教育厅-2016年高职生均年初预算控制数分配表" xfId="1185"/>
    <cellStyle name="差_1" xfId="1187"/>
    <cellStyle name="差_1_12.25-发教育厅-2016年高职生均年初预算控制数分配表" xfId="1188"/>
    <cellStyle name="差_1_财力性转移支付2010年预算参考数" xfId="1189"/>
    <cellStyle name="差_1_财力性转移支付2010年预算参考数_12.25-发教育厅-2016年高职生均年初预算控制数分配表" xfId="719"/>
    <cellStyle name="差_1110洱源县" xfId="1191"/>
    <cellStyle name="差_1110洱源县_12.25-发教育厅-2016年高职生均年初预算控制数分配表" xfId="1192"/>
    <cellStyle name="差_1110洱源县_财力性转移支付2010年预算参考数" xfId="1193"/>
    <cellStyle name="差_1110洱源县_财力性转移支付2010年预算参考数_12.25-发教育厅-2016年高职生均年初预算控制数分配表" xfId="1194"/>
    <cellStyle name="差_11大理" xfId="1195"/>
    <cellStyle name="差_11大理_12.25-发教育厅-2016年高职生均年初预算控制数分配表" xfId="177"/>
    <cellStyle name="差_11大理_财力性转移支付2010年预算参考数" xfId="1196"/>
    <cellStyle name="差_11大理_财力性转移支付2010年预算参考数_12.25-发教育厅-2016年高职生均年初预算控制数分配表" xfId="1197"/>
    <cellStyle name="差_12.25-发教育厅-2015年老职工住房补贴审核表" xfId="1198"/>
    <cellStyle name="差_12.25-发教育厅-2016年高职生均年初预算控制数分配表" xfId="1200"/>
    <cellStyle name="差_12.25-发教育厅-非税预算" xfId="1202"/>
    <cellStyle name="差_12.25-发教育厅工资提标和养老保险改革2016年新增" xfId="1204"/>
    <cellStyle name="差_12滨州" xfId="1205"/>
    <cellStyle name="差_12滨州_12.25-发教育厅-2016年高职生均年初预算控制数分配表" xfId="506"/>
    <cellStyle name="差_12滨州_财力性转移支付2010年预算参考数" xfId="1206"/>
    <cellStyle name="差_12滨州_财力性转移支付2010年预算参考数_12.25-发教育厅-2016年高职生均年初预算控制数分配表" xfId="1208"/>
    <cellStyle name="差_14安徽" xfId="1209"/>
    <cellStyle name="差_14安徽_12.25-发教育厅-2016年高职生均年初预算控制数分配表" xfId="1210"/>
    <cellStyle name="差_14安徽_财力性转移支付2010年预算参考数" xfId="1120"/>
    <cellStyle name="差_14安徽_财力性转移支付2010年预算参考数_12.25-发教育厅-2016年高职生均年初预算控制数分配表" xfId="444"/>
    <cellStyle name="差_2" xfId="448"/>
    <cellStyle name="差_2_12.25-发教育厅-2016年高职生均年初预算控制数分配表" xfId="1212"/>
    <cellStyle name="差_2_财力性转移支付2010年预算参考数" xfId="104"/>
    <cellStyle name="差_2_财力性转移支付2010年预算参考数_12.25-发教育厅-2016年高职生均年初预算控制数分配表" xfId="320"/>
    <cellStyle name="差_2006年22湖南" xfId="1214"/>
    <cellStyle name="差_2006年22湖南_12.25-发教育厅-2016年高职生均年初预算控制数分配表" xfId="184"/>
    <cellStyle name="差_2006年22湖南_财力性转移支付2010年预算参考数" xfId="1216"/>
    <cellStyle name="差_2006年22湖南_财力性转移支付2010年预算参考数_12.25-发教育厅-2016年高职生均年初预算控制数分配表" xfId="1217"/>
    <cellStyle name="差_2006年27重庆" xfId="1218"/>
    <cellStyle name="差_2006年27重庆_12.25-发教育厅-2016年高职生均年初预算控制数分配表" xfId="1219"/>
    <cellStyle name="差_2006年27重庆_财力性转移支付2010年预算参考数" xfId="1220"/>
    <cellStyle name="差_2006年27重庆_财力性转移支付2010年预算参考数_12.25-发教育厅-2016年高职生均年初预算控制数分配表" xfId="1221"/>
    <cellStyle name="差_2006年28四川" xfId="1207"/>
    <cellStyle name="差_2006年28四川_12.25-发教育厅-2016年高职生均年初预算控制数分配表" xfId="1222"/>
    <cellStyle name="差_2006年28四川_财力性转移支付2010年预算参考数" xfId="844"/>
    <cellStyle name="差_2006年28四川_财力性转移支付2010年预算参考数_12.25-发教育厅-2016年高职生均年初预算控制数分配表" xfId="1024"/>
    <cellStyle name="差_2006年30云南" xfId="168"/>
    <cellStyle name="差_2006年30云南_12.25-发教育厅-2016年高职生均年初预算控制数分配表" xfId="1223"/>
    <cellStyle name="差_2006年33甘肃" xfId="1224"/>
    <cellStyle name="差_2006年33甘肃_12.25-发教育厅-2016年高职生均年初预算控制数分配表" xfId="1226"/>
    <cellStyle name="差_2006年34青海" xfId="1227"/>
    <cellStyle name="差_2006年34青海_12.25-发教育厅-2016年高职生均年初预算控制数分配表" xfId="1228"/>
    <cellStyle name="差_2006年34青海_财力性转移支付2010年预算参考数" xfId="1229"/>
    <cellStyle name="差_2006年34青海_财力性转移支付2010年预算参考数_12.25-发教育厅-2016年高职生均年初预算控制数分配表" xfId="1231"/>
    <cellStyle name="差_2006年全省财力计算表（中央、决算）" xfId="1232"/>
    <cellStyle name="差_2006年全省财力计算表（中央、决算）_12.25-发教育厅-2016年高职生均年初预算控制数分配表" xfId="1234"/>
    <cellStyle name="差_2006年水利统计指标统计表" xfId="1235"/>
    <cellStyle name="差_2006年水利统计指标统计表_12.25-发教育厅-2016年高职生均年初预算控制数分配表" xfId="1236"/>
    <cellStyle name="差_2006年水利统计指标统计表_财力性转移支付2010年预算参考数" xfId="811"/>
    <cellStyle name="差_2006年水利统计指标统计表_财力性转移支付2010年预算参考数_12.25-发教育厅-2016年高职生均年初预算控制数分配表" xfId="1239"/>
    <cellStyle name="差_2007年收支情况及2008年收支预计表(汇总表)" xfId="1240"/>
    <cellStyle name="差_2007年收支情况及2008年收支预计表(汇总表)_12.25-发教育厅-2016年高职生均年初预算控制数分配表" xfId="1241"/>
    <cellStyle name="差_2007年收支情况及2008年收支预计表(汇总表)_财力性转移支付2010年预算参考数" xfId="1242"/>
    <cellStyle name="差_2007年收支情况及2008年收支预计表(汇总表)_财力性转移支付2010年预算参考数_12.25-发教育厅-2016年高职生均年初预算控制数分配表" xfId="1243"/>
    <cellStyle name="差_2007年一般预算支出剔除" xfId="1246"/>
    <cellStyle name="差_2007年一般预算支出剔除_12.25-发教育厅-2016年高职生均年初预算控制数分配表" xfId="1247"/>
    <cellStyle name="差_2007年一般预算支出剔除_财力性转移支付2010年预算参考数" xfId="1249"/>
    <cellStyle name="差_2007年一般预算支出剔除_财力性转移支付2010年预算参考数_12.25-发教育厅-2016年高职生均年初预算控制数分配表" xfId="1250"/>
    <cellStyle name="差_2007一般预算支出口径剔除表" xfId="1251"/>
    <cellStyle name="差_2007一般预算支出口径剔除表_12.25-发教育厅-2016年高职生均年初预算控制数分配表" xfId="1252"/>
    <cellStyle name="差_2007一般预算支出口径剔除表_财力性转移支付2010年预算参考数" xfId="1253"/>
    <cellStyle name="差_2007一般预算支出口径剔除表_财力性转移支付2010年预算参考数_12.25-发教育厅-2016年高职生均年初预算控制数分配表" xfId="1255"/>
    <cellStyle name="差_2008计算资料（8月5）" xfId="1256"/>
    <cellStyle name="差_2008计算资料（8月5）_12.25-发教育厅-2016年高职生均年初预算控制数分配表" xfId="1258"/>
    <cellStyle name="差_2008年全省汇总收支计算表" xfId="117"/>
    <cellStyle name="差_2008年全省汇总收支计算表_12.25-发教育厅-2016年高职生均年初预算控制数分配表" xfId="1259"/>
    <cellStyle name="差_2008年全省汇总收支计算表_财力性转移支付2010年预算参考数" xfId="992"/>
    <cellStyle name="差_2008年全省汇总收支计算表_财力性转移支付2010年预算参考数_12.25-发教育厅-2016年高职生均年初预算控制数分配表" xfId="684"/>
    <cellStyle name="差_2008年一般预算支出预计" xfId="1260"/>
    <cellStyle name="差_2008年一般预算支出预计_12.25-发教育厅-2016年高职生均年初预算控制数分配表" xfId="1263"/>
    <cellStyle name="差_2008年预计支出与2007年对比" xfId="1264"/>
    <cellStyle name="差_2008年预计支出与2007年对比_12.25-发教育厅-2016年高职生均年初预算控制数分配表" xfId="1265"/>
    <cellStyle name="差_2008年支出核定" xfId="1267"/>
    <cellStyle name="差_2008年支出核定_12.25-发教育厅-2016年高职生均年初预算控制数分配表" xfId="220"/>
    <cellStyle name="差_2008年支出调整" xfId="1268"/>
    <cellStyle name="差_2008年支出调整_12.25-发教育厅-2016年高职生均年初预算控制数分配表" xfId="1269"/>
    <cellStyle name="差_2008年支出调整_财力性转移支付2010年预算参考数" xfId="588"/>
    <cellStyle name="差_2008年支出调整_财力性转移支付2010年预算参考数_12.25-发教育厅-2016年高职生均年初预算控制数分配表" xfId="1272"/>
    <cellStyle name="差_2014年高职生均测算" xfId="1274"/>
    <cellStyle name="差_2014年职成教育第一批专项资金分配表" xfId="1276"/>
    <cellStyle name="差_2014市县可用财力（提供处室）" xfId="828"/>
    <cellStyle name="差_2014市县可用财力（提供处室）_12.25-发教育厅-2016年高职生均年初预算控制数分配表" xfId="832"/>
    <cellStyle name="差_2015年度工资提标清算拨款分配方案" xfId="1278"/>
    <cellStyle name="差_2015年度省本级教育部门经常性拨款分配方案1223（定稿）" xfId="1031"/>
    <cellStyle name="差_2015年度追加中央生均拨款分配方案" xfId="1279"/>
    <cellStyle name="差_2015年高等教育教职工和学生情况" xfId="1281"/>
    <cellStyle name="差_2015年高职生均拨款奖补资金分配方案(200万托底）" xfId="1284"/>
    <cellStyle name="差_2015年高职中央奖补资金分配因素表（含民办）" xfId="855"/>
    <cellStyle name="差_2015年高职中央奖补资金分配因素表（含民办）_12.25-发教育厅-2016年高职生均年初预算控制数分配表" xfId="56"/>
    <cellStyle name="差_2016年常年委托工作经费及一次性项目经费清理表" xfId="1005"/>
    <cellStyle name="差_2016年高校经常性拨款分配因素(测算201616)" xfId="1285"/>
    <cellStyle name="差_2016年年初部门预算分配方案" xfId="295"/>
    <cellStyle name="差_2018年湖南省高校“双一流”建设专项资金预安排表" xfId="1286"/>
    <cellStyle name="差_20河南" xfId="566"/>
    <cellStyle name="差_20河南_12.25-发教育厅-2016年高职生均年初预算控制数分配表" xfId="1287"/>
    <cellStyle name="差_20河南_财力性转移支付2010年预算参考数" xfId="1062"/>
    <cellStyle name="差_20河南_财力性转移支付2010年预算参考数_12.25-发教育厅-2016年高职生均年初预算控制数分配表" xfId="1289"/>
    <cellStyle name="差_22湖南" xfId="1291"/>
    <cellStyle name="差_22湖南_12.25-发教育厅-2016年高职生均年初预算控制数分配表" xfId="1294"/>
    <cellStyle name="差_22湖南_财力性转移支付2010年预算参考数" xfId="1295"/>
    <cellStyle name="差_22湖南_财力性转移支付2010年预算参考数_12.25-发教育厅-2016年高职生均年初预算控制数分配表" xfId="1297"/>
    <cellStyle name="差_27重庆" xfId="1299"/>
    <cellStyle name="差_27重庆_12.25-发教育厅-2016年高职生均年初预算控制数分配表" xfId="1301"/>
    <cellStyle name="差_27重庆_财力性转移支付2010年预算参考数" xfId="1303"/>
    <cellStyle name="差_27重庆_财力性转移支付2010年预算参考数_12.25-发教育厅-2016年高职生均年初预算控制数分配表" xfId="1304"/>
    <cellStyle name="差_28四川" xfId="1307"/>
    <cellStyle name="差_28四川_12.25-发教育厅-2016年高职生均年初预算控制数分配表" xfId="1308"/>
    <cellStyle name="差_28四川_财力性转移支付2010年预算参考数" xfId="1310"/>
    <cellStyle name="差_28四川_财力性转移支付2010年预算参考数_12.25-发教育厅-2016年高职生均年初预算控制数分配表" xfId="1314"/>
    <cellStyle name="差_30云南" xfId="883"/>
    <cellStyle name="差_30云南_1" xfId="1315"/>
    <cellStyle name="差_30云南_1_12.25-发教育厅-2016年高职生均年初预算控制数分配表" xfId="1317"/>
    <cellStyle name="差_30云南_1_财力性转移支付2010年预算参考数" xfId="5"/>
    <cellStyle name="差_30云南_1_财力性转移支付2010年预算参考数_12.25-发教育厅-2016年高职生均年初预算控制数分配表" xfId="1318"/>
    <cellStyle name="差_30云南_12.25-发教育厅-2016年高职生均年初预算控制数分配表" xfId="1319"/>
    <cellStyle name="差_33甘肃" xfId="1320"/>
    <cellStyle name="差_33甘肃_12.25-发教育厅-2016年高职生均年初预算控制数分配表" xfId="1321"/>
    <cellStyle name="差_34青海" xfId="210"/>
    <cellStyle name="差_34青海_1" xfId="1323"/>
    <cellStyle name="差_34青海_1_12.25-发教育厅-2016年高职生均年初预算控制数分配表" xfId="1324"/>
    <cellStyle name="差_34青海_1_财力性转移支付2010年预算参考数" xfId="1325"/>
    <cellStyle name="差_34青海_1_财力性转移支付2010年预算参考数_12.25-发教育厅-2016年高职生均年初预算控制数分配表" xfId="1326"/>
    <cellStyle name="差_34青海_12.25-发教育厅-2016年高职生均年初预算控制数分配表" xfId="1065"/>
    <cellStyle name="差_34青海_财力性转移支付2010年预算参考数" xfId="1329"/>
    <cellStyle name="差_34青海_财力性转移支付2010年预算参考数_12.25-发教育厅-2016年高职生均年初预算控制数分配表" xfId="1331"/>
    <cellStyle name="差_530623_2006年县级财政报表附表" xfId="1333"/>
    <cellStyle name="差_530623_2006年县级财政报表附表_12.25-发教育厅-2016年高职生均年初预算控制数分配表" xfId="1334"/>
    <cellStyle name="差_530629_2006年县级财政报表附表" xfId="1335"/>
    <cellStyle name="差_530629_2006年县级财政报表附表_12.25-发教育厅-2016年高职生均年初预算控制数分配表" xfId="677"/>
    <cellStyle name="差_5334_2006年迪庆县级财政报表附表" xfId="1336"/>
    <cellStyle name="差_5334_2006年迪庆县级财政报表附表_12.25-发教育厅-2016年高职生均年初预算控制数分配表" xfId="477"/>
    <cellStyle name="差_Book1" xfId="1337"/>
    <cellStyle name="差_Book1_1" xfId="1033"/>
    <cellStyle name="差_Book1_12.25-发教育厅-2016年高职生均年初预算控制数分配表" xfId="1338"/>
    <cellStyle name="差_Book1_财力性转移支付2010年预算参考数" xfId="1339"/>
    <cellStyle name="差_Book1_财力性转移支付2010年预算参考数_12.25-发教育厅-2016年高职生均年初预算控制数分配表" xfId="1340"/>
    <cellStyle name="差_Book2" xfId="62"/>
    <cellStyle name="差_Book2_12.25-发教育厅-2016年高职生均年初预算控制数分配表" xfId="1341"/>
    <cellStyle name="差_Book2_财力性转移支付2010年预算参考数" xfId="1343"/>
    <cellStyle name="差_Book2_财力性转移支付2010年预算参考数_12.25-发教育厅-2016年高职生均年初预算控制数分配表" xfId="1345"/>
    <cellStyle name="差_gdp" xfId="3"/>
    <cellStyle name="差_gdp_12.25-发教育厅-2016年高职生均年初预算控制数分配表" xfId="1346"/>
    <cellStyle name="差_M01-2(州市补助收入)" xfId="1347"/>
    <cellStyle name="差_M01-2(州市补助收入)_12.25-发教育厅-2016年高职生均年初预算控制数分配表" xfId="1349"/>
    <cellStyle name="差_Sheet1" xfId="1351"/>
    <cellStyle name="差_Sheet1_1" xfId="230"/>
    <cellStyle name="差_安徽 缺口县区测算(地方填报)1" xfId="1353"/>
    <cellStyle name="差_安徽 缺口县区测算(地方填报)1_12.25-发教育厅-2016年高职生均年初预算控制数分配表" xfId="1012"/>
    <cellStyle name="差_安徽 缺口县区测算(地方填报)1_财力性转移支付2010年预算参考数" xfId="1356"/>
    <cellStyle name="差_安徽 缺口县区测算(地方填报)1_财力性转移支付2010年预算参考数_12.25-发教育厅-2016年高职生均年初预算控制数分配表" xfId="1357"/>
    <cellStyle name="差_不含人员经费系数" xfId="1358"/>
    <cellStyle name="差_不含人员经费系数_12.25-发教育厅-2016年高职生均年初预算控制数分配表" xfId="1359"/>
    <cellStyle name="差_不含人员经费系数_财力性转移支付2010年预算参考数" xfId="492"/>
    <cellStyle name="差_不含人员经费系数_财力性转移支付2010年预算参考数_12.25-发教育厅-2016年高职生均年初预算控制数分配表" xfId="1360"/>
    <cellStyle name="差_财政供养人员" xfId="1361"/>
    <cellStyle name="差_财政供养人员_12.25-发教育厅-2016年高职生均年初预算控制数分配表" xfId="1362"/>
    <cellStyle name="差_财政供养人员_财力性转移支付2010年预算参考数" xfId="1363"/>
    <cellStyle name="差_财政供养人员_财力性转移支付2010年预算参考数_12.25-发教育厅-2016年高职生均年初预算控制数分配表" xfId="1365"/>
    <cellStyle name="差_测算结果" xfId="1366"/>
    <cellStyle name="差_测算结果_12.25-发教育厅-2016年高职生均年初预算控制数分配表" xfId="1367"/>
    <cellStyle name="差_测算结果_财力性转移支付2010年预算参考数" xfId="1370"/>
    <cellStyle name="差_测算结果_财力性转移支付2010年预算参考数_12.25-发教育厅-2016年高职生均年初预算控制数分配表" xfId="1371"/>
    <cellStyle name="差_测算结果汇总" xfId="1373"/>
    <cellStyle name="差_测算结果汇总_12.25-发教育厅-2016年高职生均年初预算控制数分配表" xfId="1375"/>
    <cellStyle name="差_测算结果汇总_财力性转移支付2010年预算参考数" xfId="35"/>
    <cellStyle name="差_测算结果汇总_财力性转移支付2010年预算参考数_12.25-发教育厅-2016年高职生均年初预算控制数分配表" xfId="1378"/>
    <cellStyle name="差_成本差异系数" xfId="1379"/>
    <cellStyle name="差_成本差异系数（含人口规模）" xfId="1380"/>
    <cellStyle name="差_成本差异系数（含人口规模）_12.25-发教育厅-2016年高职生均年初预算控制数分配表" xfId="162"/>
    <cellStyle name="差_成本差异系数（含人口规模）_财力性转移支付2010年预算参考数" xfId="1381"/>
    <cellStyle name="差_成本差异系数（含人口规模）_财力性转移支付2010年预算参考数_12.25-发教育厅-2016年高职生均年初预算控制数分配表" xfId="540"/>
    <cellStyle name="差_成本差异系数_12.25-发教育厅-2016年高职生均年初预算控制数分配表" xfId="1382"/>
    <cellStyle name="差_成本差异系数_财力性转移支付2010年预算参考数" xfId="1384"/>
    <cellStyle name="差_成本差异系数_财力性转移支付2010年预算参考数_12.25-发教育厅-2016年高职生均年初预算控制数分配表" xfId="1385"/>
    <cellStyle name="差_城建部门" xfId="1386"/>
    <cellStyle name="差_城建部门_12.25-发教育厅-2016年高职生均年初预算控制数分配表" xfId="1387"/>
    <cellStyle name="差_第五部分(才淼、饶永宏）" xfId="1068"/>
    <cellStyle name="差_第五部分(才淼、饶永宏）_12.25-发教育厅-2016年高职生均年初预算控制数分配表" xfId="949"/>
    <cellStyle name="差_第一部分：综合全" xfId="1388"/>
    <cellStyle name="差_第一部分：综合全_12.25-发教育厅-2016年高职生均年初预算控制数分配表" xfId="1280"/>
    <cellStyle name="差_对口支援新疆资金规模测算表20100106" xfId="1389"/>
    <cellStyle name="差_对口支援新疆资金规模测算表20100106_12.25-发教育厅-2016年高职生均年初预算控制数分配表" xfId="1390"/>
    <cellStyle name="差_对口支援新疆资金规模测算表20100113" xfId="1391"/>
    <cellStyle name="差_对口支援新疆资金规模测算表20100113_12.25-发教育厅-2016年高职生均年初预算控制数分配表" xfId="1392"/>
    <cellStyle name="差_发教育厅工资晋级预发第三步津补贴" xfId="799"/>
    <cellStyle name="差_反馈教科文(增人增支教育厅）" xfId="1394"/>
    <cellStyle name="差_分析缺口率" xfId="1395"/>
    <cellStyle name="差_分析缺口率_12.25-发教育厅-2016年高职生均年初预算控制数分配表" xfId="1397"/>
    <cellStyle name="差_分析缺口率_财力性转移支付2010年预算参考数" xfId="1296"/>
    <cellStyle name="差_分析缺口率_财力性转移支付2010年预算参考数_12.25-发教育厅-2016年高职生均年初预算控制数分配表" xfId="1398"/>
    <cellStyle name="差_分县成本差异系数" xfId="1400"/>
    <cellStyle name="差_分县成本差异系数_12.25-发教育厅-2016年高职生均年初预算控制数分配表" xfId="1402"/>
    <cellStyle name="差_分县成本差异系数_不含人员经费系数" xfId="1403"/>
    <cellStyle name="差_分县成本差异系数_不含人员经费系数_12.25-发教育厅-2016年高职生均年初预算控制数分配表" xfId="1406"/>
    <cellStyle name="差_分县成本差异系数_不含人员经费系数_财力性转移支付2010年预算参考数" xfId="1407"/>
    <cellStyle name="差_分县成本差异系数_不含人员经费系数_财力性转移支付2010年预算参考数_12.25-发教育厅-2016年高职生均年初预算控制数分配表" xfId="1213"/>
    <cellStyle name="差_分县成本差异系数_财力性转移支付2010年预算参考数" xfId="1409"/>
    <cellStyle name="差_分县成本差异系数_财力性转移支付2010年预算参考数_12.25-发教育厅-2016年高职生均年初预算控制数分配表" xfId="1411"/>
    <cellStyle name="差_分县成本差异系数_民生政策最低支出需求" xfId="1413"/>
    <cellStyle name="差_分县成本差异系数_民生政策最低支出需求_12.25-发教育厅-2016年高职生均年初预算控制数分配表" xfId="1415"/>
    <cellStyle name="差_分县成本差异系数_民生政策最低支出需求_财力性转移支付2010年预算参考数" xfId="1410"/>
    <cellStyle name="差_分县成本差异系数_民生政策最低支出需求_财力性转移支付2010年预算参考数_12.25-发教育厅-2016年高职生均年初预算控制数分配表" xfId="1144"/>
    <cellStyle name="差_附表" xfId="1416"/>
    <cellStyle name="差_附表_12.25-发教育厅-2016年高职生均年初预算控制数分配表" xfId="1417"/>
    <cellStyle name="差_附表_财力性转移支付2010年预算参考数" xfId="1418"/>
    <cellStyle name="差_附表_财力性转移支付2010年预算参考数_12.25-发教育厅-2016年高职生均年初预算控制数分配表" xfId="1420"/>
    <cellStyle name="差_高职2018年双一流资金细化表" xfId="331"/>
    <cellStyle name="差_高职双一流提前细化表（0112 发财建）" xfId="1423"/>
    <cellStyle name="差_行政(燃修费)" xfId="424"/>
    <cellStyle name="差_行政(燃修费)_12.25-发教育厅-2016年高职生均年初预算控制数分配表" xfId="1424"/>
    <cellStyle name="差_行政(燃修费)_不含人员经费系数" xfId="286"/>
    <cellStyle name="差_行政(燃修费)_不含人员经费系数_12.25-发教育厅-2016年高职生均年初预算控制数分配表" xfId="759"/>
    <cellStyle name="差_行政(燃修费)_不含人员经费系数_财力性转移支付2010年预算参考数" xfId="1427"/>
    <cellStyle name="差_行政(燃修费)_不含人员经费系数_财力性转移支付2010年预算参考数_12.25-发教育厅-2016年高职生均年初预算控制数分配表" xfId="1428"/>
    <cellStyle name="差_行政(燃修费)_财力性转移支付2010年预算参考数" xfId="985"/>
    <cellStyle name="差_行政(燃修费)_财力性转移支付2010年预算参考数_12.25-发教育厅-2016年高职生均年初预算控制数分配表" xfId="1429"/>
    <cellStyle name="差_行政(燃修费)_民生政策最低支出需求" xfId="97"/>
    <cellStyle name="差_行政(燃修费)_民生政策最低支出需求_12.25-发教育厅-2016年高职生均年初预算控制数分配表" xfId="1430"/>
    <cellStyle name="差_行政(燃修费)_民生政策最低支出需求_财力性转移支付2010年预算参考数" xfId="1431"/>
    <cellStyle name="差_行政(燃修费)_民生政策最低支出需求_财力性转移支付2010年预算参考数_12.25-发教育厅-2016年高职生均年初预算控制数分配表" xfId="1432"/>
    <cellStyle name="差_行政(燃修费)_县市旗测算-新科目（含人口规模效应）" xfId="1433"/>
    <cellStyle name="差_行政(燃修费)_县市旗测算-新科目（含人口规模效应）_12.25-发教育厅-2016年高职生均年初预算控制数分配表" xfId="1434"/>
    <cellStyle name="差_行政(燃修费)_县市旗测算-新科目（含人口规模效应）_财力性转移支付2010年预算参考数" xfId="204"/>
    <cellStyle name="差_行政(燃修费)_县市旗测算-新科目（含人口规模效应）_财力性转移支付2010年预算参考数_12.25-发教育厅-2016年高职生均年初预算控制数分配表" xfId="1435"/>
    <cellStyle name="差_行政（人员）" xfId="1436"/>
    <cellStyle name="差_行政（人员）_12.25-发教育厅-2016年高职生均年初预算控制数分配表" xfId="1437"/>
    <cellStyle name="差_行政（人员）_不含人员经费系数" xfId="1438"/>
    <cellStyle name="差_行政（人员）_不含人员经费系数_12.25-发教育厅-2016年高职生均年初预算控制数分配表" xfId="1441"/>
    <cellStyle name="差_行政（人员）_不含人员经费系数_财力性转移支付2010年预算参考数" xfId="1443"/>
    <cellStyle name="差_行政（人员）_不含人员经费系数_财力性转移支付2010年预算参考数_12.25-发教育厅-2016年高职生均年初预算控制数分配表" xfId="521"/>
    <cellStyle name="差_行政（人员）_财力性转移支付2010年预算参考数" xfId="1042"/>
    <cellStyle name="差_行政（人员）_财力性转移支付2010年预算参考数_12.25-发教育厅-2016年高职生均年初预算控制数分配表" xfId="1446"/>
    <cellStyle name="差_行政（人员）_民生政策最低支出需求" xfId="796"/>
    <cellStyle name="差_行政（人员）_民生政策最低支出需求_12.25-发教育厅-2016年高职生均年初预算控制数分配表" xfId="1447"/>
    <cellStyle name="差_行政（人员）_民生政策最低支出需求_财力性转移支付2010年预算参考数" xfId="1448"/>
    <cellStyle name="差_行政（人员）_民生政策最低支出需求_财力性转移支付2010年预算参考数_12.25-发教育厅-2016年高职生均年初预算控制数分配表" xfId="1449"/>
    <cellStyle name="差_行政（人员）_县市旗测算-新科目（含人口规模效应）" xfId="68"/>
    <cellStyle name="差_行政（人员）_县市旗测算-新科目（含人口规模效应）_12.25-发教育厅-2016年高职生均年初预算控制数分配表" xfId="1067"/>
    <cellStyle name="差_行政（人员）_县市旗测算-新科目（含人口规模效应）_财力性转移支付2010年预算参考数" xfId="1450"/>
    <cellStyle name="差_行政（人员）_县市旗测算-新科目（含人口规模效应）_财力性转移支付2010年预算参考数_12.25-发教育厅-2016年高职生均年初预算控制数分配表" xfId="1451"/>
    <cellStyle name="差_行政公检法测算" xfId="1452"/>
    <cellStyle name="差_行政公检法测算_12.25-发教育厅-2016年高职生均年初预算控制数分配表" xfId="1454"/>
    <cellStyle name="差_行政公检法测算_不含人员经费系数" xfId="1456"/>
    <cellStyle name="差_行政公检法测算_不含人员经费系数_12.25-发教育厅-2016年高职生均年初预算控制数分配表" xfId="778"/>
    <cellStyle name="差_行政公检法测算_不含人员经费系数_财力性转移支付2010年预算参考数" xfId="1457"/>
    <cellStyle name="差_行政公检法测算_不含人员经费系数_财力性转移支付2010年预算参考数_12.25-发教育厅-2016年高职生均年初预算控制数分配表" xfId="1459"/>
    <cellStyle name="差_行政公检法测算_财力性转移支付2010年预算参考数" xfId="1460"/>
    <cellStyle name="差_行政公检法测算_财力性转移支付2010年预算参考数_12.25-发教育厅-2016年高职生均年初预算控制数分配表" xfId="1462"/>
    <cellStyle name="差_行政公检法测算_民生政策最低支出需求" xfId="1464"/>
    <cellStyle name="差_行政公检法测算_民生政策最低支出需求_12.25-发教育厅-2016年高职生均年初预算控制数分配表" xfId="1465"/>
    <cellStyle name="差_行政公检法测算_民生政策最低支出需求_财力性转移支付2010年预算参考数" xfId="1467"/>
    <cellStyle name="差_行政公检法测算_民生政策最低支出需求_财力性转移支付2010年预算参考数_12.25-发教育厅-2016年高职生均年初预算控制数分配表" xfId="1468"/>
    <cellStyle name="差_行政公检法测算_县市旗测算-新科目（含人口规模效应）" xfId="93"/>
    <cellStyle name="差_行政公检法测算_县市旗测算-新科目（含人口规模效应）_12.25-发教育厅-2016年高职生均年初预算控制数分配表" xfId="1471"/>
    <cellStyle name="差_行政公检法测算_县市旗测算-新科目（含人口规模效应）_财力性转移支付2010年预算参考数" xfId="1472"/>
    <cellStyle name="差_行政公检法测算_县市旗测算-新科目（含人口规模效应）_财力性转移支付2010年预算参考数_12.25-发教育厅-2016年高职生均年初预算控制数分配表" xfId="1474"/>
    <cellStyle name="差_河南 缺口县区测算(地方填报)" xfId="1475"/>
    <cellStyle name="差_河南 缺口县区测算(地方填报)_12.25-发教育厅-2016年高职生均年初预算控制数分配表" xfId="1476"/>
    <cellStyle name="差_河南 缺口县区测算(地方填报)_财力性转移支付2010年预算参考数" xfId="1477"/>
    <cellStyle name="差_河南 缺口县区测算(地方填报)_财力性转移支付2010年预算参考数_12.25-发教育厅-2016年高职生均年初预算控制数分配表" xfId="1478"/>
    <cellStyle name="差_河南 缺口县区测算(地方填报白)" xfId="1479"/>
    <cellStyle name="差_河南 缺口县区测算(地方填报白)_12.25-发教育厅-2016年高职生均年初预算控制数分配表" xfId="519"/>
    <cellStyle name="差_河南 缺口县区测算(地方填报白)_财力性转移支付2010年预算参考数" xfId="1482"/>
    <cellStyle name="差_河南 缺口县区测算(地方填报白)_财力性转移支付2010年预算参考数_12.25-发教育厅-2016年高职生均年初预算控制数分配表" xfId="1484"/>
    <cellStyle name="差_核定人数对比" xfId="1486"/>
    <cellStyle name="差_核定人数对比_12.25-发教育厅-2016年高职生均年初预算控制数分配表" xfId="1487"/>
    <cellStyle name="差_核定人数对比_财力性转移支付2010年预算参考数" xfId="1489"/>
    <cellStyle name="差_核定人数对比_财力性转移支付2010年预算参考数_12.25-发教育厅-2016年高职生均年初预算控制数分配表" xfId="1490"/>
    <cellStyle name="差_核定人数下发表" xfId="1491"/>
    <cellStyle name="差_核定人数下发表_12.25-发教育厅-2016年高职生均年初预算控制数分配表" xfId="1492"/>
    <cellStyle name="差_核定人数下发表_财力性转移支付2010年预算参考数" xfId="1493"/>
    <cellStyle name="差_核定人数下发表_财力性转移支付2010年预算参考数_12.25-发教育厅-2016年高职生均年初预算控制数分配表" xfId="1494"/>
    <cellStyle name="差_汇总" xfId="1495"/>
    <cellStyle name="差_汇总_12.25-发教育厅-2016年高职生均年初预算控制数分配表" xfId="1497"/>
    <cellStyle name="差_汇总_财力性转移支付2010年预算参考数" xfId="336"/>
    <cellStyle name="差_汇总_财力性转移支付2010年预算参考数_12.25-发教育厅-2016年高职生均年初预算控制数分配表" xfId="1499"/>
    <cellStyle name="差_汇总表" xfId="1500"/>
    <cellStyle name="差_汇总表_12.25-发教育厅-2016年高职生均年初预算控制数分配表" xfId="1501"/>
    <cellStyle name="差_汇总表_财力性转移支付2010年预算参考数" xfId="1502"/>
    <cellStyle name="差_汇总表_财力性转移支付2010年预算参考数_12.25-发教育厅-2016年高职生均年初预算控制数分配表" xfId="1503"/>
    <cellStyle name="差_汇总表4" xfId="1504"/>
    <cellStyle name="差_汇总表4_12.25-发教育厅-2016年高职生均年初预算控制数分配表" xfId="1505"/>
    <cellStyle name="差_汇总表4_财力性转移支付2010年预算参考数" xfId="1508"/>
    <cellStyle name="差_汇总表4_财力性转移支付2010年预算参考数_12.25-发教育厅-2016年高职生均年初预算控制数分配表" xfId="1509"/>
    <cellStyle name="差_汇总-县级财政报表附表" xfId="1510"/>
    <cellStyle name="差_汇总-县级财政报表附表_12.25-发教育厅-2016年高职生均年初预算控制数分配表" xfId="1511"/>
    <cellStyle name="差_检验表" xfId="1512"/>
    <cellStyle name="差_检验表（调整后）" xfId="1514"/>
    <cellStyle name="差_检验表（调整后）_12.25-发教育厅-2016年高职生均年初预算控制数分配表" xfId="1516"/>
    <cellStyle name="差_检验表_12.25-发教育厅-2016年高职生均年初预算控制数分配表" xfId="1488"/>
    <cellStyle name="差_教科文(工资提标和养老保险改革含5所划转学校)" xfId="1517"/>
    <cellStyle name="差_教科文12.30(工资提标清算)" xfId="1225"/>
    <cellStyle name="差_教育(按照总人口测算）—20080416" xfId="1518"/>
    <cellStyle name="差_教育(按照总人口测算）—20080416_12.25-发教育厅-2016年高职生均年初预算控制数分配表" xfId="1520"/>
    <cellStyle name="差_教育(按照总人口测算）—20080416_不含人员经费系数" xfId="1521"/>
    <cellStyle name="差_教育(按照总人口测算）—20080416_不含人员经费系数_12.25-发教育厅-2016年高职生均年初预算控制数分配表" xfId="1522"/>
    <cellStyle name="差_教育(按照总人口测算）—20080416_不含人员经费系数_财力性转移支付2010年预算参考数" xfId="1523"/>
    <cellStyle name="差_教育(按照总人口测算）—20080416_不含人员经费系数_财力性转移支付2010年预算参考数_12.25-发教育厅-2016年高职生均年初预算控制数分配表" xfId="575"/>
    <cellStyle name="差_教育(按照总人口测算）—20080416_财力性转移支付2010年预算参考数" xfId="1525"/>
    <cellStyle name="差_教育(按照总人口测算）—20080416_财力性转移支付2010年预算参考数_12.25-发教育厅-2016年高职生均年初预算控制数分配表" xfId="1528"/>
    <cellStyle name="差_教育(按照总人口测算）—20080416_民生政策最低支出需求" xfId="1529"/>
    <cellStyle name="差_教育(按照总人口测算）—20080416_民生政策最低支出需求_12.25-发教育厅-2016年高职生均年初预算控制数分配表" xfId="1531"/>
    <cellStyle name="差_教育(按照总人口测算）—20080416_民生政策最低支出需求_财力性转移支付2010年预算参考数" xfId="1533"/>
    <cellStyle name="差_教育(按照总人口测算）—20080416_民生政策最低支出需求_财力性转移支付2010年预算参考数_12.25-发教育厅-2016年高职生均年初预算控制数分配表" xfId="1369"/>
    <cellStyle name="差_教育(按照总人口测算）—20080416_县市旗测算-新科目（含人口规模效应）" xfId="1535"/>
    <cellStyle name="差_教育(按照总人口测算）—20080416_县市旗测算-新科目（含人口规模效应）_12.25-发教育厅-2016年高职生均年初预算控制数分配表" xfId="1536"/>
    <cellStyle name="差_教育(按照总人口测算）—20080416_县市旗测算-新科目（含人口规模效应）_财力性转移支付2010年预算参考数" xfId="892"/>
    <cellStyle name="差_教育(按照总人口测算）—20080416_县市旗测算-新科目（含人口规模效应）_财力性转移支付2010年预算参考数_12.25-发教育厅-2016年高职生均年初预算控制数分配表" xfId="1538"/>
    <cellStyle name="差_丽江汇总" xfId="1539"/>
    <cellStyle name="差_丽江汇总_12.25-发教育厅-2016年高职生均年初预算控制数分配表" xfId="1541"/>
    <cellStyle name="差_民生政策最低支出需求" xfId="1542"/>
    <cellStyle name="差_民生政策最低支出需求_12.25-发教育厅-2016年高职生均年初预算控制数分配表" xfId="1543"/>
    <cellStyle name="差_民生政策最低支出需求_财力性转移支付2010年预算参考数" xfId="1544"/>
    <cellStyle name="差_民生政策最低支出需求_财力性转移支付2010年预算参考数_12.25-发教育厅-2016年高职生均年初预算控制数分配表" xfId="1545"/>
    <cellStyle name="差_农林水和城市维护标准支出20080505－县区合计" xfId="1546"/>
    <cellStyle name="差_农林水和城市维护标准支出20080505－县区合计_12.25-发教育厅-2016年高职生均年初预算控制数分配表" xfId="1352"/>
    <cellStyle name="差_农林水和城市维护标准支出20080505－县区合计_不含人员经费系数" xfId="1548"/>
    <cellStyle name="差_农林水和城市维护标准支出20080505－县区合计_不含人员经费系数_12.25-发教育厅-2016年高职生均年初预算控制数分配表" xfId="150"/>
    <cellStyle name="差_农林水和城市维护标准支出20080505－县区合计_不含人员经费系数_财力性转移支付2010年预算参考数" xfId="1262"/>
    <cellStyle name="差_农林水和城市维护标准支出20080505－县区合计_不含人员经费系数_财力性转移支付2010年预算参考数_12.25-发教育厅-2016年高职生均年初预算控制数分配表" xfId="1550"/>
    <cellStyle name="差_农林水和城市维护标准支出20080505－县区合计_财力性转移支付2010年预算参考数" xfId="39"/>
    <cellStyle name="差_农林水和城市维护标准支出20080505－县区合计_财力性转移支付2010年预算参考数_12.25-发教育厅-2016年高职生均年初预算控制数分配表" xfId="1553"/>
    <cellStyle name="差_农林水和城市维护标准支出20080505－县区合计_民生政策最低支出需求" xfId="1556"/>
    <cellStyle name="差_农林水和城市维护标准支出20080505－县区合计_民生政策最低支出需求_12.25-发教育厅-2016年高职生均年初预算控制数分配表" xfId="1558"/>
    <cellStyle name="差_农林水和城市维护标准支出20080505－县区合计_民生政策最低支出需求_财力性转移支付2010年预算参考数" xfId="1552"/>
    <cellStyle name="差_农林水和城市维护标准支出20080505－县区合计_民生政策最低支出需求_财力性转移支付2010年预算参考数_12.25-发教育厅-2016年高职生均年初预算控制数分配表" xfId="1559"/>
    <cellStyle name="差_农林水和城市维护标准支出20080505－县区合计_县市旗测算-新科目（含人口规模效应）" xfId="977"/>
    <cellStyle name="差_农林水和城市维护标准支出20080505－县区合计_县市旗测算-新科目（含人口规模效应）_12.25-发教育厅-2016年高职生均年初预算控制数分配表" xfId="1560"/>
    <cellStyle name="差_农林水和城市维护标准支出20080505－县区合计_县市旗测算-新科目（含人口规模效应）_财力性转移支付2010年预算参考数" xfId="1562"/>
    <cellStyle name="差_农林水和城市维护标准支出20080505－县区合计_县市旗测算-新科目（含人口规模效应）_财力性转移支付2010年预算参考数_12.25-发教育厅-2016年高职生均年初预算控制数分配表" xfId="1564"/>
    <cellStyle name="差_平邑" xfId="1565"/>
    <cellStyle name="差_平邑_12.25-发教育厅-2016年高职生均年初预算控制数分配表" xfId="1566"/>
    <cellStyle name="差_平邑_财力性转移支付2010年预算参考数" xfId="1567"/>
    <cellStyle name="差_平邑_财力性转移支付2010年预算参考数_12.25-发教育厅-2016年高职生均年初预算控制数分配表" xfId="602"/>
    <cellStyle name="差_其他部门(按照总人口测算）—20080416" xfId="1568"/>
    <cellStyle name="差_其他部门(按照总人口测算）—20080416_12.25-发教育厅-2016年高职生均年初预算控制数分配表" xfId="452"/>
    <cellStyle name="差_其他部门(按照总人口测算）—20080416_不含人员经费系数" xfId="1569"/>
    <cellStyle name="差_其他部门(按照总人口测算）—20080416_不含人员经费系数_12.25-发教育厅-2016年高职生均年初预算控制数分配表" xfId="1570"/>
    <cellStyle name="差_其他部门(按照总人口测算）—20080416_不含人员经费系数_财力性转移支付2010年预算参考数" xfId="1573"/>
    <cellStyle name="差_其他部门(按照总人口测算）—20080416_不含人员经费系数_财力性转移支付2010年预算参考数_12.25-发教育厅-2016年高职生均年初预算控制数分配表" xfId="1574"/>
    <cellStyle name="差_其他部门(按照总人口测算）—20080416_财力性转移支付2010年预算参考数" xfId="1576"/>
    <cellStyle name="差_其他部门(按照总人口测算）—20080416_财力性转移支付2010年预算参考数_12.25-发教育厅-2016年高职生均年初预算控制数分配表" xfId="1577"/>
    <cellStyle name="差_其他部门(按照总人口测算）—20080416_民生政策最低支出需求" xfId="1578"/>
    <cellStyle name="差_其他部门(按照总人口测算）—20080416_民生政策最低支出需求_12.25-发教育厅-2016年高职生均年初预算控制数分配表" xfId="111"/>
    <cellStyle name="差_其他部门(按照总人口测算）—20080416_民生政策最低支出需求_财力性转移支付2010年预算参考数" xfId="1174"/>
    <cellStyle name="差_其他部门(按照总人口测算）—20080416_民生政策最低支出需求_财力性转移支付2010年预算参考数_12.25-发教育厅-2016年高职生均年初预算控制数分配表" xfId="1580"/>
    <cellStyle name="差_其他部门(按照总人口测算）—20080416_县市旗测算-新科目（含人口规模效应）" xfId="1582"/>
    <cellStyle name="差_其他部门(按照总人口测算）—20080416_县市旗测算-新科目（含人口规模效应）_12.25-发教育厅-2016年高职生均年初预算控制数分配表" xfId="1583"/>
    <cellStyle name="差_其他部门(按照总人口测算）—20080416_县市旗测算-新科目（含人口规模效应）_财力性转移支付2010年预算参考数" xfId="1584"/>
    <cellStyle name="差_其他部门(按照总人口测算）—20080416_县市旗测算-新科目（含人口规模效应）_财力性转移支付2010年预算参考数_12.25-发教育厅-2016年高职生均年初预算控制数分配表" xfId="763"/>
    <cellStyle name="差_青海 缺口县区测算(地方填报)" xfId="1586"/>
    <cellStyle name="差_青海 缺口县区测算(地方填报)_12.25-发教育厅-2016年高职生均年初预算控制数分配表" xfId="1587"/>
    <cellStyle name="差_青海 缺口县区测算(地方填报)_财力性转移支付2010年预算参考数" xfId="1273"/>
    <cellStyle name="差_青海 缺口县区测算(地方填报)_财力性转移支付2010年预算参考数_12.25-发教育厅-2016年高职生均年初预算控制数分配表" xfId="1588"/>
    <cellStyle name="差_缺口县区测算" xfId="1026"/>
    <cellStyle name="差_缺口县区测算（11.13）" xfId="149"/>
    <cellStyle name="差_缺口县区测算（11.13）_12.25-发教育厅-2016年高职生均年初预算控制数分配表" xfId="1589"/>
    <cellStyle name="差_缺口县区测算（11.13）_财力性转移支付2010年预算参考数" xfId="1590"/>
    <cellStyle name="差_缺口县区测算（11.13）_财力性转移支付2010年预算参考数_12.25-发教育厅-2016年高职生均年初预算控制数分配表" xfId="1592"/>
    <cellStyle name="差_缺口县区测算(按2007支出增长25%测算)" xfId="392"/>
    <cellStyle name="差_缺口县区测算(按2007支出增长25%测算)_12.25-发教育厅-2016年高职生均年初预算控制数分配表" xfId="1593"/>
    <cellStyle name="差_缺口县区测算(按2007支出增长25%测算)_财力性转移支付2010年预算参考数" xfId="1594"/>
    <cellStyle name="差_缺口县区测算(按2007支出增长25%测算)_财力性转移支付2010年预算参考数_12.25-发教育厅-2016年高职生均年初预算控制数分配表" xfId="1595"/>
    <cellStyle name="差_缺口县区测算(按核定人数)" xfId="1596"/>
    <cellStyle name="差_缺口县区测算(按核定人数)_12.25-发教育厅-2016年高职生均年初预算控制数分配表" xfId="1597"/>
    <cellStyle name="差_缺口县区测算(按核定人数)_财力性转移支付2010年预算参考数" xfId="1599"/>
    <cellStyle name="差_缺口县区测算(按核定人数)_财力性转移支付2010年预算参考数_12.25-发教育厅-2016年高职生均年初预算控制数分配表" xfId="1601"/>
    <cellStyle name="差_缺口县区测算(财政部标准)" xfId="1604"/>
    <cellStyle name="差_缺口县区测算(财政部标准)_12.25-发教育厅-2016年高职生均年初预算控制数分配表" xfId="531"/>
    <cellStyle name="差_缺口县区测算(财政部标准)_财力性转移支付2010年预算参考数" xfId="406"/>
    <cellStyle name="差_缺口县区测算(财政部标准)_财力性转移支付2010年预算参考数_12.25-发教育厅-2016年高职生均年初预算控制数分配表" xfId="1606"/>
    <cellStyle name="差_缺口县区测算_12.25-发教育厅-2016年高职生均年初预算控制数分配表" xfId="1094"/>
    <cellStyle name="差_缺口县区测算_财力性转移支付2010年预算参考数" xfId="1047"/>
    <cellStyle name="差_缺口县区测算_财力性转移支付2010年预算参考数_12.25-发教育厅-2016年高职生均年初预算控制数分配表" xfId="1608"/>
    <cellStyle name="差_人员工资和公用经费" xfId="1610"/>
    <cellStyle name="差_人员工资和公用经费_12.25-发教育厅-2016年高职生均年初预算控制数分配表" xfId="1572"/>
    <cellStyle name="差_人员工资和公用经费_财力性转移支付2010年预算参考数" xfId="680"/>
    <cellStyle name="差_人员工资和公用经费_财力性转移支付2010年预算参考数_12.25-发教育厅-2016年高职生均年初预算控制数分配表" xfId="1611"/>
    <cellStyle name="差_人员工资和公用经费2" xfId="1612"/>
    <cellStyle name="差_人员工资和公用经费2_12.25-发教育厅-2016年高职生均年初预算控制数分配表" xfId="1616"/>
    <cellStyle name="差_人员工资和公用经费2_财力性转移支付2010年预算参考数" xfId="592"/>
    <cellStyle name="差_人员工资和公用经费2_财力性转移支付2010年预算参考数_12.25-发教育厅-2016年高职生均年初预算控制数分配表" xfId="1618"/>
    <cellStyle name="差_人员工资和公用经费3" xfId="1619"/>
    <cellStyle name="差_人员工资和公用经费3_12.25-发教育厅-2016年高职生均年初预算控制数分配表" xfId="1621"/>
    <cellStyle name="差_人员工资和公用经费3_财力性转移支付2010年预算参考数" xfId="1623"/>
    <cellStyle name="差_人员工资和公用经费3_财力性转移支付2010年预算参考数_12.25-发教育厅-2016年高职生均年初预算控制数分配表" xfId="1626"/>
    <cellStyle name="差_山东省民生支出标准" xfId="1563"/>
    <cellStyle name="差_山东省民生支出标准_12.25-发教育厅-2016年高职生均年初预算控制数分配表" xfId="1628"/>
    <cellStyle name="差_山东省民生支出标准_财力性转移支付2010年预算参考数" xfId="1630"/>
    <cellStyle name="差_山东省民生支出标准_财力性转移支付2010年预算参考数_12.25-发教育厅-2016年高职生均年初预算控制数分配表" xfId="1631"/>
    <cellStyle name="差_社会保障费测算数据" xfId="1632"/>
    <cellStyle name="差_市辖区测算20080510" xfId="618"/>
    <cellStyle name="差_市辖区测算20080510_12.25-发教育厅-2016年高职生均年初预算控制数分配表" xfId="1634"/>
    <cellStyle name="差_市辖区测算20080510_不含人员经费系数" xfId="1636"/>
    <cellStyle name="差_市辖区测算20080510_不含人员经费系数_12.25-发教育厅-2016年高职生均年初预算控制数分配表" xfId="1637"/>
    <cellStyle name="差_市辖区测算20080510_不含人员经费系数_财力性转移支付2010年预算参考数" xfId="740"/>
    <cellStyle name="差_市辖区测算20080510_不含人员经费系数_财力性转移支付2010年预算参考数_12.25-发教育厅-2016年高职生均年初预算控制数分配表" xfId="1638"/>
    <cellStyle name="差_市辖区测算20080510_财力性转移支付2010年预算参考数" xfId="1641"/>
    <cellStyle name="差_市辖区测算20080510_财力性转移支付2010年预算参考数_12.25-发教育厅-2016年高职生均年初预算控制数分配表" xfId="1643"/>
    <cellStyle name="差_市辖区测算20080510_民生政策最低支出需求" xfId="1645"/>
    <cellStyle name="差_市辖区测算20080510_民生政策最低支出需求_12.25-发教育厅-2016年高职生均年初预算控制数分配表" xfId="1646"/>
    <cellStyle name="差_市辖区测算20080510_民生政策最低支出需求_财力性转移支付2010年预算参考数" xfId="1642"/>
    <cellStyle name="差_市辖区测算20080510_民生政策最低支出需求_财力性转移支付2010年预算参考数_12.25-发教育厅-2016年高职生均年初预算控制数分配表" xfId="1647"/>
    <cellStyle name="差_市辖区测算20080510_县市旗测算-新科目（含人口规模效应）" xfId="683"/>
    <cellStyle name="差_市辖区测算20080510_县市旗测算-新科目（含人口规模效应）_12.25-发教育厅-2016年高职生均年初预算控制数分配表" xfId="1649"/>
    <cellStyle name="差_市辖区测算20080510_县市旗测算-新科目（含人口规模效应）_财力性转移支付2010年预算参考数" xfId="1650"/>
    <cellStyle name="差_市辖区测算20080510_县市旗测算-新科目（含人口规模效应）_财力性转移支付2010年预算参考数_12.25-发教育厅-2016年高职生均年初预算控制数分配表" xfId="1635"/>
    <cellStyle name="差_市辖区测算-新科目（20080626）" xfId="1651"/>
    <cellStyle name="差_市辖区测算-新科目（20080626）_12.25-发教育厅-2016年高职生均年初预算控制数分配表" xfId="1652"/>
    <cellStyle name="差_市辖区测算-新科目（20080626）_不含人员经费系数" xfId="1653"/>
    <cellStyle name="差_市辖区测算-新科目（20080626）_不含人员经费系数_12.25-发教育厅-2016年高职生均年初预算控制数分配表" xfId="1654"/>
    <cellStyle name="差_市辖区测算-新科目（20080626）_不含人员经费系数_财力性转移支付2010年预算参考数" xfId="154"/>
    <cellStyle name="差_市辖区测算-新科目（20080626）_不含人员经费系数_财力性转移支付2010年预算参考数_12.25-发教育厅-2016年高职生均年初预算控制数分配表" xfId="1657"/>
    <cellStyle name="差_市辖区测算-新科目（20080626）_财力性转移支付2010年预算参考数" xfId="1659"/>
    <cellStyle name="差_市辖区测算-新科目（20080626）_财力性转移支付2010年预算参考数_12.25-发教育厅-2016年高职生均年初预算控制数分配表" xfId="1662"/>
    <cellStyle name="差_市辖区测算-新科目（20080626）_民生政策最低支出需求" xfId="1664"/>
    <cellStyle name="差_市辖区测算-新科目（20080626）_民生政策最低支出需求_12.25-发教育厅-2016年高职生均年初预算控制数分配表" xfId="1665"/>
    <cellStyle name="差_市辖区测算-新科目（20080626）_民生政策最低支出需求_财力性转移支付2010年预算参考数" xfId="1666"/>
    <cellStyle name="差_市辖区测算-新科目（20080626）_民生政策最低支出需求_财力性转移支付2010年预算参考数_12.25-发教育厅-2016年高职生均年初预算控制数分配表" xfId="264"/>
    <cellStyle name="差_市辖区测算-新科目（20080626）_县市旗测算-新科目（含人口规模效应）" xfId="1667"/>
    <cellStyle name="差_市辖区测算-新科目（20080626）_县市旗测算-新科目（含人口规模效应）_12.25-发教育厅-2016年高职生均年初预算控制数分配表" xfId="1668"/>
    <cellStyle name="差_市辖区测算-新科目（20080626）_县市旗测算-新科目（含人口规模效应）_财力性转移支付2010年预算参考数" xfId="1377"/>
    <cellStyle name="差_市辖区测算-新科目（20080626）_县市旗测算-新科目（含人口规模效应）_财力性转移支付2010年预算参考数_12.25-发教育厅-2016年高职生均年初预算控制数分配表" xfId="1644"/>
    <cellStyle name="差_同德" xfId="1132"/>
    <cellStyle name="差_同德_12.25-发教育厅-2016年高职生均年初预算控制数分配表" xfId="1669"/>
    <cellStyle name="差_同德_财力性转移支付2010年预算参考数" xfId="1496"/>
    <cellStyle name="差_同德_财力性转移支付2010年预算参考数_12.25-发教育厅-2016年高职生均年初预算控制数分配表" xfId="1671"/>
    <cellStyle name="差_危改资金测算" xfId="1673"/>
    <cellStyle name="差_危改资金测算_12.25-发教育厅-2016年高职生均年初预算控制数分配表" xfId="1674"/>
    <cellStyle name="差_危改资金测算_财力性转移支付2010年预算参考数" xfId="1627"/>
    <cellStyle name="差_危改资金测算_财力性转移支付2010年预算参考数_12.25-发教育厅-2016年高职生均年初预算控制数分配表" xfId="1675"/>
    <cellStyle name="差_卫生(按照总人口测算）—20080416" xfId="1677"/>
    <cellStyle name="差_卫生(按照总人口测算）—20080416_12.25-发教育厅-2016年高职生均年初预算控制数分配表" xfId="1678"/>
    <cellStyle name="差_卫生(按照总人口测算）—20080416_不含人员经费系数" xfId="1679"/>
    <cellStyle name="差_卫生(按照总人口测算）—20080416_不含人员经费系数_12.25-发教育厅-2016年高职生均年初预算控制数分配表" xfId="1680"/>
    <cellStyle name="差_卫生(按照总人口测算）—20080416_不含人员经费系数_财力性转移支付2010年预算参考数" xfId="1617"/>
    <cellStyle name="差_卫生(按照总人口测算）—20080416_不含人员经费系数_财力性转移支付2010年预算参考数_12.25-发教育厅-2016年高职生均年初预算控制数分配表" xfId="1681"/>
    <cellStyle name="差_卫生(按照总人口测算）—20080416_财力性转移支付2010年预算参考数" xfId="1682"/>
    <cellStyle name="差_卫生(按照总人口测算）—20080416_财力性转移支付2010年预算参考数_12.25-发教育厅-2016年高职生均年初预算控制数分配表" xfId="1683"/>
    <cellStyle name="差_卫生(按照总人口测算）—20080416_民生政策最低支出需求" xfId="1685"/>
    <cellStyle name="差_卫生(按照总人口测算）—20080416_民生政策最低支出需求_12.25-发教育厅-2016年高职生均年初预算控制数分配表" xfId="1687"/>
    <cellStyle name="差_卫生(按照总人口测算）—20080416_民生政策最低支出需求_财力性转移支付2010年预算参考数" xfId="1689"/>
    <cellStyle name="差_卫生(按照总人口测算）—20080416_民生政策最低支出需求_财力性转移支付2010年预算参考数_12.25-发教育厅-2016年高职生均年初预算控制数分配表" xfId="1691"/>
    <cellStyle name="差_卫生(按照总人口测算）—20080416_县市旗测算-新科目（含人口规模效应）" xfId="1693"/>
    <cellStyle name="差_卫生(按照总人口测算）—20080416_县市旗测算-新科目（含人口规模效应）_12.25-发教育厅-2016年高职生均年初预算控制数分配表" xfId="1694"/>
    <cellStyle name="差_卫生(按照总人口测算）—20080416_县市旗测算-新科目（含人口规模效应）_财力性转移支付2010年预算参考数" xfId="1555"/>
    <cellStyle name="差_卫生(按照总人口测算）—20080416_县市旗测算-新科目（含人口规模效应）_财力性转移支付2010年预算参考数_12.25-发教育厅-2016年高职生均年初预算控制数分配表" xfId="1557"/>
    <cellStyle name="差_卫生部门" xfId="1696"/>
    <cellStyle name="差_卫生部门_12.25-发教育厅-2016年高职生均年初预算控制数分配表" xfId="1697"/>
    <cellStyle name="差_卫生部门_财力性转移支付2010年预算参考数" xfId="1698"/>
    <cellStyle name="差_卫生部门_财力性转移支付2010年预算参考数_12.25-发教育厅-2016年高职生均年初预算控制数分配表" xfId="1699"/>
    <cellStyle name="差_文体广播部门" xfId="1700"/>
    <cellStyle name="差_文体广播部门_12.25-发教育厅-2016年高职生均年初预算控制数分配表" xfId="572"/>
    <cellStyle name="差_文体广播事业(按照总人口测算）—20080416" xfId="1701"/>
    <cellStyle name="差_文体广播事业(按照总人口测算）—20080416_12.25-发教育厅-2016年高职生均年初预算控制数分配表" xfId="1702"/>
    <cellStyle name="差_文体广播事业(按照总人口测算）—20080416_不含人员经费系数" xfId="1703"/>
    <cellStyle name="差_文体广播事业(按照总人口测算）—20080416_不含人员经费系数_12.25-发教育厅-2016年高职生均年初预算控制数分配表" xfId="1705"/>
    <cellStyle name="差_文体广播事业(按照总人口测算）—20080416_不含人员经费系数_财力性转移支付2010年预算参考数" xfId="1706"/>
    <cellStyle name="差_文体广播事业(按照总人口测算）—20080416_不含人员经费系数_财力性转移支付2010年预算参考数_12.25-发教育厅-2016年高职生均年初预算控制数分配表" xfId="1707"/>
    <cellStyle name="差_文体广播事业(按照总人口测算）—20080416_财力性转移支付2010年预算参考数" xfId="1708"/>
    <cellStyle name="差_文体广播事业(按照总人口测算）—20080416_财力性转移支付2010年预算参考数_12.25-发教育厅-2016年高职生均年初预算控制数分配表" xfId="1709"/>
    <cellStyle name="差_文体广播事业(按照总人口测算）—20080416_民生政策最低支出需求" xfId="1712"/>
    <cellStyle name="差_文体广播事业(按照总人口测算）—20080416_民生政策最低支出需求_12.25-发教育厅-2016年高职生均年初预算控制数分配表" xfId="1713"/>
    <cellStyle name="差_文体广播事业(按照总人口测算）—20080416_民生政策最低支出需求_财力性转移支付2010年预算参考数" xfId="1714"/>
    <cellStyle name="差_文体广播事业(按照总人口测算）—20080416_民生政策最低支出需求_财力性转移支付2010年预算参考数_12.25-发教育厅-2016年高职生均年初预算控制数分配表" xfId="1716"/>
    <cellStyle name="差_文体广播事业(按照总人口测算）—20080416_县市旗测算-新科目（含人口规模效应）" xfId="1718"/>
    <cellStyle name="差_文体广播事业(按照总人口测算）—20080416_县市旗测算-新科目（含人口规模效应）_12.25-发教育厅-2016年高职生均年初预算控制数分配表" xfId="1721"/>
    <cellStyle name="差_文体广播事业(按照总人口测算）—20080416_县市旗测算-新科目（含人口规模效应）_财力性转移支付2010年预算参考数" xfId="1722"/>
    <cellStyle name="差_文体广播事业(按照总人口测算）—20080416_县市旗测算-新科目（含人口规模效应）_财力性转移支付2010年预算参考数_12.25-发教育厅-2016年高职生均年初预算控制数分配表" xfId="614"/>
    <cellStyle name="差_县区合并测算20080421" xfId="1725"/>
    <cellStyle name="差_县区合并测算20080421_12.25-发教育厅-2016年高职生均年初预算控制数分配表" xfId="1726"/>
    <cellStyle name="差_县区合并测算20080421_不含人员经费系数" xfId="1727"/>
    <cellStyle name="差_县区合并测算20080421_不含人员经费系数_12.25-发教育厅-2016年高职生均年初预算控制数分配表" xfId="1728"/>
    <cellStyle name="差_县区合并测算20080421_不含人员经费系数_财力性转移支付2010年预算参考数" xfId="1729"/>
    <cellStyle name="差_县区合并测算20080421_不含人员经费系数_财力性转移支付2010年预算参考数_12.25-发教育厅-2016年高职生均年初预算控制数分配表" xfId="289"/>
    <cellStyle name="差_县区合并测算20080421_财力性转移支付2010年预算参考数" xfId="1732"/>
    <cellStyle name="差_县区合并测算20080421_财力性转移支付2010年预算参考数_12.25-发教育厅-2016年高职生均年初预算控制数分配表" xfId="1733"/>
    <cellStyle name="差_县区合并测算20080421_民生政策最低支出需求" xfId="1734"/>
    <cellStyle name="差_县区合并测算20080421_民生政策最低支出需求_12.25-发教育厅-2016年高职生均年初预算控制数分配表" xfId="1736"/>
    <cellStyle name="差_县区合并测算20080421_民生政策最低支出需求_财力性转移支付2010年预算参考数" xfId="1737"/>
    <cellStyle name="差_县区合并测算20080421_民生政策最低支出需求_财力性转移支付2010年预算参考数_12.25-发教育厅-2016年高职生均年初预算控制数分配表" xfId="1739"/>
    <cellStyle name="差_县区合并测算20080421_县市旗测算-新科目（含人口规模效应）" xfId="1741"/>
    <cellStyle name="差_县区合并测算20080421_县市旗测算-新科目（含人口规模效应）_12.25-发教育厅-2016年高职生均年初预算控制数分配表" xfId="1742"/>
    <cellStyle name="差_县区合并测算20080421_县市旗测算-新科目（含人口规模效应）_财力性转移支付2010年预算参考数" xfId="1743"/>
    <cellStyle name="差_县区合并测算20080421_县市旗测算-新科目（含人口规模效应）_财力性转移支付2010年预算参考数_12.25-发教育厅-2016年高职生均年初预算控制数分配表" xfId="1744"/>
    <cellStyle name="差_县区合并测算20080423(按照各省比重）" xfId="471"/>
    <cellStyle name="差_县区合并测算20080423(按照各省比重）_12.25-发教育厅-2016年高职生均年初预算控制数分配表" xfId="1745"/>
    <cellStyle name="差_县区合并测算20080423(按照各省比重）_不含人员经费系数" xfId="1746"/>
    <cellStyle name="差_县区合并测算20080423(按照各省比重）_不含人员经费系数_12.25-发教育厅-2016年高职生均年初预算控制数分配表" xfId="1640"/>
    <cellStyle name="差_县区合并测算20080423(按照各省比重）_不含人员经费系数_财力性转移支付2010年预算参考数" xfId="634"/>
    <cellStyle name="差_县区合并测算20080423(按照各省比重）_不含人员经费系数_财力性转移支付2010年预算参考数_12.25-发教育厅-2016年高职生均年初预算控制数分配表" xfId="1747"/>
    <cellStyle name="差_县区合并测算20080423(按照各省比重）_财力性转移支付2010年预算参考数" xfId="1748"/>
    <cellStyle name="差_县区合并测算20080423(按照各省比重）_财力性转移支付2010年预算参考数_12.25-发教育厅-2016年高职生均年初预算控制数分配表" xfId="1749"/>
    <cellStyle name="差_县区合并测算20080423(按照各省比重）_民生政策最低支出需求" xfId="1750"/>
    <cellStyle name="差_县区合并测算20080423(按照各省比重）_民生政策最低支出需求_12.25-发教育厅-2016年高职生均年初预算控制数分配表" xfId="1752"/>
    <cellStyle name="差_县区合并测算20080423(按照各省比重）_民生政策最低支出需求_财力性转移支付2010年预算参考数" xfId="1753"/>
    <cellStyle name="差_县区合并测算20080423(按照各省比重）_民生政策最低支出需求_财力性转移支付2010年预算参考数_12.25-发教育厅-2016年高职生均年初预算控制数分配表" xfId="501"/>
    <cellStyle name="差_县区合并测算20080423(按照各省比重）_县市旗测算-新科目（含人口规模效应）" xfId="1755"/>
    <cellStyle name="差_县区合并测算20080423(按照各省比重）_县市旗测算-新科目（含人口规模效应）_12.25-发教育厅-2016年高职生均年初预算控制数分配表" xfId="1756"/>
    <cellStyle name="差_县区合并测算20080423(按照各省比重）_县市旗测算-新科目（含人口规模效应）_财力性转移支付2010年预算参考数" xfId="1758"/>
    <cellStyle name="差_县区合并测算20080423(按照各省比重）_县市旗测算-新科目（含人口规模效应）_财力性转移支付2010年预算参考数_12.25-发教育厅-2016年高职生均年初预算控制数分配表" xfId="1759"/>
    <cellStyle name="差_县市旗测算20080508" xfId="1761"/>
    <cellStyle name="差_县市旗测算20080508_12.25-发教育厅-2016年高职生均年初预算控制数分配表" xfId="1763"/>
    <cellStyle name="差_县市旗测算20080508_不含人员经费系数" xfId="1764"/>
    <cellStyle name="差_县市旗测算20080508_不含人员经费系数_12.25-发教育厅-2016年高职生均年初预算控制数分配表" xfId="1766"/>
    <cellStyle name="差_县市旗测算20080508_不含人员经费系数_财力性转移支付2010年预算参考数" xfId="1768"/>
    <cellStyle name="差_县市旗测算20080508_不含人员经费系数_财力性转移支付2010年预算参考数_12.25-发教育厅-2016年高职生均年初预算控制数分配表" xfId="1769"/>
    <cellStyle name="差_县市旗测算20080508_财力性转移支付2010年预算参考数" xfId="1770"/>
    <cellStyle name="差_县市旗测算20080508_财力性转移支付2010年预算参考数_12.25-发教育厅-2016年高职生均年初预算控制数分配表" xfId="1771"/>
    <cellStyle name="差_县市旗测算20080508_民生政策最低支出需求" xfId="1772"/>
    <cellStyle name="差_县市旗测算20080508_民生政策最低支出需求_12.25-发教育厅-2016年高职生均年初预算控制数分配表" xfId="1773"/>
    <cellStyle name="差_县市旗测算20080508_民生政策最低支出需求_财力性转移支付2010年预算参考数" xfId="920"/>
    <cellStyle name="差_县市旗测算20080508_民生政策最低支出需求_财力性转移支付2010年预算参考数_12.25-发教育厅-2016年高职生均年初预算控制数分配表" xfId="1774"/>
    <cellStyle name="差_县市旗测算20080508_县市旗测算-新科目（含人口规模效应）" xfId="1775"/>
    <cellStyle name="差_县市旗测算20080508_县市旗测算-新科目（含人口规模效应）_12.25-发教育厅-2016年高职生均年初预算控制数分配表" xfId="1776"/>
    <cellStyle name="差_县市旗测算20080508_县市旗测算-新科目（含人口规模效应）_财力性转移支付2010年预算参考数" xfId="1778"/>
    <cellStyle name="差_县市旗测算20080508_县市旗测算-新科目（含人口规模效应）_财力性转移支付2010年预算参考数_12.25-发教育厅-2016年高职生均年初预算控制数分配表" xfId="1203"/>
    <cellStyle name="差_县市旗测算-新科目（20080626）" xfId="1780"/>
    <cellStyle name="差_县市旗测算-新科目（20080626）_12.25-发教育厅-2016年高职生均年初预算控制数分配表" xfId="1781"/>
    <cellStyle name="差_县市旗测算-新科目（20080626）_不含人员经费系数" xfId="72"/>
    <cellStyle name="差_县市旗测算-新科目（20080626）_不含人员经费系数_12.25-发教育厅-2016年高职生均年初预算控制数分配表" xfId="1783"/>
    <cellStyle name="差_县市旗测算-新科目（20080626）_不含人员经费系数_财力性转移支付2010年预算参考数" xfId="662"/>
    <cellStyle name="差_县市旗测算-新科目（20080626）_不含人员经费系数_财力性转移支付2010年预算参考数_12.25-发教育厅-2016年高职生均年初预算控制数分配表" xfId="1784"/>
    <cellStyle name="差_县市旗测算-新科目（20080626）_财力性转移支付2010年预算参考数" xfId="1785"/>
    <cellStyle name="差_县市旗测算-新科目（20080626）_财力性转移支付2010年预算参考数_12.25-发教育厅-2016年高职生均年初预算控制数分配表" xfId="1786"/>
    <cellStyle name="差_县市旗测算-新科目（20080626）_民生政策最低支出需求" xfId="1788"/>
    <cellStyle name="差_县市旗测算-新科目（20080626）_民生政策最低支出需求_12.25-发教育厅-2016年高职生均年初预算控制数分配表" xfId="143"/>
    <cellStyle name="差_县市旗测算-新科目（20080626）_民生政策最低支出需求_财力性转移支付2010年预算参考数" xfId="1790"/>
    <cellStyle name="差_县市旗测算-新科目（20080626）_民生政策最低支出需求_财力性转移支付2010年预算参考数_12.25-发教育厅-2016年高职生均年初预算控制数分配表" xfId="69"/>
    <cellStyle name="差_县市旗测算-新科目（20080626）_县市旗测算-新科目（含人口规模效应）" xfId="1792"/>
    <cellStyle name="差_县市旗测算-新科目（20080626）_县市旗测算-新科目（含人口规模效应）_12.25-发教育厅-2016年高职生均年初预算控制数分配表" xfId="1793"/>
    <cellStyle name="差_县市旗测算-新科目（20080626）_县市旗测算-新科目（含人口规模效应）_财力性转移支付2010年预算参考数" xfId="412"/>
    <cellStyle name="差_县市旗测算-新科目（20080626）_县市旗测算-新科目（含人口规模效应）_财力性转移支付2010年预算参考数_12.25-发教育厅-2016年高职生均年初预算控制数分配表" xfId="1794"/>
    <cellStyle name="差_县市旗测算-新科目（20080627）" xfId="711"/>
    <cellStyle name="差_县市旗测算-新科目（20080627）_12.25-发教育厅-2016年高职生均年初预算控制数分配表" xfId="274"/>
    <cellStyle name="差_县市旗测算-新科目（20080627）_不含人员经费系数" xfId="924"/>
    <cellStyle name="差_县市旗测算-新科目（20080627）_不含人员经费系数_12.25-发教育厅-2016年高职生均年初预算控制数分配表" xfId="1795"/>
    <cellStyle name="差_县市旗测算-新科目（20080627）_不含人员经费系数_财力性转移支付2010年预算参考数" xfId="1796"/>
    <cellStyle name="差_县市旗测算-新科目（20080627）_不含人员经费系数_财力性转移支付2010年预算参考数_12.25-发教育厅-2016年高职生均年初预算控制数分配表" xfId="1798"/>
    <cellStyle name="差_县市旗测算-新科目（20080627）_财力性转移支付2010年预算参考数" xfId="1799"/>
    <cellStyle name="差_县市旗测算-新科目（20080627）_财力性转移支付2010年预算参考数_12.25-发教育厅-2016年高职生均年初预算控制数分配表" xfId="1800"/>
    <cellStyle name="差_县市旗测算-新科目（20080627）_民生政策最低支出需求" xfId="1801"/>
    <cellStyle name="差_县市旗测算-新科目（20080627）_民生政策最低支出需求_12.25-发教育厅-2016年高职生均年初预算控制数分配表" xfId="1803"/>
    <cellStyle name="差_县市旗测算-新科目（20080627）_民生政策最低支出需求_财力性转移支付2010年预算参考数" xfId="1530"/>
    <cellStyle name="差_县市旗测算-新科目（20080627）_民生政策最低支出需求_财力性转移支付2010年预算参考数_12.25-发教育厅-2016年高职生均年初预算控制数分配表" xfId="1804"/>
    <cellStyle name="差_县市旗测算-新科目（20080627）_县市旗测算-新科目（含人口规模效应）" xfId="1805"/>
    <cellStyle name="差_县市旗测算-新科目（20080627）_县市旗测算-新科目（含人口规模效应）_12.25-发教育厅-2016年高职生均年初预算控制数分配表" xfId="1808"/>
    <cellStyle name="差_县市旗测算-新科目（20080627）_县市旗测算-新科目（含人口规模效应）_财力性转移支付2010年预算参考数" xfId="1016"/>
    <cellStyle name="差_县市旗测算-新科目（20080627）_县市旗测算-新科目（含人口规模效应）_财力性转移支付2010年预算参考数_12.25-发教育厅-2016年高职生均年初预算控制数分配表" xfId="1809"/>
    <cellStyle name="差_湘财教指2017-0119号2018年中央支持地方高校改革发展省级资金预算分配表" xfId="1811"/>
    <cellStyle name="差_湘财教指277" xfId="1812"/>
    <cellStyle name="差_湘财教指277_12.25-发教育厅-2016年高职生均年初预算控制数分配表" xfId="1813"/>
    <cellStyle name="差_一般预算支出口径剔除表" xfId="1814"/>
    <cellStyle name="差_一般预算支出口径剔除表_12.25-发教育厅-2016年高职生均年初预算控制数分配表" xfId="886"/>
    <cellStyle name="差_一般预算支出口径剔除表_财力性转移支付2010年预算参考数" xfId="865"/>
    <cellStyle name="差_一般预算支出口径剔除表_财力性转移支付2010年预算参考数_12.25-发教育厅-2016年高职生均年初预算控制数分配表" xfId="1107"/>
    <cellStyle name="差_云南 缺口县区测算(地方填报)" xfId="1816"/>
    <cellStyle name="差_云南 缺口县区测算(地方填报)_12.25-发教育厅-2016年高职生均年初预算控制数分配表" xfId="1818"/>
    <cellStyle name="差_云南 缺口县区测算(地方填报)_财力性转移支付2010年预算参考数" xfId="1819"/>
    <cellStyle name="差_云南 缺口县区测算(地方填报)_财力性转移支付2010年预算参考数_12.25-发教育厅-2016年高职生均年初预算控制数分配表" xfId="1820"/>
    <cellStyle name="差_云南省2008年转移支付测算——州市本级考核部分及政策性测算" xfId="1821"/>
    <cellStyle name="差_云南省2008年转移支付测算——州市本级考核部分及政策性测算_12.25-发教育厅-2016年高职生均年初预算控制数分配表" xfId="1822"/>
    <cellStyle name="差_云南省2008年转移支付测算——州市本级考核部分及政策性测算_财力性转移支付2010年预算参考数" xfId="1823"/>
    <cellStyle name="差_云南省2008年转移支付测算——州市本级考核部分及政策性测算_财力性转移支付2010年预算参考数_12.25-发教育厅-2016年高职生均年初预算控制数分配表" xfId="1824"/>
    <cellStyle name="差_职　2014年职成教育第二批专项经费分配表(分发）" xfId="1827"/>
    <cellStyle name="差_重点民生支出需求测算表社保（农村低保）081112" xfId="1829"/>
    <cellStyle name="差_重点民生支出需求测算表社保（农村低保）081112_12.25-发教育厅-2016年高职生均年初预算控制数分配表" xfId="723"/>
    <cellStyle name="差_自行调整差异系数顺序" xfId="998"/>
    <cellStyle name="差_自行调整差异系数顺序_12.25-发教育厅-2016年高职生均年初预算控制数分配表" xfId="1830"/>
    <cellStyle name="差_自行调整差异系数顺序_财力性转移支付2010年预算参考数" xfId="1831"/>
    <cellStyle name="差_自行调整差异系数顺序_财力性转移支付2010年预算参考数_12.25-发教育厅-2016年高职生均年初预算控制数分配表" xfId="1832"/>
    <cellStyle name="差_总人口" xfId="1547"/>
    <cellStyle name="差_总人口_12.25-发教育厅-2016年高职生均年初预算控制数分配表" xfId="148"/>
    <cellStyle name="差_总人口_财力性转移支付2010年预算参考数" xfId="1261"/>
    <cellStyle name="差_总人口_财力性转移支付2010年预算参考数_12.25-发教育厅-2016年高职生均年初预算控制数分配表" xfId="1549"/>
    <cellStyle name="常规" xfId="0" builtinId="0"/>
    <cellStyle name="常规 10" xfId="875"/>
    <cellStyle name="常规 10 10" xfId="1834"/>
    <cellStyle name="常规 10 11" xfId="1836"/>
    <cellStyle name="常规 10 12" xfId="1838"/>
    <cellStyle name="常规 10 13" xfId="1841"/>
    <cellStyle name="常规 10 14" xfId="1844"/>
    <cellStyle name="常规 10 14 2 2" xfId="1846"/>
    <cellStyle name="常规 10 14 2 2 10" xfId="1847"/>
    <cellStyle name="常规 10 14 2 2 11" xfId="82"/>
    <cellStyle name="常规 10 14 2 2 12" xfId="1848"/>
    <cellStyle name="常规 10 14 2 2 13" xfId="1849"/>
    <cellStyle name="常规 10 14 2 2 14" xfId="1850"/>
    <cellStyle name="常规 10 14 2 2 15" xfId="1852"/>
    <cellStyle name="常规 10 14 2 2 16" xfId="1854"/>
    <cellStyle name="常规 10 14 2 2 17" xfId="1855"/>
    <cellStyle name="常规 10 14 2 2 18" xfId="1856"/>
    <cellStyle name="常规 10 14 2 2 19" xfId="1540"/>
    <cellStyle name="常规 10 14 2 2 2" xfId="1857"/>
    <cellStyle name="常规 10 14 2 2 20" xfId="1851"/>
    <cellStyle name="常规 10 14 2 2 21" xfId="1853"/>
    <cellStyle name="常规 10 14 2 2 3" xfId="1858"/>
    <cellStyle name="常规 10 14 2 2 4" xfId="1860"/>
    <cellStyle name="常规 10 14 2 2 5" xfId="919"/>
    <cellStyle name="常规 10 14 2 2 6" xfId="1861"/>
    <cellStyle name="常规 10 14 2 2 7" xfId="1862"/>
    <cellStyle name="常规 10 14 2 2 8" xfId="1863"/>
    <cellStyle name="常规 10 14 2 2 9" xfId="1864"/>
    <cellStyle name="常规 10 15" xfId="1867"/>
    <cellStyle name="常规 10 16" xfId="1870"/>
    <cellStyle name="常规 10 17" xfId="1874"/>
    <cellStyle name="常规 10 18" xfId="1876"/>
    <cellStyle name="常规 10 19" xfId="1877"/>
    <cellStyle name="常规 10 2" xfId="1880"/>
    <cellStyle name="常规 10 2 2" xfId="1882"/>
    <cellStyle name="常规 10 2 2 10" xfId="1715"/>
    <cellStyle name="常规 10 2 2 11" xfId="1883"/>
    <cellStyle name="常规 10 2 2 12" xfId="1524"/>
    <cellStyle name="常规 10 2 2 13" xfId="1884"/>
    <cellStyle name="常规 10 2 2 14" xfId="1885"/>
    <cellStyle name="常规 10 2 2 15" xfId="1887"/>
    <cellStyle name="常规 10 2 2 16" xfId="1283"/>
    <cellStyle name="常规 10 2 2 17" xfId="1161"/>
    <cellStyle name="常规 10 2 2 18" xfId="1888"/>
    <cellStyle name="常规 10 2 2 19" xfId="1889"/>
    <cellStyle name="常规 10 2 2 2" xfId="1731"/>
    <cellStyle name="常规 10 2 2 20" xfId="1886"/>
    <cellStyle name="常规 10 2 2 21" xfId="1282"/>
    <cellStyle name="常规 10 2 2 3" xfId="1892"/>
    <cellStyle name="常规 10 2 2 4" xfId="1711"/>
    <cellStyle name="常规 10 2 2 5" xfId="1894"/>
    <cellStyle name="常规 10 2 2 6" xfId="1895"/>
    <cellStyle name="常规 10 2 2 7" xfId="1896"/>
    <cellStyle name="常规 10 2 2 8" xfId="1897"/>
    <cellStyle name="常规 10 2 2 9" xfId="1215"/>
    <cellStyle name="常规 10 20" xfId="1866"/>
    <cellStyle name="常规 10 21" xfId="1869"/>
    <cellStyle name="常规 10 22" xfId="1873"/>
    <cellStyle name="常规 10 23" xfId="1875"/>
    <cellStyle name="常规 10 3" xfId="1453"/>
    <cellStyle name="常规 10 3 10" xfId="1898"/>
    <cellStyle name="常规 10 3 11" xfId="1607"/>
    <cellStyle name="常规 10 3 12" xfId="1899"/>
    <cellStyle name="常规 10 3 13" xfId="1900"/>
    <cellStyle name="常规 10 3 14" xfId="669"/>
    <cellStyle name="常规 10 3 15" xfId="674"/>
    <cellStyle name="常规 10 3 16" xfId="138"/>
    <cellStyle name="常规 10 3 17" xfId="679"/>
    <cellStyle name="常规 10 3 18" xfId="687"/>
    <cellStyle name="常规 10 3 19" xfId="416"/>
    <cellStyle name="常规 10 3 2" xfId="381"/>
    <cellStyle name="常规 10 3 20" xfId="673"/>
    <cellStyle name="常规 10 3 21" xfId="137"/>
    <cellStyle name="常规 10 3 3" xfId="385"/>
    <cellStyle name="常规 10 3 4" xfId="390"/>
    <cellStyle name="常规 10 3 5" xfId="931"/>
    <cellStyle name="常规 10 3 6" xfId="1901"/>
    <cellStyle name="常规 10 3 7" xfId="1903"/>
    <cellStyle name="常规 10 3 8" xfId="1904"/>
    <cellStyle name="常规 10 3 9" xfId="1905"/>
    <cellStyle name="常规 10 4" xfId="1906"/>
    <cellStyle name="常规 10 5" xfId="1908"/>
    <cellStyle name="常规 10 6" xfId="813"/>
    <cellStyle name="常规 10 7" xfId="820"/>
    <cellStyle name="常规 10 8" xfId="827"/>
    <cellStyle name="常规 10 9" xfId="834"/>
    <cellStyle name="常规 11" xfId="1909"/>
    <cellStyle name="常规 11 10" xfId="1109"/>
    <cellStyle name="常规 11 11" xfId="1111"/>
    <cellStyle name="常规 11 12" xfId="1113"/>
    <cellStyle name="常规 11 13" xfId="1485"/>
    <cellStyle name="常规 11 14" xfId="1911"/>
    <cellStyle name="常规 11 15" xfId="1913"/>
    <cellStyle name="常规 11 16" xfId="1915"/>
    <cellStyle name="常规 11 17" xfId="1916"/>
    <cellStyle name="常规 11 18" xfId="64"/>
    <cellStyle name="常规 11 19" xfId="1918"/>
    <cellStyle name="常规 11 2" xfId="1271"/>
    <cellStyle name="常规 11 20" xfId="1912"/>
    <cellStyle name="常规 11 21" xfId="1914"/>
    <cellStyle name="常规 11 3" xfId="1919"/>
    <cellStyle name="常规 11 4" xfId="1920"/>
    <cellStyle name="常规 11 5" xfId="1921"/>
    <cellStyle name="常规 11 6" xfId="1922"/>
    <cellStyle name="常规 11 7" xfId="1923"/>
    <cellStyle name="常规 11 8" xfId="1924"/>
    <cellStyle name="常规 11 9" xfId="1309"/>
    <cellStyle name="常规 11_01综合类2010" xfId="1925"/>
    <cellStyle name="常规 12" xfId="1926"/>
    <cellStyle name="常规 13" xfId="1927"/>
    <cellStyle name="常规 130" xfId="1930"/>
    <cellStyle name="常规 132" xfId="1931"/>
    <cellStyle name="常规 14" xfId="1932"/>
    <cellStyle name="常规 15" xfId="1934"/>
    <cellStyle name="常规 16" xfId="1936"/>
    <cellStyle name="常规 17" xfId="1938"/>
    <cellStyle name="常规 18" xfId="1940"/>
    <cellStyle name="常规 19" xfId="1942"/>
    <cellStyle name="常规 2" xfId="1943"/>
    <cellStyle name="常规 2 10" xfId="1945"/>
    <cellStyle name="常规 2 11" xfId="1947"/>
    <cellStyle name="常规 2 12" xfId="1789"/>
    <cellStyle name="常规 2 13" xfId="1948"/>
    <cellStyle name="常规 2 14" xfId="1949"/>
    <cellStyle name="常规 2 15" xfId="1625"/>
    <cellStyle name="常规 2 16" xfId="1951"/>
    <cellStyle name="常规 2 17" xfId="1953"/>
    <cellStyle name="常规 2 18" xfId="1955"/>
    <cellStyle name="常规 2 19" xfId="1957"/>
    <cellStyle name="常规 2 2" xfId="247"/>
    <cellStyle name="常规 2 2 10" xfId="1302"/>
    <cellStyle name="常规 2 2 11" xfId="1958"/>
    <cellStyle name="常规 2 2 12" xfId="1663"/>
    <cellStyle name="常规 2 2 13" xfId="1960"/>
    <cellStyle name="常规 2 2 14" xfId="1962"/>
    <cellStyle name="常规 2 2 15" xfId="1963"/>
    <cellStyle name="常规 2 2 16" xfId="1964"/>
    <cellStyle name="常规 2 2 2" xfId="1965"/>
    <cellStyle name="常规 2 2 2 2" xfId="911"/>
    <cellStyle name="常规 2 2 3" xfId="1967"/>
    <cellStyle name="常规 2 2 3 2" xfId="1968"/>
    <cellStyle name="常规 2 2 4" xfId="1969"/>
    <cellStyle name="常规 2 2 4 10" xfId="1970"/>
    <cellStyle name="常规 2 2 4 11" xfId="1971"/>
    <cellStyle name="常规 2 2 4 12" xfId="1972"/>
    <cellStyle name="常规 2 2 4 13" xfId="1461"/>
    <cellStyle name="常规 2 2 4 14" xfId="1123"/>
    <cellStyle name="常规 2 2 4 15" xfId="959"/>
    <cellStyle name="常规 2 2 4 16" xfId="1974"/>
    <cellStyle name="常规 2 2 4 17" xfId="1976"/>
    <cellStyle name="常规 2 2 4 18" xfId="1422"/>
    <cellStyle name="常规 2 2 4 19" xfId="1978"/>
    <cellStyle name="常规 2 2 4 2" xfId="1979"/>
    <cellStyle name="常规 2 2 4 2 10" xfId="1981"/>
    <cellStyle name="常规 2 2 4 2 11" xfId="901"/>
    <cellStyle name="常规 2 2 4 2 12" xfId="1984"/>
    <cellStyle name="常规 2 2 4 2 13" xfId="1987"/>
    <cellStyle name="常规 2 2 4 2 14" xfId="1989"/>
    <cellStyle name="常规 2 2 4 2 15" xfId="1992"/>
    <cellStyle name="常规 2 2 4 2 16" xfId="1995"/>
    <cellStyle name="常规 2 2 4 2 17" xfId="1996"/>
    <cellStyle name="常规 2 2 4 2 18" xfId="1997"/>
    <cellStyle name="常规 2 2 4 2 19" xfId="1998"/>
    <cellStyle name="常规 2 2 4 2 2" xfId="2001"/>
    <cellStyle name="常规 2 2 4 2 20" xfId="1991"/>
    <cellStyle name="常规 2 2 4 2 21" xfId="1994"/>
    <cellStyle name="常规 2 2 4 2 3" xfId="2003"/>
    <cellStyle name="常规 2 2 4 2 4" xfId="101"/>
    <cellStyle name="常规 2 2 4 2 5" xfId="2006"/>
    <cellStyle name="常规 2 2 4 2 6" xfId="2009"/>
    <cellStyle name="常规 2 2 4 2 7" xfId="2011"/>
    <cellStyle name="常规 2 2 4 2 8" xfId="2013"/>
    <cellStyle name="常规 2 2 4 2 9" xfId="2015"/>
    <cellStyle name="常规 2 2 4 20" xfId="958"/>
    <cellStyle name="常规 2 2 4 21" xfId="1973"/>
    <cellStyle name="常规 2 2 4 22" xfId="1975"/>
    <cellStyle name="常规 2 2 4 23" xfId="1421"/>
    <cellStyle name="常规 2 2 4 24" xfId="1977"/>
    <cellStyle name="常规 2 2 4 25" xfId="2017"/>
    <cellStyle name="常规 2 2 4 26" xfId="2019"/>
    <cellStyle name="常规 2 2 4 27" xfId="2021"/>
    <cellStyle name="常规 2 2 4 28" xfId="2023"/>
    <cellStyle name="常规 2 2 4 29" xfId="2024"/>
    <cellStyle name="常规 2 2 4 3" xfId="2025"/>
    <cellStyle name="常规 2 2 4 3 10" xfId="2026"/>
    <cellStyle name="常规 2 2 4 3 11" xfId="2027"/>
    <cellStyle name="常规 2 2 4 3 12" xfId="1751"/>
    <cellStyle name="常规 2 2 4 3 13" xfId="2028"/>
    <cellStyle name="常规 2 2 4 3 14" xfId="2029"/>
    <cellStyle name="常规 2 2 4 3 15" xfId="2031"/>
    <cellStyle name="常规 2 2 4 3 16" xfId="2033"/>
    <cellStyle name="常规 2 2 4 3 17" xfId="1201"/>
    <cellStyle name="常规 2 2 4 3 18" xfId="2034"/>
    <cellStyle name="常规 2 2 4 3 19" xfId="2035"/>
    <cellStyle name="常规 2 2 4 3 2" xfId="2037"/>
    <cellStyle name="常规 2 2 4 3 20" xfId="2030"/>
    <cellStyle name="常规 2 2 4 3 21" xfId="2032"/>
    <cellStyle name="常规 2 2 4 3 3" xfId="2038"/>
    <cellStyle name="常规 2 2 4 3 4" xfId="624"/>
    <cellStyle name="常规 2 2 4 3 5" xfId="2039"/>
    <cellStyle name="常规 2 2 4 3 6" xfId="1738"/>
    <cellStyle name="常规 2 2 4 3 7" xfId="867"/>
    <cellStyle name="常规 2 2 4 3 8" xfId="2040"/>
    <cellStyle name="常规 2 2 4 3 9" xfId="2041"/>
    <cellStyle name="常规 2 2 4 30" xfId="2016"/>
    <cellStyle name="常规 2 2 4 31" xfId="2018"/>
    <cellStyle name="常规 2 2 4 32" xfId="2020"/>
    <cellStyle name="常规 2 2 4 33" xfId="2022"/>
    <cellStyle name="常规 2 2 4 4" xfId="2042"/>
    <cellStyle name="常规 2 2 4 5" xfId="1002"/>
    <cellStyle name="常规 2 2 4 6" xfId="1481"/>
    <cellStyle name="常规 2 2 4 7" xfId="2043"/>
    <cellStyle name="常规 2 2 4 8" xfId="2044"/>
    <cellStyle name="常规 2 2 4 9" xfId="2045"/>
    <cellStyle name="常规 2 2 5" xfId="2046"/>
    <cellStyle name="常规 2 2 6" xfId="2047"/>
    <cellStyle name="常规 2 2 7" xfId="1591"/>
    <cellStyle name="常规 2 2 8" xfId="2048"/>
    <cellStyle name="常规 2 2 9" xfId="2049"/>
    <cellStyle name="常规 2 2_2015年度工资提标清算拨款分配方案" xfId="2050"/>
    <cellStyle name="常规 2 20" xfId="1624"/>
    <cellStyle name="常规 2 21" xfId="1950"/>
    <cellStyle name="常规 2 22" xfId="1952"/>
    <cellStyle name="常规 2 23" xfId="1954"/>
    <cellStyle name="常规 2 23 2" xfId="2051"/>
    <cellStyle name="常规 2 23 3" xfId="2052"/>
    <cellStyle name="常规 2 23 4" xfId="2053"/>
    <cellStyle name="常规 2 23 5" xfId="2055"/>
    <cellStyle name="常规 2 23 6" xfId="1828"/>
    <cellStyle name="常规 2 24" xfId="1956"/>
    <cellStyle name="常规 2 25" xfId="2057"/>
    <cellStyle name="常规 2 26" xfId="2059"/>
    <cellStyle name="常规 2 27" xfId="2061"/>
    <cellStyle name="常规 2 28" xfId="2062"/>
    <cellStyle name="常规 2 29" xfId="2063"/>
    <cellStyle name="常规 2 3" xfId="251"/>
    <cellStyle name="常规 2 3 10" xfId="2064"/>
    <cellStyle name="常规 2 3 11" xfId="2065"/>
    <cellStyle name="常规 2 3 12" xfId="2066"/>
    <cellStyle name="常规 2 3 13" xfId="2067"/>
    <cellStyle name="常规 2 3 14" xfId="2068"/>
    <cellStyle name="常规 2 3 15" xfId="2070"/>
    <cellStyle name="常规 2 3 16" xfId="2072"/>
    <cellStyle name="常规 2 3 17" xfId="2074"/>
    <cellStyle name="常规 2 3 18" xfId="2075"/>
    <cellStyle name="常规 2 3 19" xfId="2076"/>
    <cellStyle name="常规 2 3 2" xfId="2079"/>
    <cellStyle name="常规 2 3 20" xfId="2069"/>
    <cellStyle name="常规 2 3 21" xfId="2071"/>
    <cellStyle name="常规 2 3 22" xfId="2073"/>
    <cellStyle name="常规 2 3 3" xfId="2080"/>
    <cellStyle name="常规 2 3 4" xfId="952"/>
    <cellStyle name="常规 2 3 5" xfId="2081"/>
    <cellStyle name="常规 2 3 6" xfId="2082"/>
    <cellStyle name="常规 2 3 7" xfId="2083"/>
    <cellStyle name="常规 2 3 8" xfId="2084"/>
    <cellStyle name="常规 2 3 9" xfId="2085"/>
    <cellStyle name="常规 2 30" xfId="2056"/>
    <cellStyle name="常规 2 31" xfId="2058"/>
    <cellStyle name="常规 2 32" xfId="2060"/>
    <cellStyle name="常规 2 4" xfId="256"/>
    <cellStyle name="常规 2 5" xfId="261"/>
    <cellStyle name="常规 2 6" xfId="268"/>
    <cellStyle name="常规 2 7" xfId="272"/>
    <cellStyle name="常规 2 8" xfId="278"/>
    <cellStyle name="常规 2 9" xfId="284"/>
    <cellStyle name="常规 2_01综合类" xfId="551"/>
    <cellStyle name="常规 20" xfId="1933"/>
    <cellStyle name="常规 21" xfId="1935"/>
    <cellStyle name="常规 22" xfId="1937"/>
    <cellStyle name="常规 22 10" xfId="2086"/>
    <cellStyle name="常规 22 11" xfId="2087"/>
    <cellStyle name="常规 22 12" xfId="2088"/>
    <cellStyle name="常规 22 13" xfId="1620"/>
    <cellStyle name="常规 22 14" xfId="2089"/>
    <cellStyle name="常规 22 15" xfId="2091"/>
    <cellStyle name="常规 22 16" xfId="1757"/>
    <cellStyle name="常规 22 17" xfId="2092"/>
    <cellStyle name="常规 22 18" xfId="2093"/>
    <cellStyle name="常规 22 19" xfId="2095"/>
    <cellStyle name="常规 22 2" xfId="2096"/>
    <cellStyle name="常规 22 20" xfId="2090"/>
    <cellStyle name="常规 22 3" xfId="2098"/>
    <cellStyle name="常规 22 4" xfId="2099"/>
    <cellStyle name="常规 22 5" xfId="2100"/>
    <cellStyle name="常规 22 6" xfId="2101"/>
    <cellStyle name="常规 22 7" xfId="1815"/>
    <cellStyle name="常规 22 8" xfId="2102"/>
    <cellStyle name="常规 22 9" xfId="2104"/>
    <cellStyle name="常规 23" xfId="1939"/>
    <cellStyle name="常规 23 2" xfId="2105"/>
    <cellStyle name="常规 23_12.25-发教育厅-2016年高职生均年初预算控制数分配表" xfId="146"/>
    <cellStyle name="常规 24" xfId="1941"/>
    <cellStyle name="常规 25" xfId="2107"/>
    <cellStyle name="常规 26" xfId="2109"/>
    <cellStyle name="常规 27" xfId="2111"/>
    <cellStyle name="常规 28" xfId="2113"/>
    <cellStyle name="常规 29" xfId="2115"/>
    <cellStyle name="常规 3" xfId="2116"/>
    <cellStyle name="常规 3 10" xfId="2119"/>
    <cellStyle name="常规 3 11" xfId="2120"/>
    <cellStyle name="常规 3 12" xfId="2122"/>
    <cellStyle name="常规 3 13" xfId="2123"/>
    <cellStyle name="常规 3 14" xfId="1396"/>
    <cellStyle name="常规 3 15" xfId="2125"/>
    <cellStyle name="常规 3 16" xfId="2127"/>
    <cellStyle name="常规 3 17" xfId="1724"/>
    <cellStyle name="常规 3 18" xfId="2130"/>
    <cellStyle name="常规 3 19" xfId="2132"/>
    <cellStyle name="常规 3 2" xfId="2134"/>
    <cellStyle name="常规 3 2 2" xfId="2135"/>
    <cellStyle name="常规 3 2 3" xfId="823"/>
    <cellStyle name="常规 3 2 4" xfId="2136"/>
    <cellStyle name="常规 3 2_2017年改革发展类资金分配及绩效" xfId="2138"/>
    <cellStyle name="常规 3 20" xfId="2124"/>
    <cellStyle name="常规 3 21" xfId="2126"/>
    <cellStyle name="常规 3 22" xfId="1723"/>
    <cellStyle name="常规 3 23" xfId="2129"/>
    <cellStyle name="常规 3 3" xfId="2141"/>
    <cellStyle name="常规 3 3 2" xfId="1817"/>
    <cellStyle name="常规 3 4" xfId="1179"/>
    <cellStyle name="常规 3 5" xfId="2142"/>
    <cellStyle name="常规 3 6" xfId="857"/>
    <cellStyle name="常规 3 7" xfId="2144"/>
    <cellStyle name="常规 3 8" xfId="2145"/>
    <cellStyle name="常规 3 9" xfId="2146"/>
    <cellStyle name="常规 3_12.25-发教育厅工资提标和养老保险改革2016年新增" xfId="557"/>
    <cellStyle name="常规 30" xfId="2106"/>
    <cellStyle name="常规 31" xfId="2108"/>
    <cellStyle name="常规 32" xfId="2110"/>
    <cellStyle name="常规 33" xfId="2112"/>
    <cellStyle name="常规 34" xfId="2114"/>
    <cellStyle name="常规 35" xfId="2147"/>
    <cellStyle name="常规 35 10" xfId="2148"/>
    <cellStyle name="常规 35 11" xfId="2149"/>
    <cellStyle name="常规 35 12" xfId="2151"/>
    <cellStyle name="常规 35 13" xfId="2152"/>
    <cellStyle name="常规 35 14" xfId="2153"/>
    <cellStyle name="常规 35 15" xfId="2155"/>
    <cellStyle name="常规 35 16" xfId="2157"/>
    <cellStyle name="常规 35 17" xfId="2159"/>
    <cellStyle name="常规 35 18" xfId="2161"/>
    <cellStyle name="常规 35 19" xfId="2163"/>
    <cellStyle name="常规 35 2" xfId="628"/>
    <cellStyle name="常规 35 2 10" xfId="2165"/>
    <cellStyle name="常规 35 2 11" xfId="2166"/>
    <cellStyle name="常规 35 2 12" xfId="2167"/>
    <cellStyle name="常规 35 2 13" xfId="2168"/>
    <cellStyle name="常规 35 2 14" xfId="2169"/>
    <cellStyle name="常规 35 2 15" xfId="2171"/>
    <cellStyle name="常规 35 2 16" xfId="2173"/>
    <cellStyle name="常规 35 2 17" xfId="2174"/>
    <cellStyle name="常规 35 2 18" xfId="2175"/>
    <cellStyle name="常规 35 2 19" xfId="1211"/>
    <cellStyle name="常规 35 2 2" xfId="2176"/>
    <cellStyle name="常规 35 2 20" xfId="2170"/>
    <cellStyle name="常规 35 2 21" xfId="2172"/>
    <cellStyle name="常规 35 2 3" xfId="1374"/>
    <cellStyle name="常规 35 2 4" xfId="2177"/>
    <cellStyle name="常规 35 2 5" xfId="2178"/>
    <cellStyle name="常规 35 2 6" xfId="2179"/>
    <cellStyle name="常规 35 2 7" xfId="2180"/>
    <cellStyle name="常规 35 2 8" xfId="2181"/>
    <cellStyle name="常规 35 2 9" xfId="1879"/>
    <cellStyle name="常规 35 20" xfId="2154"/>
    <cellStyle name="常规 35 21" xfId="2156"/>
    <cellStyle name="常规 35 22" xfId="2158"/>
    <cellStyle name="常规 35 23" xfId="2160"/>
    <cellStyle name="常规 35 3" xfId="630"/>
    <cellStyle name="常规 35 3 10" xfId="1044"/>
    <cellStyle name="常规 35 3 11" xfId="1046"/>
    <cellStyle name="常规 35 3 12" xfId="1049"/>
    <cellStyle name="常规 35 3 13" xfId="1051"/>
    <cellStyle name="常规 35 3 14" xfId="1054"/>
    <cellStyle name="常规 35 3 15" xfId="1057"/>
    <cellStyle name="常规 35 3 16" xfId="1089"/>
    <cellStyle name="常规 35 3 17" xfId="2182"/>
    <cellStyle name="常规 35 3 18" xfId="2183"/>
    <cellStyle name="常规 35 3 19" xfId="2184"/>
    <cellStyle name="常规 35 3 2" xfId="995"/>
    <cellStyle name="常规 35 3 20" xfId="1056"/>
    <cellStyle name="常规 35 3 21" xfId="1088"/>
    <cellStyle name="常规 35 3 3" xfId="997"/>
    <cellStyle name="常规 35 3 4" xfId="1000"/>
    <cellStyle name="常规 35 3 5" xfId="2185"/>
    <cellStyle name="常规 35 3 6" xfId="2186"/>
    <cellStyle name="常规 35 3 7" xfId="2187"/>
    <cellStyle name="常规 35 3 8" xfId="2188"/>
    <cellStyle name="常规 35 3 9" xfId="1270"/>
    <cellStyle name="常规 35 4" xfId="2189"/>
    <cellStyle name="常规 35 5" xfId="2190"/>
    <cellStyle name="常规 35 6" xfId="903"/>
    <cellStyle name="常规 35 7" xfId="2191"/>
    <cellStyle name="常规 35 8" xfId="2192"/>
    <cellStyle name="常规 35 9" xfId="2193"/>
    <cellStyle name="常规 36" xfId="2194"/>
    <cellStyle name="常规 37" xfId="3112"/>
    <cellStyle name="常规 4" xfId="2196"/>
    <cellStyle name="常规 4 10" xfId="659"/>
    <cellStyle name="常规 4 11" xfId="2198"/>
    <cellStyle name="常规 4 12" xfId="2199"/>
    <cellStyle name="常规 4 13" xfId="2200"/>
    <cellStyle name="常规 4 14" xfId="2201"/>
    <cellStyle name="常规 4 15" xfId="2203"/>
    <cellStyle name="常规 4 16" xfId="2205"/>
    <cellStyle name="常规 4 17" xfId="2207"/>
    <cellStyle name="常规 4 18" xfId="2209"/>
    <cellStyle name="常规 4 19" xfId="2210"/>
    <cellStyle name="常规 4 2" xfId="2211"/>
    <cellStyle name="常规 4 2 10" xfId="2212"/>
    <cellStyle name="常规 4 2 11" xfId="2213"/>
    <cellStyle name="常规 4 2 12" xfId="2214"/>
    <cellStyle name="常规 4 2 13" xfId="2215"/>
    <cellStyle name="常规 4 2 14" xfId="2217"/>
    <cellStyle name="常规 4 2 15" xfId="2219"/>
    <cellStyle name="常规 4 2 16" xfId="2222"/>
    <cellStyle name="常规 4 2 17" xfId="1767"/>
    <cellStyle name="常规 4 2 18" xfId="2223"/>
    <cellStyle name="常规 4 2 19" xfId="2224"/>
    <cellStyle name="常规 4 2 2" xfId="2226"/>
    <cellStyle name="常规 4 2 20" xfId="2218"/>
    <cellStyle name="常规 4 2 21" xfId="2221"/>
    <cellStyle name="常规 4 2 3" xfId="2228"/>
    <cellStyle name="常规 4 2 4" xfId="2230"/>
    <cellStyle name="常规 4 2 5" xfId="2232"/>
    <cellStyle name="常规 4 2 6" xfId="2235"/>
    <cellStyle name="常规 4 2 7" xfId="2237"/>
    <cellStyle name="常规 4 2 8" xfId="1845"/>
    <cellStyle name="常规 4 2 9" xfId="2238"/>
    <cellStyle name="常规 4 2_2015年度工资提标清算拨款分配方案" xfId="2240"/>
    <cellStyle name="常规 4 20" xfId="2202"/>
    <cellStyle name="常规 4 21" xfId="2204"/>
    <cellStyle name="常规 4 22" xfId="2206"/>
    <cellStyle name="常规 4 23" xfId="2208"/>
    <cellStyle name="常规 4 3" xfId="2241"/>
    <cellStyle name="常规 4 4" xfId="2225"/>
    <cellStyle name="常规 4 5" xfId="2227"/>
    <cellStyle name="常规 4 6" xfId="2229"/>
    <cellStyle name="常规 4 7" xfId="2231"/>
    <cellStyle name="常规 4 8" xfId="2234"/>
    <cellStyle name="常规 4 9" xfId="2236"/>
    <cellStyle name="常规 4_01综合类2010" xfId="2243"/>
    <cellStyle name="常规 5" xfId="1328"/>
    <cellStyle name="常规 5 10" xfId="2245"/>
    <cellStyle name="常规 5 11" xfId="1791"/>
    <cellStyle name="常规 5 12" xfId="2246"/>
    <cellStyle name="常规 5 13" xfId="2247"/>
    <cellStyle name="常规 5 14" xfId="2248"/>
    <cellStyle name="常规 5 15" xfId="2251"/>
    <cellStyle name="常规 5 16" xfId="2253"/>
    <cellStyle name="常规 5 17" xfId="2255"/>
    <cellStyle name="常规 5 18" xfId="2256"/>
    <cellStyle name="常规 5 19" xfId="2078"/>
    <cellStyle name="常规 5 2" xfId="2257"/>
    <cellStyle name="常规 5 2 2" xfId="2258"/>
    <cellStyle name="常规 5 20" xfId="2250"/>
    <cellStyle name="常规 5 21" xfId="2252"/>
    <cellStyle name="常规 5 22" xfId="2254"/>
    <cellStyle name="常规 5 3" xfId="2260"/>
    <cellStyle name="常规 5 3 2" xfId="2261"/>
    <cellStyle name="常规 5 4" xfId="2263"/>
    <cellStyle name="常规 5 4 2" xfId="2265"/>
    <cellStyle name="常规 5 4 3" xfId="2266"/>
    <cellStyle name="常规 5 4_湘财教指〔2017〕84号中央财政支持地方高校改革发展资金" xfId="122"/>
    <cellStyle name="常规 5 5" xfId="2268"/>
    <cellStyle name="常规 5 6" xfId="2271"/>
    <cellStyle name="常规 5 7" xfId="2273"/>
    <cellStyle name="常规 5 8" xfId="2276"/>
    <cellStyle name="常规 5 9" xfId="2279"/>
    <cellStyle name="常规 5_2017年改革发展类资金分配及绩效" xfId="2281"/>
    <cellStyle name="常规 6" xfId="2282"/>
    <cellStyle name="常规 6 10" xfId="2284"/>
    <cellStyle name="常规 6 11" xfId="2285"/>
    <cellStyle name="常规 6 12" xfId="2286"/>
    <cellStyle name="常规 6 13" xfId="1355"/>
    <cellStyle name="常规 6 14" xfId="2287"/>
    <cellStyle name="常规 6 15" xfId="2289"/>
    <cellStyle name="常规 6 16" xfId="2291"/>
    <cellStyle name="常规 6 17" xfId="2293"/>
    <cellStyle name="常规 6 18" xfId="2294"/>
    <cellStyle name="常规 6 19" xfId="1445"/>
    <cellStyle name="常规 6 2" xfId="2297"/>
    <cellStyle name="常规 6 20" xfId="2288"/>
    <cellStyle name="常规 6 21" xfId="2290"/>
    <cellStyle name="常规 6 22" xfId="2292"/>
    <cellStyle name="常规 6 3" xfId="2300"/>
    <cellStyle name="常规 6 4" xfId="2302"/>
    <cellStyle name="常规 6 5" xfId="29"/>
    <cellStyle name="常规 6 6" xfId="1275"/>
    <cellStyle name="常规 6 7" xfId="2303"/>
    <cellStyle name="常规 6 8" xfId="2304"/>
    <cellStyle name="常规 6 9" xfId="1364"/>
    <cellStyle name="常规 7" xfId="1473"/>
    <cellStyle name="常规 7 10" xfId="2306"/>
    <cellStyle name="常规 7 11" xfId="2307"/>
    <cellStyle name="常规 7 12" xfId="2308"/>
    <cellStyle name="常规 7 13" xfId="2309"/>
    <cellStyle name="常规 7 14" xfId="2310"/>
    <cellStyle name="常规 7 15" xfId="2312"/>
    <cellStyle name="常规 7 16" xfId="1164"/>
    <cellStyle name="常规 7 17" xfId="1615"/>
    <cellStyle name="常规 7 18" xfId="1440"/>
    <cellStyle name="常规 7 19" xfId="2314"/>
    <cellStyle name="常规 7 2" xfId="2315"/>
    <cellStyle name="常规 7 2 10" xfId="2316"/>
    <cellStyle name="常规 7 2 11" xfId="2317"/>
    <cellStyle name="常规 7 2 12" xfId="2318"/>
    <cellStyle name="常规 7 2 13" xfId="2319"/>
    <cellStyle name="常规 7 2 14" xfId="2320"/>
    <cellStyle name="常规 7 2 15" xfId="2322"/>
    <cellStyle name="常规 7 2 16" xfId="1720"/>
    <cellStyle name="常规 7 2 17" xfId="2323"/>
    <cellStyle name="常规 7 2 18" xfId="2324"/>
    <cellStyle name="常规 7 2 19" xfId="1661"/>
    <cellStyle name="常规 7 2 2" xfId="2325"/>
    <cellStyle name="常规 7 2 20" xfId="2321"/>
    <cellStyle name="常规 7 2 21" xfId="1719"/>
    <cellStyle name="常规 7 2 3" xfId="2326"/>
    <cellStyle name="常规 7 2 4" xfId="2327"/>
    <cellStyle name="常规 7 2 5" xfId="2328"/>
    <cellStyle name="常规 7 2 6" xfId="2329"/>
    <cellStyle name="常规 7 2 7" xfId="2331"/>
    <cellStyle name="常规 7 2 8" xfId="2332"/>
    <cellStyle name="常规 7 2 9" xfId="2333"/>
    <cellStyle name="常规 7 2_12.25-发教育厅-2016年高职生均年初预算控制数分配表" xfId="1354"/>
    <cellStyle name="常规 7 20" xfId="2311"/>
    <cellStyle name="常规 7 21" xfId="1163"/>
    <cellStyle name="常规 7 22" xfId="1614"/>
    <cellStyle name="常规 7 3" xfId="2335"/>
    <cellStyle name="常规 7 4" xfId="2336"/>
    <cellStyle name="常规 7 5" xfId="2337"/>
    <cellStyle name="常规 7 6" xfId="934"/>
    <cellStyle name="常规 7 7" xfId="2338"/>
    <cellStyle name="常规 7 8" xfId="2339"/>
    <cellStyle name="常规 7 9" xfId="2342"/>
    <cellStyle name="常规 7_01综合类2010" xfId="2343"/>
    <cellStyle name="常规 8" xfId="2344"/>
    <cellStyle name="常规 8 10" xfId="2345"/>
    <cellStyle name="常规 8 11" xfId="1692"/>
    <cellStyle name="常规 8 12" xfId="2348"/>
    <cellStyle name="常规 8 13" xfId="2349"/>
    <cellStyle name="常规 8 14" xfId="1238"/>
    <cellStyle name="常规 8 15" xfId="2351"/>
    <cellStyle name="常规 8 16" xfId="2353"/>
    <cellStyle name="常规 8 17" xfId="2355"/>
    <cellStyle name="常规 8 18" xfId="1527"/>
    <cellStyle name="常规 8 19" xfId="2356"/>
    <cellStyle name="常规 8 2" xfId="2357"/>
    <cellStyle name="常规 8 20" xfId="2350"/>
    <cellStyle name="常规 8 21" xfId="2352"/>
    <cellStyle name="常规 8 22" xfId="2354"/>
    <cellStyle name="常规 8 3" xfId="2358"/>
    <cellStyle name="常规 8 4" xfId="2359"/>
    <cellStyle name="常规 8 5" xfId="2360"/>
    <cellStyle name="常规 8 6" xfId="2361"/>
    <cellStyle name="常规 8 7" xfId="2362"/>
    <cellStyle name="常规 8 8" xfId="956"/>
    <cellStyle name="常规 8 9" xfId="2363"/>
    <cellStyle name="常规 9" xfId="2364"/>
    <cellStyle name="常规 9 10" xfId="2365"/>
    <cellStyle name="常规 9 11" xfId="2366"/>
    <cellStyle name="常规 9 12" xfId="2367"/>
    <cellStyle name="常规 9 13" xfId="2368"/>
    <cellStyle name="常规 9 14" xfId="2369"/>
    <cellStyle name="常规 9 15" xfId="1470"/>
    <cellStyle name="常规 9 16" xfId="2371"/>
    <cellStyle name="常规 9 17" xfId="2373"/>
    <cellStyle name="常规 9 18" xfId="2376"/>
    <cellStyle name="常规 9 19" xfId="2377"/>
    <cellStyle name="常规 9 2" xfId="556"/>
    <cellStyle name="常规 9 2 10" xfId="2379"/>
    <cellStyle name="常规 9 2 11" xfId="49"/>
    <cellStyle name="常规 9 2 12" xfId="2380"/>
    <cellStyle name="常规 9 2 13" xfId="2381"/>
    <cellStyle name="常规 9 2 14" xfId="2382"/>
    <cellStyle name="常规 9 2 15" xfId="2385"/>
    <cellStyle name="常规 9 2 16" xfId="2387"/>
    <cellStyle name="常规 9 2 17" xfId="2389"/>
    <cellStyle name="常规 9 2 18" xfId="2390"/>
    <cellStyle name="常规 9 2 19" xfId="2391"/>
    <cellStyle name="常规 9 2 2" xfId="1605"/>
    <cellStyle name="常规 9 2 20" xfId="2384"/>
    <cellStyle name="常规 9 2 21" xfId="2386"/>
    <cellStyle name="常规 9 2 22" xfId="2388"/>
    <cellStyle name="常规 9 2 3" xfId="1797"/>
    <cellStyle name="常规 9 2 4" xfId="2392"/>
    <cellStyle name="常规 9 2 5" xfId="2395"/>
    <cellStyle name="常规 9 2 6" xfId="2396"/>
    <cellStyle name="常规 9 2 7" xfId="2397"/>
    <cellStyle name="常规 9 2 8" xfId="2398"/>
    <cellStyle name="常规 9 2 9" xfId="2399"/>
    <cellStyle name="常规 9 20" xfId="1469"/>
    <cellStyle name="常规 9 21" xfId="2370"/>
    <cellStyle name="常规 9 22" xfId="2372"/>
    <cellStyle name="常规 9 23" xfId="2375"/>
    <cellStyle name="常规 9 3" xfId="559"/>
    <cellStyle name="常规 9 4" xfId="2400"/>
    <cellStyle name="常规 9 5" xfId="2401"/>
    <cellStyle name="常规 9 6" xfId="2402"/>
    <cellStyle name="常规 9 7" xfId="2403"/>
    <cellStyle name="常规 9 8" xfId="1277"/>
    <cellStyle name="常规 9 9" xfId="2242"/>
    <cellStyle name="常规 9_湘财教指〔2017〕84号中央财政支持地方高校改革发展资金" xfId="1534"/>
    <cellStyle name="常规 94" xfId="2404"/>
    <cellStyle name="常规_2009年国家奖助学金分配基础数据一览表 2" xfId="2405"/>
    <cellStyle name="常规_2009年国家奖助学金分配基础数据一览表 2 2" xfId="1907"/>
    <cellStyle name="常规_Sheet1" xfId="2407"/>
    <cellStyle name="常规_Sheet1 11" xfId="2408"/>
    <cellStyle name="常规_Sheet1 7" xfId="2410"/>
    <cellStyle name="超级链接" xfId="2411"/>
    <cellStyle name="分级显示行_1_13区汇总" xfId="2412"/>
    <cellStyle name="分级显示列_1_Book1" xfId="2413"/>
    <cellStyle name="归盒啦_95" xfId="907"/>
    <cellStyle name="好 2" xfId="1660"/>
    <cellStyle name="好 2 10" xfId="2414"/>
    <cellStyle name="好 2 11" xfId="2415"/>
    <cellStyle name="好 2 12" xfId="1833"/>
    <cellStyle name="好 2 13" xfId="1835"/>
    <cellStyle name="好 2 14" xfId="1837"/>
    <cellStyle name="好 2 15" xfId="1840"/>
    <cellStyle name="好 2 16" xfId="1843"/>
    <cellStyle name="好 2 17" xfId="1865"/>
    <cellStyle name="好 2 18" xfId="1868"/>
    <cellStyle name="好 2 19" xfId="1872"/>
    <cellStyle name="好 2 2" xfId="2417"/>
    <cellStyle name="好 2 20" xfId="1839"/>
    <cellStyle name="好 2 21" xfId="1842"/>
    <cellStyle name="好 2 3" xfId="642"/>
    <cellStyle name="好 2 4" xfId="74"/>
    <cellStyle name="好 2 5" xfId="661"/>
    <cellStyle name="好 2 6" xfId="2418"/>
    <cellStyle name="好 2 7" xfId="693"/>
    <cellStyle name="好 2 8" xfId="2421"/>
    <cellStyle name="好 2 9" xfId="2424"/>
    <cellStyle name="好 2_2017年改革发展类资金分配及绩效" xfId="2425"/>
    <cellStyle name="好 3" xfId="2426"/>
    <cellStyle name="好 4" xfId="2239"/>
    <cellStyle name="好_00省级(打印)" xfId="1119"/>
    <cellStyle name="好_00省级(打印)_12.25-发教育厅-2016年高职生均年初预算控制数分配表" xfId="443"/>
    <cellStyle name="好_03昭通" xfId="2427"/>
    <cellStyle name="好_03昭通_12.25-发教育厅-2016年高职生均年初预算控制数分配表" xfId="2264"/>
    <cellStyle name="好_0502通海县" xfId="2428"/>
    <cellStyle name="好_0502通海县_12.25-发教育厅-2016年高职生均年初预算控制数分配表" xfId="2429"/>
    <cellStyle name="好_05潍坊" xfId="2430"/>
    <cellStyle name="好_05潍坊_12.25-发教育厅-2016年高职生均年初预算控制数分配表" xfId="2432"/>
    <cellStyle name="好_0605石屏县" xfId="1684"/>
    <cellStyle name="好_0605石屏县_12.25-发教育厅-2016年高职生均年初预算控制数分配表" xfId="1686"/>
    <cellStyle name="好_0605石屏县_财力性转移支付2010年预算参考数" xfId="1688"/>
    <cellStyle name="好_0605石屏县_财力性转移支付2010年预算参考数_12.25-发教育厅-2016年高职生均年初预算控制数分配表" xfId="1690"/>
    <cellStyle name="好_07临沂" xfId="2433"/>
    <cellStyle name="好_07临沂_12.25-发教育厅-2016年高职生均年初预算控制数分配表" xfId="2435"/>
    <cellStyle name="好_09黑龙江" xfId="1288"/>
    <cellStyle name="好_09黑龙江_12.25-发教育厅-2016年高职生均年初预算控制数分配表" xfId="1455"/>
    <cellStyle name="好_09黑龙江_财力性转移支付2010年预算参考数" xfId="2436"/>
    <cellStyle name="好_09黑龙江_财力性转移支付2010年预算参考数_12.25-发教育厅-2016年高职生均年初预算控制数分配表" xfId="2437"/>
    <cellStyle name="好_1" xfId="2438"/>
    <cellStyle name="好_1_12.25-发教育厅-2016年高职生均年初预算控制数分配表" xfId="2439"/>
    <cellStyle name="好_1_财力性转移支付2010年预算参考数" xfId="1526"/>
    <cellStyle name="好_1_财力性转移支付2010年预算参考数_12.25-发教育厅-2016年高职生均年初预算控制数分配表" xfId="8"/>
    <cellStyle name="好_1110洱源县" xfId="2440"/>
    <cellStyle name="好_1110洱源县_12.25-发教育厅-2016年高职生均年初预算控制数分配表" xfId="2441"/>
    <cellStyle name="好_1110洱源县_财力性转移支付2010年预算参考数" xfId="2442"/>
    <cellStyle name="好_1110洱源县_财力性转移支付2010年预算参考数_12.25-发教育厅-2016年高职生均年初预算控制数分配表" xfId="2443"/>
    <cellStyle name="好_11大理" xfId="2444"/>
    <cellStyle name="好_11大理_12.25-发教育厅-2016年高职生均年初预算控制数分配表" xfId="2280"/>
    <cellStyle name="好_11大理_财力性转移支付2010年预算参考数" xfId="187"/>
    <cellStyle name="好_11大理_财力性转移支付2010年预算参考数_12.25-发教育厅-2016年高职生均年初预算控制数分配表" xfId="71"/>
    <cellStyle name="好_12.25-发教育厅-2015年老职工住房补贴审核表" xfId="2446"/>
    <cellStyle name="好_12.25-发教育厅-非税预算" xfId="2447"/>
    <cellStyle name="好_12.25-发教育厅工资提标和养老保险改革2016年新增" xfId="2448"/>
    <cellStyle name="好_12滨州" xfId="2449"/>
    <cellStyle name="好_12滨州_12.25-发教育厅-2016年高职生均年初预算控制数分配表" xfId="2140"/>
    <cellStyle name="好_12滨州_财力性转移支付2010年预算参考数" xfId="2450"/>
    <cellStyle name="好_12滨州_财力性转移支付2010年预算参考数_12.25-发教育厅-2016年高职生均年初预算控制数分配表" xfId="2451"/>
    <cellStyle name="好_14安徽" xfId="1513"/>
    <cellStyle name="好_14安徽_12.25-发教育厅-2016年高职生均年初预算控制数分配表" xfId="1515"/>
    <cellStyle name="好_14安徽_财力性转移支付2010年预算参考数" xfId="197"/>
    <cellStyle name="好_14安徽_财力性转移支付2010年预算参考数_12.25-发教育厅-2016年高职生均年初预算控制数分配表" xfId="2452"/>
    <cellStyle name="好_2" xfId="456"/>
    <cellStyle name="好_2_12.25-发教育厅-2016年高职生均年初预算控制数分配表" xfId="2453"/>
    <cellStyle name="好_2_财力性转移支付2010年预算参考数" xfId="2454"/>
    <cellStyle name="好_2_财力性转移支付2010年预算参考数_12.25-发教育厅-2016年高职生均年初预算控制数分配表" xfId="1332"/>
    <cellStyle name="好_2006年22湖南" xfId="2455"/>
    <cellStyle name="好_2006年22湖南_12.25-发教育厅-2016年高职生均年初预算控制数分配表" xfId="2456"/>
    <cellStyle name="好_2006年22湖南_财力性转移支付2010年预算参考数" xfId="2458"/>
    <cellStyle name="好_2006年22湖南_财力性转移支付2010年预算参考数_12.25-发教育厅-2016年高职生均年初预算控制数分配表" xfId="1186"/>
    <cellStyle name="好_2006年27重庆" xfId="2296"/>
    <cellStyle name="好_2006年27重庆_12.25-发教育厅-2016年高职生均年初预算控制数分配表" xfId="2459"/>
    <cellStyle name="好_2006年27重庆_财力性转移支付2010年预算参考数" xfId="2409"/>
    <cellStyle name="好_2006年27重庆_财力性转移支付2010年预算参考数_12.25-发教育厅-2016年高职生均年初预算控制数分配表" xfId="88"/>
    <cellStyle name="好_2006年28四川" xfId="2460"/>
    <cellStyle name="好_2006年28四川_12.25-发教育厅-2016年高职生均年初预算控制数分配表" xfId="2462"/>
    <cellStyle name="好_2006年28四川_财力性转移支付2010年预算参考数" xfId="2463"/>
    <cellStyle name="好_2006年28四川_财力性转移支付2010年预算参考数_12.25-发教育厅-2016年高职生均年初预算控制数分配表" xfId="2466"/>
    <cellStyle name="好_2006年30云南" xfId="2467"/>
    <cellStyle name="好_2006年30云南_12.25-发教育厅-2016年高职生均年初预算控制数分配表" xfId="2469"/>
    <cellStyle name="好_2006年33甘肃" xfId="2470"/>
    <cellStyle name="好_2006年33甘肃_12.25-发教育厅-2016年高职生均年初预算控制数分配表" xfId="2471"/>
    <cellStyle name="好_2006年34青海" xfId="2473"/>
    <cellStyle name="好_2006年34青海_12.25-发教育厅-2016年高职生均年初预算控制数分配表" xfId="2475"/>
    <cellStyle name="好_2006年34青海_财力性转移支付2010年预算参考数" xfId="79"/>
    <cellStyle name="好_2006年34青海_财力性转移支付2010年预算参考数_12.25-发教育厅-2016年高职生均年初预算控制数分配表" xfId="2476"/>
    <cellStyle name="好_2006年全省财力计算表（中央、决算）" xfId="2477"/>
    <cellStyle name="好_2006年全省财力计算表（中央、决算）_12.25-发教育厅-2016年高职生均年初预算控制数分配表" xfId="2478"/>
    <cellStyle name="好_2006年水利统计指标统计表" xfId="2479"/>
    <cellStyle name="好_2006年水利统计指标统计表_12.25-发教育厅-2016年高职生均年初预算控制数分配表" xfId="430"/>
    <cellStyle name="好_2006年水利统计指标统计表_财力性转移支付2010年预算参考数" xfId="1020"/>
    <cellStyle name="好_2006年水利统计指标统计表_财力性转移支付2010年预算参考数_12.25-发教育厅-2016年高职生均年初预算控制数分配表" xfId="2480"/>
    <cellStyle name="好_2007年收支情况及2008年收支预计表(汇总表)" xfId="2481"/>
    <cellStyle name="好_2007年收支情况及2008年收支预计表(汇总表)_12.25-发教育厅-2016年高职生均年初预算控制数分配表" xfId="2482"/>
    <cellStyle name="好_2007年收支情况及2008年收支预计表(汇总表)_财力性转移支付2010年预算参考数" xfId="2483"/>
    <cellStyle name="好_2007年收支情况及2008年收支预计表(汇总表)_财力性转移支付2010年预算参考数_12.25-发教育厅-2016年高职生均年初预算控制数分配表" xfId="2484"/>
    <cellStyle name="好_2007年一般预算支出剔除" xfId="2485"/>
    <cellStyle name="好_2007年一般预算支出剔除_12.25-发教育厅-2016年高职生均年初预算控制数分配表" xfId="2486"/>
    <cellStyle name="好_2007年一般预算支出剔除_财力性转移支付2010年预算参考数" xfId="1298"/>
    <cellStyle name="好_2007年一般预算支出剔除_财力性转移支付2010年预算参考数_12.25-发教育厅-2016年高职生均年初预算控制数分配表" xfId="1300"/>
    <cellStyle name="好_2007一般预算支出口径剔除表" xfId="224"/>
    <cellStyle name="好_2007一般预算支出口径剔除表_12.25-发教育厅-2016年高职生均年初预算控制数分配表" xfId="2131"/>
    <cellStyle name="好_2007一般预算支出口径剔除表_财力性转移支付2010年预算参考数" xfId="2487"/>
    <cellStyle name="好_2007一般预算支出口径剔除表_财力性转移支付2010年预算参考数_12.25-发教育厅-2016年高职生均年初预算控制数分配表" xfId="2488"/>
    <cellStyle name="好_2008计算资料（8月5）" xfId="2489"/>
    <cellStyle name="好_2008计算资料（8月5）_12.25-发教育厅-2016年高职生均年初预算控制数分配表" xfId="2490"/>
    <cellStyle name="好_2008年全省汇总收支计算表" xfId="242"/>
    <cellStyle name="好_2008年全省汇总收支计算表_12.25-发教育厅-2016年高职生均年初预算控制数分配表" xfId="2491"/>
    <cellStyle name="好_2008年全省汇总收支计算表_财力性转移支付2010年预算参考数" xfId="2493"/>
    <cellStyle name="好_2008年全省汇总收支计算表_财力性转移支付2010年预算参考数_12.25-发教育厅-2016年高职生均年初预算控制数分配表" xfId="2420"/>
    <cellStyle name="好_2008年一般预算支出预计" xfId="2494"/>
    <cellStyle name="好_2008年一般预算支出预计_12.25-发教育厅-2016年高职生均年初预算控制数分配表" xfId="544"/>
    <cellStyle name="好_2008年预计支出与2007年对比" xfId="2498"/>
    <cellStyle name="好_2008年预计支出与2007年对比_12.25-发教育厅-2016年高职生均年初预算控制数分配表" xfId="2500"/>
    <cellStyle name="好_2008年支出核定" xfId="2501"/>
    <cellStyle name="好_2008年支出核定_12.25-发教育厅-2016年高职生均年初预算控制数分配表" xfId="2502"/>
    <cellStyle name="好_2008年支出调整" xfId="153"/>
    <cellStyle name="好_2008年支出调整_12.25-发教育厅-2016年高职生均年初预算控制数分配表" xfId="1656"/>
    <cellStyle name="好_2008年支出调整_财力性转移支付2010年预算参考数" xfId="2504"/>
    <cellStyle name="好_2008年支出调整_财力性转移支付2010年预算参考数_12.25-发教育厅-2016年高职生均年初预算控制数分配表" xfId="2505"/>
    <cellStyle name="好_2014年高职生均测算" xfId="2508"/>
    <cellStyle name="好_2014年职成教育第一批专项资金分配表" xfId="219"/>
    <cellStyle name="好_2014市县可用财力（提供处室）" xfId="2509"/>
    <cellStyle name="好_2014市县可用财力（提供处室）_12.25-发教育厅-2016年高职生均年初预算控制数分配表" xfId="2510"/>
    <cellStyle name="好_2015年度工资提标清算拨款分配方案" xfId="222"/>
    <cellStyle name="好_2015年度省本级教育部门经常性拨款分配方案1223（定稿）" xfId="2511"/>
    <cellStyle name="好_2015年度追加中央生均拨款分配方案" xfId="2512"/>
    <cellStyle name="好_2015年高等教育教职工和学生情况" xfId="2445"/>
    <cellStyle name="好_2015年高职中央奖补资金分配因素表（含民办）" xfId="617"/>
    <cellStyle name="好_2015年高职中央奖补资金分配因素表（含民办）_12.25-发教育厅-2016年高职生均年初预算控制数分配表" xfId="1633"/>
    <cellStyle name="好_2016年常年委托工作经费及一次性项目经费清理表" xfId="2514"/>
    <cellStyle name="好_2016年高校经常性拨款分配因素(测算201616)" xfId="2515"/>
    <cellStyle name="好_2016年年初部门预算分配方案" xfId="2517"/>
    <cellStyle name="好_20河南" xfId="525"/>
    <cellStyle name="好_20河南_12.25-发教育厅-2016年高职生均年初预算控制数分配表" xfId="2519"/>
    <cellStyle name="好_20河南_财力性转移支付2010年预算参考数" xfId="1959"/>
    <cellStyle name="好_20河南_财力性转移支付2010年预算参考数_12.25-发教育厅-2016年高职生均年初预算控制数分配表" xfId="710"/>
    <cellStyle name="好_22湖南" xfId="2520"/>
    <cellStyle name="好_22湖南_12.25-发教育厅-2016年高职生均年初预算控制数分配表" xfId="1658"/>
    <cellStyle name="好_22湖南_财力性转移支付2010年预算参考数" xfId="2522"/>
    <cellStyle name="好_22湖南_财力性转移支付2010年预算参考数_12.25-发教育厅-2016年高职生均年初预算控制数分配表" xfId="2524"/>
    <cellStyle name="好_27重庆" xfId="2525"/>
    <cellStyle name="好_27重庆_12.25-发教育厅-2016年高职生均年初预算控制数分配表" xfId="2526"/>
    <cellStyle name="好_27重庆_财力性转移支付2010年预算参考数" xfId="2528"/>
    <cellStyle name="好_27重庆_财力性转移支付2010年预算参考数_12.25-发教育厅-2016年高职生均年初预算控制数分配表" xfId="454"/>
    <cellStyle name="好_28四川" xfId="2529"/>
    <cellStyle name="好_28四川_12.25-发教育厅-2016年高职生均年初预算控制数分配表" xfId="2530"/>
    <cellStyle name="好_28四川_财力性转移支付2010年预算参考数" xfId="2531"/>
    <cellStyle name="好_28四川_财力性转移支付2010年预算参考数_12.25-发教育厅-2016年高职生均年初预算控制数分配表" xfId="2164"/>
    <cellStyle name="好_30云南" xfId="1902"/>
    <cellStyle name="好_30云南_1" xfId="2532"/>
    <cellStyle name="好_30云南_1_12.25-发教育厅-2016年高职生均年初预算控制数分配表" xfId="190"/>
    <cellStyle name="好_30云南_1_财力性转移支付2010年预算参考数" xfId="1350"/>
    <cellStyle name="好_30云南_1_财力性转移支付2010年预算参考数_12.25-发教育厅-2016年高职生均年初预算控制数分配表" xfId="2533"/>
    <cellStyle name="好_30云南_12.25-发教育厅-2016年高职生均年初预算控制数分配表" xfId="2534"/>
    <cellStyle name="好_33甘肃" xfId="2535"/>
    <cellStyle name="好_33甘肃_12.25-发教育厅-2016年高职生均年初预算控制数分配表" xfId="2536"/>
    <cellStyle name="好_34青海" xfId="2394"/>
    <cellStyle name="好_34青海_1" xfId="1127"/>
    <cellStyle name="好_34青海_1_12.25-发教育厅-2016年高职生均年初预算控制数分配表" xfId="2537"/>
    <cellStyle name="好_34青海_1_财力性转移支付2010年预算参考数" xfId="1182"/>
    <cellStyle name="好_34青海_1_财力性转移支付2010年预算参考数_12.25-发教育厅-2016年高职生均年初预算控制数分配表" xfId="2538"/>
    <cellStyle name="好_34青海_12.25-发教育厅-2016年高职生均年初预算控制数分配表" xfId="2539"/>
    <cellStyle name="好_34青海_财力性转移支付2010年预算参考数" xfId="2540"/>
    <cellStyle name="好_34青海_财力性转移支付2010年预算参考数_12.25-发教育厅-2016年高职生均年初预算控制数分配表" xfId="1787"/>
    <cellStyle name="好_530623_2006年县级财政报表附表" xfId="1290"/>
    <cellStyle name="好_530623_2006年县级财政报表附表_12.25-发教育厅-2016年高职生均年初预算控制数分配表" xfId="1293"/>
    <cellStyle name="好_530629_2006年县级财政报表附表" xfId="2330"/>
    <cellStyle name="好_530629_2006年县级财政报表附表_12.25-发教育厅-2016年高职生均年初预算控制数分配表" xfId="1575"/>
    <cellStyle name="好_5334_2006年迪庆县级财政报表附表" xfId="2541"/>
    <cellStyle name="好_5334_2006年迪庆县级财政报表附表_12.25-发教育厅-2016年高职生均年初预算控制数分配表" xfId="2283"/>
    <cellStyle name="好_Book1" xfId="2542"/>
    <cellStyle name="好_Book1_1" xfId="2543"/>
    <cellStyle name="好_Book1_12.25-发教育厅-2016年高职生均年初预算控制数分配表" xfId="2406"/>
    <cellStyle name="好_Book1_财力性转移支付2010年预算参考数" xfId="2544"/>
    <cellStyle name="好_Book1_财力性转移支付2010年预算参考数_12.25-发教育厅-2016年高职生均年初预算控制数分配表" xfId="1408"/>
    <cellStyle name="好_Book2" xfId="2546"/>
    <cellStyle name="好_Book2_12.25-发教育厅-2016年高职生均年初预算控制数分配表" xfId="782"/>
    <cellStyle name="好_Book2_财力性转移支付2010年预算参考数" xfId="1135"/>
    <cellStyle name="好_Book2_财力性转移支付2010年预算参考数_12.25-发教育厅-2016年高职生均年初预算控制数分配表" xfId="2547"/>
    <cellStyle name="好_gdp" xfId="2548"/>
    <cellStyle name="好_gdp_12.25-发教育厅-2016年高职生均年初预算控制数分配表" xfId="2549"/>
    <cellStyle name="好_M01-2(州市补助收入)" xfId="1878"/>
    <cellStyle name="好_M01-2(州市补助收入)_12.25-发教育厅-2016年高职生均年初预算控制数分配表" xfId="1190"/>
    <cellStyle name="好_Sheet1" xfId="1401"/>
    <cellStyle name="好_Sheet1_1" xfId="621"/>
    <cellStyle name="好_安徽 缺口县区测算(地方填报)1" xfId="2550"/>
    <cellStyle name="好_安徽 缺口县区测算(地方填报)1_12.25-发教育厅-2016年高职生均年初预算控制数分配表" xfId="765"/>
    <cellStyle name="好_安徽 缺口县区测算(地方填报)1_财力性转移支付2010年预算参考数" xfId="2551"/>
    <cellStyle name="好_安徽 缺口县区测算(地方填报)1_财力性转移支付2010年预算参考数_12.25-发教育厅-2016年高职生均年初预算控制数分配表" xfId="294"/>
    <cellStyle name="好_不含人员经费系数" xfId="2553"/>
    <cellStyle name="好_不含人员经费系数_12.25-发教育厅-2016年高职生均年初预算控制数分配表" xfId="692"/>
    <cellStyle name="好_不含人员经费系数_财力性转移支付2010年预算参考数" xfId="842"/>
    <cellStyle name="好_不含人员经费系数_财力性转移支付2010年预算参考数_12.25-发教育厅-2016年高职生均年初预算控制数分配表" xfId="2554"/>
    <cellStyle name="好_财政供养人员" xfId="2299"/>
    <cellStyle name="好_财政供养人员_12.25-发教育厅-2016年高职生均年初预算控制数分配表" xfId="1117"/>
    <cellStyle name="好_财政供养人员_财力性转移支付2010年预算参考数" xfId="2555"/>
    <cellStyle name="好_财政供养人员_财力性转移支付2010年预算参考数_12.25-发教育厅-2016年高职生均年初预算控制数分配表" xfId="465"/>
    <cellStyle name="好_测算结果" xfId="2556"/>
    <cellStyle name="好_测算结果_12.25-发教育厅-2016年高职生均年初预算控制数分配表" xfId="2557"/>
    <cellStyle name="好_测算结果_财力性转移支付2010年预算参考数" xfId="1871"/>
    <cellStyle name="好_测算结果_财力性转移支付2010年预算参考数_12.25-发教育厅-2016年高职生均年初预算控制数分配表" xfId="2558"/>
    <cellStyle name="好_测算结果汇总" xfId="2562"/>
    <cellStyle name="好_测算结果汇总_12.25-发教育厅-2016年高职生均年初预算控制数分配表" xfId="1466"/>
    <cellStyle name="好_测算结果汇总_财力性转移支付2010年预算参考数" xfId="126"/>
    <cellStyle name="好_测算结果汇总_财力性转移支付2010年预算参考数_12.25-发教育厅-2016年高职生均年初预算控制数分配表" xfId="482"/>
    <cellStyle name="好_成本差异系数" xfId="1257"/>
    <cellStyle name="好_成本差异系数（含人口规模）" xfId="2563"/>
    <cellStyle name="好_成本差异系数（含人口规模）_12.25-发教育厅-2016年高职生均年初预算控制数分配表" xfId="1248"/>
    <cellStyle name="好_成本差异系数（含人口规模）_财力性转移支付2010年预算参考数" xfId="2564"/>
    <cellStyle name="好_成本差异系数（含人口规模）_财力性转移支付2010年预算参考数_12.25-发教育厅-2016年高职生均年初预算控制数分配表" xfId="2565"/>
    <cellStyle name="好_成本差异系数_12.25-发教育厅-2016年高职生均年初预算控制数分配表" xfId="2566"/>
    <cellStyle name="好_成本差异系数_财力性转移支付2010年预算参考数" xfId="2347"/>
    <cellStyle name="好_成本差异系数_财力性转移支付2010年预算参考数_12.25-发教育厅-2016年高职生均年初预算控制数分配表" xfId="1603"/>
    <cellStyle name="好_城建部门" xfId="2567"/>
    <cellStyle name="好_城建部门_12.25-发教育厅-2016年高职生均年初预算控制数分配表" xfId="2568"/>
    <cellStyle name="好_第五部分(才淼、饶永宏）" xfId="2244"/>
    <cellStyle name="好_第五部分(才淼、饶永宏）_12.25-发教育厅-2016年高职生均年初预算控制数分配表" xfId="2569"/>
    <cellStyle name="好_第一部分：综合全" xfId="1092"/>
    <cellStyle name="好_第一部分：综合全_12.25-发教育厅-2016年高职生均年初预算控制数分配表" xfId="2570"/>
    <cellStyle name="好_对口支援新疆资金规模测算表20100106" xfId="748"/>
    <cellStyle name="好_对口支援新疆资金规模测算表20100106_12.25-发教育厅-2016年高职生均年初预算控制数分配表" xfId="1086"/>
    <cellStyle name="好_对口支援新疆资金规模测算表20100113" xfId="767"/>
    <cellStyle name="好_对口支援新疆资金规模测算表20100113_12.25-发教育厅-2016年高职生均年初预算控制数分配表" xfId="2571"/>
    <cellStyle name="好_发教育厅工资晋级预发第三步津补贴" xfId="2572"/>
    <cellStyle name="好_反馈教科文(增人增支教育厅）" xfId="1561"/>
    <cellStyle name="好_分析缺口率" xfId="2573"/>
    <cellStyle name="好_分析缺口率_12.25-发教育厅-2016年高职生均年初预算控制数分配表" xfId="2574"/>
    <cellStyle name="好_分析缺口率_财力性转移支付2010年预算参考数" xfId="2575"/>
    <cellStyle name="好_分析缺口率_财力性转移支付2010年预算参考数_12.25-发教育厅-2016年高职生均年初预算控制数分配表" xfId="701"/>
    <cellStyle name="好_分县成本差异系数" xfId="2576"/>
    <cellStyle name="好_分县成本差异系数_12.25-发教育厅-2016年高职生均年初预算控制数分配表" xfId="2577"/>
    <cellStyle name="好_分县成本差异系数_不含人员经费系数" xfId="2579"/>
    <cellStyle name="好_分县成本差异系数_不含人员经费系数_12.25-发教育厅-2016年高职生均年初预算控制数分配表" xfId="192"/>
    <cellStyle name="好_分县成本差异系数_不含人员经费系数_财力性转移支付2010年预算参考数" xfId="2233"/>
    <cellStyle name="好_分县成本差异系数_不含人员经费系数_财力性转移支付2010年预算参考数_12.25-发教育厅-2016年高职生均年初预算控制数分配表" xfId="2580"/>
    <cellStyle name="好_分县成本差异系数_财力性转移支付2010年预算参考数" xfId="1313"/>
    <cellStyle name="好_分县成本差异系数_财力性转移支付2010年预算参考数_12.25-发教育厅-2016年高职生均年初预算控制数分配表" xfId="106"/>
    <cellStyle name="好_分县成本差异系数_民生政策最低支出需求" xfId="2581"/>
    <cellStyle name="好_分县成本差异系数_民生政策最低支出需求_12.25-发教育厅-2016年高职生均年初预算控制数分配表" xfId="1760"/>
    <cellStyle name="好_分县成本差异系数_民生政策最低支出需求_财力性转移支付2010年预算参考数" xfId="2582"/>
    <cellStyle name="好_分县成本差异系数_民生政策最低支出需求_财力性转移支付2010年预算参考数_12.25-发教育厅-2016年高职生均年初预算控制数分配表" xfId="802"/>
    <cellStyle name="好_附表" xfId="2584"/>
    <cellStyle name="好_附表_12.25-发教育厅-2016年高职生均年初预算控制数分配表" xfId="2585"/>
    <cellStyle name="好_附表_财力性转移支付2010年预算参考数" xfId="2468"/>
    <cellStyle name="好_附表_财力性转移支付2010年预算参考数_12.25-发教育厅-2016年高职生均年初预算控制数分配表" xfId="2587"/>
    <cellStyle name="好_高职2018年双一流资金细化表" xfId="1704"/>
    <cellStyle name="好_高职双一流提前细化表（0112 发财建）" xfId="2393"/>
    <cellStyle name="好_行政(燃修费)" xfId="781"/>
    <cellStyle name="好_行政(燃修费)_12.25-发教育厅-2016年高职生均年初预算控制数分配表" xfId="2588"/>
    <cellStyle name="好_行政(燃修费)_不含人员经费系数" xfId="2589"/>
    <cellStyle name="好_行政(燃修费)_不含人员经费系数_12.25-发教育厅-2016年高职生均年初预算控制数分配表" xfId="2590"/>
    <cellStyle name="好_行政(燃修费)_不含人员经费系数_财力性转移支付2010年预算参考数" xfId="1116"/>
    <cellStyle name="好_行政(燃修费)_不含人员经费系数_财力性转移支付2010年预算参考数_12.25-发教育厅-2016年高职生均年初预算控制数分配表" xfId="2077"/>
    <cellStyle name="好_行政(燃修费)_财力性转移支付2010年预算参考数" xfId="2591"/>
    <cellStyle name="好_行政(燃修费)_财力性转移支付2010年预算参考数_12.25-发教育厅-2016年高职生均年初预算控制数分配表" xfId="2593"/>
    <cellStyle name="好_行政(燃修费)_民生政策最低支出需求" xfId="838"/>
    <cellStyle name="好_行政(燃修费)_民生政策最低支出需求_12.25-发教育厅-2016年高职生均年初预算控制数分配表" xfId="167"/>
    <cellStyle name="好_行政(燃修费)_民生政策最低支出需求_财力性转移支付2010年预算参考数" xfId="2594"/>
    <cellStyle name="好_行政(燃修费)_民生政策最低支出需求_财力性转移支付2010年预算参考数_12.25-发教育厅-2016年高职生均年初预算控制数分配表" xfId="2595"/>
    <cellStyle name="好_行政(燃修费)_县市旗测算-新科目（含人口规模效应）" xfId="2596"/>
    <cellStyle name="好_行政(燃修费)_县市旗测算-新科目（含人口规模效应）_12.25-发教育厅-2016年高职生均年初预算控制数分配表" xfId="2597"/>
    <cellStyle name="好_行政(燃修费)_县市旗测算-新科目（含人口规模效应）_财力性转移支付2010年预算参考数" xfId="1519"/>
    <cellStyle name="好_行政(燃修费)_县市旗测算-新科目（含人口规模效应）_财力性转移支付2010年预算参考数_12.25-发教育厅-2016年高职生均年初预算控制数分配表" xfId="2334"/>
    <cellStyle name="好_行政（人员）" xfId="1405"/>
    <cellStyle name="好_行政（人员）_12.25-发教育厅-2016年高职生均年初预算控制数分配表" xfId="2561"/>
    <cellStyle name="好_行政（人员）_不含人员经费系数" xfId="2598"/>
    <cellStyle name="好_行政（人员）_不含人员经费系数_12.25-发教育厅-2016年高职生均年初预算控制数分配表" xfId="1442"/>
    <cellStyle name="好_行政（人员）_不含人员经费系数_财力性转移支付2010年预算参考数" xfId="2599"/>
    <cellStyle name="好_行政（人员）_不含人员经费系数_财力性转移支付2010年预算参考数_12.25-发教育厅-2016年高职生均年初预算控制数分配表" xfId="2600"/>
    <cellStyle name="好_行政（人员）_财力性转移支付2010年预算参考数" xfId="2601"/>
    <cellStyle name="好_行政（人员）_财力性转移支付2010年预算参考数_12.25-发教育厅-2016年高职生均年初预算控制数分配表" xfId="53"/>
    <cellStyle name="好_行政（人员）_民生政策最低支出需求" xfId="2602"/>
    <cellStyle name="好_行政（人员）_民生政策最低支出需求_12.25-发教育厅-2016年高职生均年初预算控制数分配表" xfId="2603"/>
    <cellStyle name="好_行政（人员）_民生政策最低支出需求_财力性转移支付2010年预算参考数" xfId="1292"/>
    <cellStyle name="好_行政（人员）_民生政策最低支出需求_财力性转移支付2010年预算参考数_12.25-发教育厅-2016年高职生均年初预算控制数分配表" xfId="822"/>
    <cellStyle name="好_行政（人员）_县市旗测算-新科目（含人口规模效应）" xfId="2604"/>
    <cellStyle name="好_行政（人员）_县市旗测算-新科目（含人口规模效应）_12.25-发教育厅-2016年高职生均年初预算控制数分配表" xfId="2605"/>
    <cellStyle name="好_行政（人员）_县市旗测算-新科目（含人口规模效应）_财力性转移支付2010年预算参考数" xfId="2606"/>
    <cellStyle name="好_行政（人员）_县市旗测算-新科目（含人口规模效应）_财力性转移支付2010年预算参考数_12.25-发教育厅-2016年高职生均年初预算控制数分配表" xfId="2608"/>
    <cellStyle name="好_行政公检法测算" xfId="2609"/>
    <cellStyle name="好_行政公检法测算_12.25-发教育厅-2016年高职生均年初预算控制数分配表" xfId="2270"/>
    <cellStyle name="好_行政公检法测算_不含人员经费系数" xfId="309"/>
    <cellStyle name="好_行政公检法测算_不含人员经费系数_12.25-发教育厅-2016年高职生均年初预算控制数分配表" xfId="136"/>
    <cellStyle name="好_行政公检法测算_不含人员经费系数_财力性转移支付2010年预算参考数" xfId="2610"/>
    <cellStyle name="好_行政公检法测算_不含人员经费系数_财力性转移支付2010年预算参考数_12.25-发教育厅-2016年高职生均年初预算控制数分配表" xfId="2611"/>
    <cellStyle name="好_行政公检法测算_财力性转移支付2010年预算参考数" xfId="2612"/>
    <cellStyle name="好_行政公检法测算_财力性转移支付2010年预算参考数_12.25-发教育厅-2016年高职生均年初预算控制数分配表" xfId="2613"/>
    <cellStyle name="好_行政公检法测算_民生政策最低支出需求" xfId="2614"/>
    <cellStyle name="好_行政公检法测算_民生政策最低支出需求_12.25-发教育厅-2016年高职生均年初预算控制数分配表" xfId="2616"/>
    <cellStyle name="好_行政公检法测算_民生政策最低支出需求_财力性转移支付2010年预算参考数" xfId="1762"/>
    <cellStyle name="好_行政公检法测算_民生政策最低支出需求_财力性转移支付2010年预算参考数_12.25-发教育厅-2016年高职生均年初预算控制数分配表" xfId="2617"/>
    <cellStyle name="好_行政公检法测算_县市旗测算-新科目（含人口规模效应）" xfId="1316"/>
    <cellStyle name="好_行政公检法测算_县市旗测算-新科目（含人口规模效应）_12.25-发教育厅-2016年高职生均年初预算控制数分配表" xfId="2619"/>
    <cellStyle name="好_行政公检法测算_县市旗测算-新科目（含人口规模效应）_财力性转移支付2010年预算参考数" xfId="2620"/>
    <cellStyle name="好_行政公检法测算_县市旗测算-新科目（含人口规模效应）_财力性转移支付2010年预算参考数_12.25-发教育厅-2016年高职生均年初预算控制数分配表" xfId="2621"/>
    <cellStyle name="好_河南 缺口县区测算(地方填报)" xfId="846"/>
    <cellStyle name="好_河南 缺口县区测算(地方填报)_12.25-发教育厅-2016年高职生均年初预算控制数分配表" xfId="2623"/>
    <cellStyle name="好_河南 缺口县区测算(地方填报)_财力性转移支付2010年预算参考数" xfId="2624"/>
    <cellStyle name="好_河南 缺口县区测算(地方填报)_财力性转移支付2010年预算参考数_12.25-发教育厅-2016年高职生均年初预算控制数分配表" xfId="2625"/>
    <cellStyle name="好_河南 缺口县区测算(地方填报白)" xfId="771"/>
    <cellStyle name="好_河南 缺口县区测算(地方填报白)_12.25-发教育厅-2016年高职生均年初预算控制数分配表" xfId="1170"/>
    <cellStyle name="好_河南 缺口县区测算(地方填报白)_财力性转移支付2010年预算参考数" xfId="2626"/>
    <cellStyle name="好_河南 缺口县区测算(地方填报白)_财力性转移支付2010年预算参考数_12.25-发教育厅-2016年高职生均年初预算控制数分配表" xfId="2628"/>
    <cellStyle name="好_核定人数对比" xfId="2630"/>
    <cellStyle name="好_核定人数对比_12.25-发教育厅-2016年高职生均年初预算控制数分配表" xfId="2631"/>
    <cellStyle name="好_核定人数对比_财力性转移支付2010年预算参考数" xfId="1782"/>
    <cellStyle name="好_核定人数对比_财力性转移支付2010年预算参考数_12.25-发教育厅-2016年高职生均年初预算控制数分配表" xfId="1740"/>
    <cellStyle name="好_核定人数下发表" xfId="2633"/>
    <cellStyle name="好_核定人数下发表_12.25-发教育厅-2016年高职生均年初预算控制数分配表" xfId="754"/>
    <cellStyle name="好_核定人数下发表_财力性转移支付2010年预算参考数" xfId="2634"/>
    <cellStyle name="好_核定人数下发表_财力性转移支付2010年预算参考数_12.25-发教育厅-2016年高职生均年初预算控制数分配表" xfId="2635"/>
    <cellStyle name="好_汇总" xfId="2636"/>
    <cellStyle name="好_汇总_12.25-发教育厅-2016年高职生均年初预算控制数分配表" xfId="2637"/>
    <cellStyle name="好_汇总_财力性转移支付2010年预算参考数" xfId="831"/>
    <cellStyle name="好_汇总_财力性转移支付2010年预算参考数_12.25-发教育厅-2016年高职生均年初预算控制数分配表" xfId="2638"/>
    <cellStyle name="好_汇总表" xfId="2162"/>
    <cellStyle name="好_汇总表_12.25-发教育厅-2016年高职生均年初预算控制数分配表" xfId="1507"/>
    <cellStyle name="好_汇总表_财力性转移支付2010年预算参考数" xfId="2639"/>
    <cellStyle name="好_汇总表_财力性转移支付2010年预算参考数_12.25-发教育厅-2016年高职生均年初预算控制数分配表" xfId="2641"/>
    <cellStyle name="好_汇总表4" xfId="2642"/>
    <cellStyle name="好_汇总表4_12.25-发教育厅-2016年高职生均年初预算控制数分配表" xfId="2643"/>
    <cellStyle name="好_汇总表4_财力性转移支付2010年预算参考数" xfId="2618"/>
    <cellStyle name="好_汇总表4_财力性转移支付2010年预算参考数_12.25-发教育厅-2016年高职生均年初预算控制数分配表" xfId="1966"/>
    <cellStyle name="好_汇总-县级财政报表附表" xfId="1910"/>
    <cellStyle name="好_汇总-县级财政报表附表_12.25-发教育厅-2016年高职生均年初预算控制数分配表" xfId="1030"/>
    <cellStyle name="好_检验表" xfId="948"/>
    <cellStyle name="好_检验表（调整后）" xfId="2645"/>
    <cellStyle name="好_检验表（调整后）_12.25-发教育厅-2016年高职生均年初预算控制数分配表" xfId="2646"/>
    <cellStyle name="好_检验表_12.25-发教育厅-2016年高职生均年初预算控制数分配表" xfId="2647"/>
    <cellStyle name="好_教科文(工资提标和养老保险改革含5所划转学校)" xfId="906"/>
    <cellStyle name="好_教科文12.30(工资提标清算)" xfId="2197"/>
    <cellStyle name="好_教育(按照总人口测算）—20080416" xfId="371"/>
    <cellStyle name="好_教育(按照总人口测算）—20080416_12.25-发教育厅-2016年高职生均年初预算控制数分配表" xfId="2000"/>
    <cellStyle name="好_教育(按照总人口测算）—20080416_不含人员经费系数" xfId="2649"/>
    <cellStyle name="好_教育(按照总人口测算）—20080416_不含人员经费系数_12.25-发教育厅-2016年高职生均年初预算控制数分配表" xfId="2650"/>
    <cellStyle name="好_教育(按照总人口测算）—20080416_不含人员经费系数_财力性转移支付2010年预算参考数" xfId="2651"/>
    <cellStyle name="好_教育(按照总人口测算）—20080416_不含人员经费系数_财力性转移支付2010年预算参考数_12.25-发教育厅-2016年高职生均年初预算控制数分配表" xfId="2341"/>
    <cellStyle name="好_教育(按照总人口测算）—20080416_财力性转移支付2010年预算参考数" xfId="2652"/>
    <cellStyle name="好_教育(按照总人口测算）—20080416_财力性转移支付2010年预算参考数_12.25-发教育厅-2016年高职生均年初预算控制数分配表" xfId="2527"/>
    <cellStyle name="好_教育(按照总人口测算）—20080416_民生政策最低支出需求" xfId="2653"/>
    <cellStyle name="好_教育(按照总人口测算）—20080416_民生政策最低支出需求_12.25-发教育厅-2016年高职生均年初预算控制数分配表" xfId="2654"/>
    <cellStyle name="好_教育(按照总人口测算）—20080416_民生政策最低支出需求_财力性转移支付2010年预算参考数" xfId="2655"/>
    <cellStyle name="好_教育(按照总人口测算）—20080416_民生政策最低支出需求_财力性转移支付2010年预算参考数_12.25-发教育厅-2016年高职生均年初预算控制数分配表" xfId="2656"/>
    <cellStyle name="好_教育(按照总人口测算）—20080416_县市旗测算-新科目（含人口规模效应）" xfId="2657"/>
    <cellStyle name="好_教育(按照总人口测算）—20080416_县市旗测算-新科目（含人口规模效应）_12.25-发教育厅-2016年高职生均年初预算控制数分配表" xfId="2658"/>
    <cellStyle name="好_教育(按照总人口测算）—20080416_县市旗测算-新科目（含人口规模效应）_财力性转移支付2010年预算参考数" xfId="2659"/>
    <cellStyle name="好_教育(按照总人口测算）—20080416_县市旗测算-新科目（含人口规模效应）_财力性转移支付2010年预算参考数_12.25-发教育厅-2016年高职生均年初预算控制数分配表" xfId="2660"/>
    <cellStyle name="好_丽江汇总" xfId="1230"/>
    <cellStyle name="好_丽江汇总_12.25-发教育厅-2016年高职生均年初预算控制数分配表" xfId="511"/>
    <cellStyle name="好_民生政策最低支出需求" xfId="2661"/>
    <cellStyle name="好_民生政策最低支出需求_12.25-发教育厅-2016年高职生均年初预算控制数分配表" xfId="2662"/>
    <cellStyle name="好_民生政策最低支出需求_财力性转移支付2010年预算参考数" xfId="2663"/>
    <cellStyle name="好_民生政策最低支出需求_财力性转移支付2010年预算参考数_12.25-发教育厅-2016年高职生均年初预算控制数分配表" xfId="2664"/>
    <cellStyle name="好_农林水和城市维护标准支出20080505－县区合计" xfId="946"/>
    <cellStyle name="好_农林水和城市维护标准支出20080505－县区合计_12.25-发教育厅-2016年高职生均年初预算控制数分配表" xfId="2298"/>
    <cellStyle name="好_农林水和城市维护标准支出20080505－县区合计_不含人员经费系数" xfId="955"/>
    <cellStyle name="好_农林水和城市维护标准支出20080505－县区合计_不含人员经费系数_12.25-发教育厅-2016年高职生均年初预算控制数分配表" xfId="2665"/>
    <cellStyle name="好_农林水和城市维护标准支出20080505－县区合计_不含人员经费系数_财力性转移支付2010年预算参考数" xfId="2666"/>
    <cellStyle name="好_农林水和城市维护标准支出20080505－县区合计_不含人员经费系数_财力性转移支付2010年预算参考数_12.25-发教育厅-2016年高职生均年初预算控制数分配表" xfId="239"/>
    <cellStyle name="好_农林水和城市维护标准支出20080505－县区合计_财力性转移支付2010年预算参考数" xfId="2667"/>
    <cellStyle name="好_农林水和城市维护标准支出20080505－县区合计_财力性转移支付2010年预算参考数_12.25-发教育厅-2016年高职生均年初预算控制数分配表" xfId="490"/>
    <cellStyle name="好_农林水和城市维护标准支出20080505－县区合计_民生政策最低支出需求" xfId="2668"/>
    <cellStyle name="好_农林水和城市维护标准支出20080505－县区合计_民生政策最低支出需求_12.25-发教育厅-2016年高职生均年初预算控制数分配表" xfId="1554"/>
    <cellStyle name="好_农林水和城市维护标准支出20080505－县区合计_民生政策最低支出需求_财力性转移支付2010年预算参考数" xfId="915"/>
    <cellStyle name="好_农林水和城市维护标准支出20080505－县区合计_民生政策最低支出需求_财力性转移支付2010年预算参考数_12.25-发教育厅-2016年高职生均年初预算控制数分配表" xfId="2669"/>
    <cellStyle name="好_农林水和城市维护标准支出20080505－县区合计_县市旗测算-新科目（含人口规模效应）" xfId="2592"/>
    <cellStyle name="好_农林水和城市维护标准支出20080505－县区合计_县市旗测算-新科目（含人口规模效应）_12.25-发教育厅-2016年高职生均年初预算控制数分配表" xfId="2670"/>
    <cellStyle name="好_农林水和城市维护标准支出20080505－县区合计_县市旗测算-新科目（含人口规模效应）_财力性转移支付2010年预算参考数" xfId="518"/>
    <cellStyle name="好_农林水和城市维护标准支出20080505－县区合计_县市旗测算-新科目（含人口规模效应）_财力性转移支付2010年预算参考数_12.25-发教育厅-2016年高职生均年初预算控制数分配表" xfId="2671"/>
    <cellStyle name="好_平邑" xfId="2672"/>
    <cellStyle name="好_平邑_12.25-发教育厅-2016年高职生均年初预算控制数分配表" xfId="2673"/>
    <cellStyle name="好_平邑_财力性转移支付2010年预算参考数" xfId="2674"/>
    <cellStyle name="好_平邑_财力性转移支付2010年预算参考数_12.25-发教育厅-2016年高职生均年初预算控制数分配表" xfId="1083"/>
    <cellStyle name="好_其他部门(按照总人口测算）—20080416" xfId="2675"/>
    <cellStyle name="好_其他部门(按照总人口测算）—20080416_12.25-发教育厅-2016年高职生均年初预算控制数分配表" xfId="2676"/>
    <cellStyle name="好_其他部门(按照总人口测算）—20080416_不含人员经费系数" xfId="2678"/>
    <cellStyle name="好_其他部门(按照总人口测算）—20080416_不含人员经费系数_12.25-发教育厅-2016年高职生均年初预算控制数分配表" xfId="2036"/>
    <cellStyle name="好_其他部门(按照总人口测算）—20080416_不含人员经费系数_财力性转移支付2010年预算参考数" xfId="1081"/>
    <cellStyle name="好_其他部门(按照总人口测算）—20080416_不含人员经费系数_财力性转移支付2010年预算参考数_12.25-发教育厅-2016年高职生均年初预算控制数分配表" xfId="2679"/>
    <cellStyle name="好_其他部门(按照总人口测算）—20080416_财力性转移支付2010年预算参考数" xfId="1609"/>
    <cellStyle name="好_其他部门(按照总人口测算）—20080416_财力性转移支付2010年预算参考数_12.25-发教育厅-2016年高职生均年初预算控制数分配表" xfId="1571"/>
    <cellStyle name="好_其他部门(按照总人口测算）—20080416_民生政策最低支出需求" xfId="2680"/>
    <cellStyle name="好_其他部门(按照总人口测算）—20080416_民生政策最低支出需求_12.25-发教育厅-2016年高职生均年初预算控制数分配表" xfId="600"/>
    <cellStyle name="好_其他部门(按照总人口测算）—20080416_民生政策最低支出需求_财力性转移支付2010年预算参考数" xfId="1961"/>
    <cellStyle name="好_其他部门(按照总人口测算）—20080416_民生政策最低支出需求_财力性转移支付2010年预算参考数_12.25-发教育厅-2016年高职生均年初预算控制数分配表" xfId="2681"/>
    <cellStyle name="好_其他部门(按照总人口测算）—20080416_县市旗测算-新科目（含人口规模效应）" xfId="2682"/>
    <cellStyle name="好_其他部门(按照总人口测算）—20080416_县市旗测算-新科目（含人口规模效应）_12.25-发教育厅-2016年高职生均年初预算控制数分配表" xfId="2305"/>
    <cellStyle name="好_其他部门(按照总人口测算）—20080416_县市旗测算-新科目（含人口规模效应）_财力性转移支付2010年预算参考数" xfId="90"/>
    <cellStyle name="好_其他部门(按照总人口测算）—20080416_县市旗测算-新科目（含人口规模效应）_财力性转移支付2010年预算参考数_12.25-发教育厅-2016年高职生均年初预算控制数分配表" xfId="2683"/>
    <cellStyle name="好_青海 缺口县区测算(地方填报)" xfId="2685"/>
    <cellStyle name="好_青海 缺口县区测算(地方填报)_12.25-发教育厅-2016年高职生均年初预算控制数分配表" xfId="645"/>
    <cellStyle name="好_青海 缺口县区测算(地方填报)_财力性转移支付2010年预算参考数" xfId="2150"/>
    <cellStyle name="好_青海 缺口县区测算(地方填报)_财力性转移支付2010年预算参考数_12.25-发教育厅-2016年高职生均年初预算控制数分配表" xfId="2686"/>
    <cellStyle name="好_缺口县区测算" xfId="2687"/>
    <cellStyle name="好_缺口县区测算（11.13）" xfId="2688"/>
    <cellStyle name="好_缺口县区测算（11.13）_12.25-发教育厅-2016年高职生均年初预算控制数分配表" xfId="330"/>
    <cellStyle name="好_缺口县区测算（11.13）_财力性转移支付2010年预算参考数" xfId="2689"/>
    <cellStyle name="好_缺口县区测算（11.13）_财力性转移支付2010年预算参考数_12.25-发教育厅-2016年高职生均年初预算控制数分配表" xfId="2690"/>
    <cellStyle name="好_缺口县区测算(按2007支出增长25%测算)" xfId="853"/>
    <cellStyle name="好_缺口县区测算(按2007支出增长25%测算)_12.25-发教育厅-2016年高职生均年初预算控制数分配表" xfId="2691"/>
    <cellStyle name="好_缺口县区测算(按2007支出增长25%测算)_财力性转移支付2010年预算参考数" xfId="623"/>
    <cellStyle name="好_缺口县区测算(按2007支出增长25%测算)_财力性转移支付2010年预算参考数_12.25-发教育厅-2016年高职生均年初预算控制数分配表" xfId="2693"/>
    <cellStyle name="好_缺口县区测算(按核定人数)" xfId="2694"/>
    <cellStyle name="好_缺口县区测算(按核定人数)_12.25-发教育厅-2016年高职生均年初预算控制数分配表" xfId="2695"/>
    <cellStyle name="好_缺口县区测算(按核定人数)_财力性转移支付2010年预算参考数" xfId="2696"/>
    <cellStyle name="好_缺口县区测算(按核定人数)_财力性转移支付2010年预算参考数_12.25-发教育厅-2016年高职生均年初预算控制数分配表" xfId="2697"/>
    <cellStyle name="好_缺口县区测算(财政部标准)" xfId="125"/>
    <cellStyle name="好_缺口县区测算(财政部标准)_12.25-发教育厅-2016年高职生均年初预算控制数分配表" xfId="481"/>
    <cellStyle name="好_缺口县区测算(财政部标准)_财力性转移支付2010年预算参考数" xfId="2699"/>
    <cellStyle name="好_缺口县区测算(财政部标准)_财力性转移支付2010年预算参考数_12.25-发教育厅-2016年高职生均年初预算控制数分配表" xfId="2700"/>
    <cellStyle name="好_缺口县区测算_12.25-发教育厅-2016年高职生均年初预算控制数分配表" xfId="2133"/>
    <cellStyle name="好_缺口县区测算_财力性转移支付2010年预算参考数" xfId="2702"/>
    <cellStyle name="好_缺口县区测算_财力性转移支付2010年预算参考数_12.25-发教育厅-2016年高职生均年初预算控制数分配表" xfId="2703"/>
    <cellStyle name="好_人员工资和公用经费" xfId="2705"/>
    <cellStyle name="好_人员工资和公用经费_12.25-发教育厅-2016年高职生均年初预算控制数分配表" xfId="864"/>
    <cellStyle name="好_人员工资和公用经费_财力性转移支付2010年预算参考数" xfId="2706"/>
    <cellStyle name="好_人员工资和公用经费_财力性转移支付2010年预算参考数_12.25-发教育厅-2016年高职生均年初预算控制数分配表" xfId="2707"/>
    <cellStyle name="好_人员工资和公用经费2" xfId="1983"/>
    <cellStyle name="好_人员工资和公用经费2_12.25-发教育厅-2016年高职生均年初预算控制数分配表" xfId="2708"/>
    <cellStyle name="好_人员工资和公用经费2_财力性转移支付2010年预算参考数" xfId="37"/>
    <cellStyle name="好_人员工资和公用经费2_财力性转移支付2010年预算参考数_12.25-发教育厅-2016年高职生均年初预算控制数分配表" xfId="2709"/>
    <cellStyle name="好_人员工资和公用经费3" xfId="1986"/>
    <cellStyle name="好_人员工资和公用经费3_12.25-发教育厅-2016年高职生均年初预算控制数分配表" xfId="2710"/>
    <cellStyle name="好_人员工资和公用经费3_财力性转移支付2010年预算参考数" xfId="1404"/>
    <cellStyle name="好_人员工资和公用经费3_财力性转移支付2010年预算参考数_12.25-发教育厅-2016年高职生均年初预算控制数分配表" xfId="2560"/>
    <cellStyle name="好_山东省民生支出标准" xfId="496"/>
    <cellStyle name="好_山东省民生支出标准_12.25-发教育厅-2016年高职生均年初预算控制数分配表" xfId="2712"/>
    <cellStyle name="好_山东省民生支出标准_财力性转移支付2010年预算参考数" xfId="2423"/>
    <cellStyle name="好_山东省民生支出标准_财力性转移支付2010年预算参考数_12.25-发教育厅-2016年高职生均年初预算控制数分配表" xfId="2552"/>
    <cellStyle name="好_社会保障费测算数据" xfId="2713"/>
    <cellStyle name="好_市辖区测算20080510" xfId="2714"/>
    <cellStyle name="好_市辖区测算20080510_12.25-发教育厅-2016年高职生均年初预算控制数分配表" xfId="2716"/>
    <cellStyle name="好_市辖区测算20080510_不含人员经费系数" xfId="2717"/>
    <cellStyle name="好_市辖区测算20080510_不含人员经费系数_12.25-发教育厅-2016年高职生均年初预算控制数分配表" xfId="2718"/>
    <cellStyle name="好_市辖区测算20080510_不含人员经费系数_财力性转移支付2010年预算参考数" xfId="2340"/>
    <cellStyle name="好_市辖区测算20080510_不含人员经费系数_财力性转移支付2010年预算参考数_12.25-发教育厅-2016年高职生均年初预算控制数分配表" xfId="2383"/>
    <cellStyle name="好_市辖区测算20080510_财力性转移支付2010年预算参考数" xfId="2719"/>
    <cellStyle name="好_市辖区测算20080510_财力性转移支付2010年预算参考数_12.25-发教育厅-2016年高职生均年初预算控制数分配表" xfId="951"/>
    <cellStyle name="好_市辖区测算20080510_民生政策最低支出需求" xfId="2720"/>
    <cellStyle name="好_市辖区测算20080510_民生政策最低支出需求_12.25-发教育厅-2016年高职生均年初预算控制数分配表" xfId="2722"/>
    <cellStyle name="好_市辖区测算20080510_民生政策最低支出需求_财力性转移支付2010年预算参考数" xfId="2723"/>
    <cellStyle name="好_市辖区测算20080510_民生政策最低支出需求_财力性转移支付2010年预算参考数_12.25-发教育厅-2016年高职生均年初预算控制数分配表" xfId="2724"/>
    <cellStyle name="好_市辖区测算20080510_县市旗测算-新科目（含人口规模效应）" xfId="2725"/>
    <cellStyle name="好_市辖区测算20080510_县市旗测算-新科目（含人口规模效应）_12.25-发教育厅-2016年高职生均年初预算控制数分配表" xfId="95"/>
    <cellStyle name="好_市辖区测算20080510_县市旗测算-新科目（含人口规模效应）_财力性转移支付2010年预算参考数" xfId="1097"/>
    <cellStyle name="好_市辖区测算20080510_县市旗测算-新科目（含人口规模效应）_财力性转移支付2010年预算参考数_12.25-发教育厅-2016年高职生均年初预算控制数分配表" xfId="2727"/>
    <cellStyle name="好_市辖区测算-新科目（20080626）" xfId="1237"/>
    <cellStyle name="好_市辖区测算-新科目（20080626）_12.25-发教育厅-2016年高职生均年初预算控制数分配表" xfId="2728"/>
    <cellStyle name="好_市辖区测算-新科目（20080626）_不含人员经费系数" xfId="1532"/>
    <cellStyle name="好_市辖区测算-新科目（20080626）_不含人员经费系数_12.25-发教育厅-2016年高职生均年初预算控制数分配表" xfId="1368"/>
    <cellStyle name="好_市辖区测算-新科目（20080626）_不含人员经费系数_财力性转移支付2010年预算参考数" xfId="2729"/>
    <cellStyle name="好_市辖区测算-新科目（20080626）_不含人员经费系数_财力性转移支付2010年预算参考数_12.25-发教育厅-2016年高职生均年初预算控制数分配表" xfId="2730"/>
    <cellStyle name="好_市辖区测算-新科目（20080626）_财力性转移支付2010年预算参考数" xfId="2731"/>
    <cellStyle name="好_市辖区测算-新科目（20080626）_财力性转移支付2010年预算参考数_12.25-发教育厅-2016年高职生均年初预算控制数分配表" xfId="2732"/>
    <cellStyle name="好_市辖区测算-新科目（20080626）_民生政策最低支出需求" xfId="1480"/>
    <cellStyle name="好_市辖区测算-新科目（20080626）_民生政策最低支出需求_12.25-发教育厅-2016年高职生均年初预算控制数分配表" xfId="1483"/>
    <cellStyle name="好_市辖区测算-新科目（20080626）_民生政策最低支出需求_财力性转移支付2010年预算参考数" xfId="2734"/>
    <cellStyle name="好_市辖区测算-新科目（20080626）_民生政策最低支出需求_财力性转移支付2010年预算参考数_12.25-发教育厅-2016年高职生均年初预算控制数分配表" xfId="2735"/>
    <cellStyle name="好_市辖区测算-新科目（20080626）_县市旗测算-新科目（含人口规模效应）" xfId="2736"/>
    <cellStyle name="好_市辖区测算-新科目（20080626）_县市旗测算-新科目（含人口规模效应）_12.25-发教育厅-2016年高职生均年初预算控制数分配表" xfId="2737"/>
    <cellStyle name="好_市辖区测算-新科目（20080626）_县市旗测算-新科目（含人口规模效应）_财力性转移支付2010年预算参考数" xfId="2497"/>
    <cellStyle name="好_市辖区测算-新科目（20080626）_县市旗测算-新科目（含人口规模效应）_财力性转移支付2010年预算参考数_12.25-发教育厅-2016年高职生均年初预算控制数分配表" xfId="2499"/>
    <cellStyle name="好_同德" xfId="458"/>
    <cellStyle name="好_同德_12.25-发教育厅-2016年高职生均年初预算控制数分配表" xfId="2738"/>
    <cellStyle name="好_同德_财力性转移支付2010年预算参考数" xfId="2739"/>
    <cellStyle name="好_同德_财力性转移支付2010年预算参考数_12.25-发教育厅-2016年高职生均年初预算控制数分配表" xfId="2740"/>
    <cellStyle name="好_危改资金测算" xfId="2741"/>
    <cellStyle name="好_危改资金测算_12.25-发教育厅-2016年高职生均年初预算控制数分配表" xfId="2742"/>
    <cellStyle name="好_危改资金测算_财力性转移支付2010年预算参考数" xfId="2474"/>
    <cellStyle name="好_危改资金测算_财力性转移支付2010年预算参考数_12.25-发教育厅-2016年高职生均年初预算控制数分配表" xfId="2743"/>
    <cellStyle name="好_卫生(按照总人口测算）—20080416" xfId="2744"/>
    <cellStyle name="好_卫生(按照总人口测算）—20080416_12.25-发教育厅-2016年高职生均年初预算控制数分配表" xfId="2745"/>
    <cellStyle name="好_卫生(按照总人口测算）—20080416_不含人员经费系数" xfId="2746"/>
    <cellStyle name="好_卫生(按照总人口测算）—20080416_不含人员经费系数_12.25-发教育厅-2016年高职生均年初预算控制数分配表" xfId="2747"/>
    <cellStyle name="好_卫生(按照总人口测算）—20080416_不含人员经费系数_财力性转移支付2010年预算参考数" xfId="451"/>
    <cellStyle name="好_卫生(按照总人口测算）—20080416_不含人员经费系数_财力性转移支付2010年预算参考数_12.25-发教育厅-2016年高职生均年初预算控制数分配表" xfId="2748"/>
    <cellStyle name="好_卫生(按照总人口测算）—20080416_财力性转移支付2010年预算参考数" xfId="2749"/>
    <cellStyle name="好_卫生(按照总人口测算）—20080416_财力性转移支付2010年预算参考数_12.25-发教育厅-2016年高职生均年初预算控制数分配表" xfId="2750"/>
    <cellStyle name="好_卫生(按照总人口测算）—20080416_民生政策最低支出需求" xfId="2751"/>
    <cellStyle name="好_卫生(按照总人口测算）—20080416_民生政策最低支出需求_12.25-发教育厅-2016年高职生均年初预算控制数分配表" xfId="21"/>
    <cellStyle name="好_卫生(按照总人口测算）—20080416_民生政策最低支出需求_财力性转移支付2010年预算参考数" xfId="1613"/>
    <cellStyle name="好_卫生(按照总人口测算）—20080416_民生政策最低支出需求_财力性转移支付2010年预算参考数_12.25-发教育厅-2016年高职生均年初预算控制数分配表" xfId="2054"/>
    <cellStyle name="好_卫生(按照总人口测算）—20080416_县市旗测算-新科目（含人口规模效应）" xfId="2516"/>
    <cellStyle name="好_卫生(按照总人口测算）—20080416_县市旗测算-新科目（含人口规模效应）_12.25-发教育厅-2016年高职生均年初预算控制数分配表" xfId="1245"/>
    <cellStyle name="好_卫生(按照总人口测算）—20080416_县市旗测算-新科目（含人口规模效应）_财力性转移支付2010年预算参考数" xfId="2518"/>
    <cellStyle name="好_卫生(按照总人口测算）—20080416_县市旗测算-新科目（含人口规模效应）_财力性转移支付2010年预算参考数_12.25-发教育厅-2016年高职生均年初预算控制数分配表" xfId="2752"/>
    <cellStyle name="好_卫生部门" xfId="2753"/>
    <cellStyle name="好_卫生部门_12.25-发教育厅-2016年高职生均年初预算控制数分配表" xfId="2754"/>
    <cellStyle name="好_卫生部门_财力性转移支付2010年预算参考数" xfId="2374"/>
    <cellStyle name="好_卫生部门_财力性转移支付2010年预算参考数_12.25-发教育厅-2016年高职生均年初预算控制数分配表" xfId="2755"/>
    <cellStyle name="好_文体广播部门" xfId="2756"/>
    <cellStyle name="好_文体广播部门_12.25-发教育厅-2016年高职生均年初预算控制数分配表" xfId="2758"/>
    <cellStyle name="好_文体广播事业(按照总人口测算）—20080416" xfId="469"/>
    <cellStyle name="好_文体广播事业(按照总人口测算）—20080416_12.25-发教育厅-2016年高职生均年初预算控制数分配表" xfId="2496"/>
    <cellStyle name="好_文体广播事业(按照总人口测算）—20080416_不含人员经费系数" xfId="2249"/>
    <cellStyle name="好_文体广播事业(按照总人口测算）—20080416_不含人员经费系数_12.25-发教育厅-2016年高职生均年初预算控制数分配表" xfId="1929"/>
    <cellStyle name="好_文体广播事业(按照总人口测算）—20080416_不含人员经费系数_财力性转移支付2010年预算参考数" xfId="280"/>
    <cellStyle name="好_文体广播事业(按照总人口测算）—20080416_不含人员经费系数_财力性转移支付2010年预算参考数_12.25-发教育厅-2016年高职生均年初预算控制数分配表" xfId="2295"/>
    <cellStyle name="好_文体广播事业(按照总人口测算）—20080416_财力性转移支付2010年预算参考数" xfId="2759"/>
    <cellStyle name="好_文体广播事业(按照总人口测算）—20080416_财力性转移支付2010年预算参考数_12.25-发教育厅-2016年高职生均年初预算控制数分配表" xfId="1581"/>
    <cellStyle name="好_文体广播事业(按照总人口测算）—20080416_民生政策最低支出需求" xfId="2128"/>
    <cellStyle name="好_文体广播事业(按照总人口测算）—20080416_民生政策最低支出需求_12.25-发教育厅-2016年高职生均年初预算控制数分配表" xfId="2760"/>
    <cellStyle name="好_文体广播事业(按照总人口测算）—20080416_民生政策最低支出需求_财力性转移支付2010年预算参考数" xfId="2761"/>
    <cellStyle name="好_文体广播事业(按照总人口测算）—20080416_民生政策最低支出需求_财力性转移支付2010年预算参考数_12.25-发教育厅-2016年高职生均年初预算控制数分配表" xfId="2763"/>
    <cellStyle name="好_文体广播事业(按照总人口测算）—20080416_县市旗测算-新科目（含人口规模效应）" xfId="1342"/>
    <cellStyle name="好_文体广播事业(按照总人口测算）—20080416_县市旗测算-新科目（含人口规模效应）_12.25-发教育厅-2016年高职生均年初预算控制数分配表" xfId="1344"/>
    <cellStyle name="好_文体广播事业(按照总人口测算）—20080416_县市旗测算-新科目（含人口规模效应）_财力性转移支付2010年预算参考数" xfId="1859"/>
    <cellStyle name="好_文体广播事业(按照总人口测算）—20080416_县市旗测算-新科目（含人口规模效应）_财力性转移支付2010年预算参考数_12.25-发教育厅-2016年高职生均年初预算控制数分配表" xfId="2698"/>
    <cellStyle name="好_县区合并测算20080421" xfId="2764"/>
    <cellStyle name="好_县区合并测算20080421_12.25-发教育厅-2016年高职生均年初预算控制数分配表" xfId="2765"/>
    <cellStyle name="好_县区合并测算20080421_不含人员经费系数" xfId="2139"/>
    <cellStyle name="好_县区合并测算20080421_不含人员经费系数_12.25-发教育厅-2016年高职生均年初预算控制数分配表" xfId="370"/>
    <cellStyle name="好_县区合并测算20080421_不含人员经费系数_财力性转移支付2010年预算参考数" xfId="2766"/>
    <cellStyle name="好_县区合并测算20080421_不含人员经费系数_财力性转移支付2010年预算参考数_12.25-发教育厅-2016年高职生均年初预算控制数分配表" xfId="2767"/>
    <cellStyle name="好_县区合并测算20080421_财力性转移支付2010年预算参考数" xfId="362"/>
    <cellStyle name="好_县区合并测算20080421_财力性转移支付2010年预算参考数_12.25-发教育厅-2016年高职生均年初预算控制数分配表" xfId="1598"/>
    <cellStyle name="好_县区合并测算20080421_民生政策最低支出需求" xfId="595"/>
    <cellStyle name="好_县区合并测算20080421_民生政策最低支出需求_12.25-发教育厅-2016年高职生均年初预算控制数分配表" xfId="2768"/>
    <cellStyle name="好_县区合并测算20080421_民生政策最低支出需求_财力性转移支付2010年预算参考数" xfId="2769"/>
    <cellStyle name="好_县区合并测算20080421_民生政策最低支出需求_财力性转移支付2010年预算参考数_12.25-发教育厅-2016年高职生均年初预算控制数分配表" xfId="2378"/>
    <cellStyle name="好_县区合并测算20080421_县市旗测算-新科目（含人口规模效应）" xfId="2771"/>
    <cellStyle name="好_县区合并测算20080421_县市旗测算-新科目（含人口规模效应）_12.25-发教育厅-2016年高职生均年初预算控制数分配表" xfId="2772"/>
    <cellStyle name="好_县区合并测算20080421_县市旗测算-新科目（含人口规模效应）_财力性转移支付2010年预算参考数" xfId="2773"/>
    <cellStyle name="好_县区合并测算20080421_县市旗测算-新科目（含人口规模效应）_财力性转移支付2010年预算参考数_12.25-发教育厅-2016年高职生均年初预算控制数分配表" xfId="2775"/>
    <cellStyle name="好_县区合并测算20080423(按照各省比重）" xfId="2776"/>
    <cellStyle name="好_县区合并测算20080423(按照各省比重）_12.25-发教育厅-2016年高职生均年初预算控制数分配表" xfId="2777"/>
    <cellStyle name="好_县区合并测算20080423(按照各省比重）_不含人员经费系数" xfId="2346"/>
    <cellStyle name="好_县区合并测算20080423(按照各省比重）_不含人员经费系数_12.25-发教育厅-2016年高职生均年初预算控制数分配表" xfId="1602"/>
    <cellStyle name="好_县区合并测算20080423(按照各省比重）_不含人员经费系数_财力性转移支付2010年预算参考数" xfId="2097"/>
    <cellStyle name="好_县区合并测算20080423(按照各省比重）_不含人员经费系数_财力性转移支付2010年预算参考数_12.25-发教育厅-2016年高职生均年初预算控制数分配表" xfId="1091"/>
    <cellStyle name="好_县区合并测算20080423(按照各省比重）_财力性转移支付2010年预算参考数" xfId="2757"/>
    <cellStyle name="好_县区合并测算20080423(按照各省比重）_财力性转移支付2010年预算参考数_12.25-发教育厅-2016年高职生均年初预算控制数分配表" xfId="2778"/>
    <cellStyle name="好_县区合并测算20080423(按照各省比重）_民生政策最低支出需求" xfId="582"/>
    <cellStyle name="好_县区合并测算20080423(按照各省比重）_民生政策最低支出需求_12.25-发教育厅-2016年高职生均年初预算控制数分配表" xfId="298"/>
    <cellStyle name="好_县区合并测算20080423(按照各省比重）_民生政策最低支出需求_财力性转移支付2010年预算参考数" xfId="2779"/>
    <cellStyle name="好_县区合并测算20080423(按照各省比重）_民生政策最低支出需求_财力性转移支付2010年预算参考数_12.25-发教育厅-2016年高职生均年初预算控制数分配表" xfId="2780"/>
    <cellStyle name="好_县区合并测算20080423(按照各省比重）_县市旗测算-新科目（含人口规模效应）" xfId="2781"/>
    <cellStyle name="好_县区合并测算20080423(按照各省比重）_县市旗测算-新科目（含人口规模效应）_12.25-发教育厅-2016年高职生均年初预算控制数分配表" xfId="2782"/>
    <cellStyle name="好_县区合并测算20080423(按照各省比重）_县市旗测算-新科目（含人口规模效应）_财力性转移支付2010年预算参考数" xfId="2783"/>
    <cellStyle name="好_县区合并测算20080423(按照各省比重）_县市旗测算-新科目（含人口规模效应）_财力性转移支付2010年预算参考数_12.25-发教育厅-2016年高职生均年初预算控制数分配表" xfId="2784"/>
    <cellStyle name="好_县市旗测算20080508" xfId="2785"/>
    <cellStyle name="好_县市旗测算20080508_12.25-发教育厅-2016年高职生均年初预算控制数分配表" xfId="2513"/>
    <cellStyle name="好_县市旗测算20080508_不含人员经费系数" xfId="209"/>
    <cellStyle name="好_县市旗测算20080508_不含人员经费系数_12.25-发教育厅-2016年高职生均年初预算控制数分配表" xfId="1064"/>
    <cellStyle name="好_县市旗测算20080508_不含人员经费系数_财力性转移支付2010年预算参考数" xfId="1327"/>
    <cellStyle name="好_县市旗测算20080508_不含人员经费系数_财力性转移支付2010年预算参考数_12.25-发教育厅-2016年高职生均年初预算控制数分配表" xfId="1330"/>
    <cellStyle name="好_县市旗测算20080508_财力性转移支付2010年预算参考数" xfId="2786"/>
    <cellStyle name="好_县市旗测算20080508_财力性转移支付2010年预算参考数_12.25-发教育厅-2016年高职生均年初预算控制数分配表" xfId="2787"/>
    <cellStyle name="好_县市旗测算20080508_民生政策最低支出需求" xfId="2788"/>
    <cellStyle name="好_县市旗测算20080508_民生政策最低支出需求_12.25-发教育厅-2016年高职生均年初预算控制数分配表" xfId="2789"/>
    <cellStyle name="好_县市旗测算20080508_民生政策最低支出需求_财力性转移支付2010年预算参考数" xfId="2790"/>
    <cellStyle name="好_县市旗测算20080508_民生政策最低支出需求_财力性转移支付2010年预算参考数_12.25-发教育厅-2016年高职生均年初预算控制数分配表" xfId="485"/>
    <cellStyle name="好_县市旗测算20080508_县市旗测算-新科目（含人口规模效应）" xfId="1891"/>
    <cellStyle name="好_县市旗测算20080508_县市旗测算-新科目（含人口规模效应）_12.25-发教育厅-2016年高职生均年初预算控制数分配表" xfId="2791"/>
    <cellStyle name="好_县市旗测算20080508_县市旗测算-新科目（含人口规模效应）_财力性转移支付2010年预算参考数" xfId="156"/>
    <cellStyle name="好_县市旗测算20080508_县市旗测算-新科目（含人口规模效应）_财力性转移支付2010年预算参考数_12.25-发教育厅-2016年高职生均年初预算控制数分配表" xfId="2792"/>
    <cellStyle name="好_县市旗测算-新科目（20080626）" xfId="2793"/>
    <cellStyle name="好_县市旗测算-新科目（20080626）_12.25-发教育厅-2016年高职生均年初预算控制数分配表" xfId="1126"/>
    <cellStyle name="好_县市旗测算-新科目（20080626）_不含人员经费系数" xfId="2794"/>
    <cellStyle name="好_县市旗测算-新科目（20080626）_不含人员经费系数_12.25-发教育厅-2016年高职生均年初预算控制数分配表" xfId="2137"/>
    <cellStyle name="好_县市旗测算-新科目（20080626）_不含人员经费系数_财力性转移支付2010年预算参考数" xfId="2795"/>
    <cellStyle name="好_县市旗测算-新科目（20080626）_不含人员经费系数_财力性转移支付2010年预算参考数_12.25-发教育厅-2016年高职生均年初预算控制数分配表" xfId="2797"/>
    <cellStyle name="好_县市旗测算-新科目（20080626）_财力性转移支付2010年预算参考数" xfId="2798"/>
    <cellStyle name="好_县市旗测算-新科目（20080626）_财力性转移支付2010年预算参考数_12.25-发教育厅-2016年高职生均年初预算控制数分配表" xfId="929"/>
    <cellStyle name="好_县市旗测算-新科目（20080626）_民生政策最低支出需求" xfId="2799"/>
    <cellStyle name="好_县市旗测算-新科目（20080626）_民生政策最低支出需求_12.25-发教育厅-2016年高职生均年初预算控制数分配表" xfId="2800"/>
    <cellStyle name="好_县市旗测算-新科目（20080626）_民生政策最低支出需求_财力性转移支付2010年预算参考数" xfId="2801"/>
    <cellStyle name="好_县市旗测算-新科目（20080626）_民生政策最低支出需求_财力性转移支付2010年预算参考数_12.25-发教育厅-2016年高职生均年初预算控制数分配表" xfId="2103"/>
    <cellStyle name="好_县市旗测算-新科目（20080626）_县市旗测算-新科目（含人口规模效应）" xfId="2802"/>
    <cellStyle name="好_县市旗测算-新科目（20080626）_县市旗测算-新科目（含人口规模效应）_12.25-发教育厅-2016年高职生均年初预算控制数分配表" xfId="58"/>
    <cellStyle name="好_县市旗测算-新科目（20080626）_县市旗测算-新科目（含人口规模效应）_财力性转移支付2010年预算参考数" xfId="1419"/>
    <cellStyle name="好_县市旗测算-新科目（20080626）_县市旗测算-新科目（含人口规模效应）_财力性转移支付2010年预算参考数_12.25-发教育厅-2016年高职生均年初预算控制数分配表" xfId="793"/>
    <cellStyle name="好_县市旗测算-新科目（20080627）" xfId="2803"/>
    <cellStyle name="好_县市旗测算-新科目（20080627）_12.25-发教育厅-2016年高职生均年初预算控制数分配表" xfId="1629"/>
    <cellStyle name="好_县市旗测算-新科目（20080627）_不含人员经费系数" xfId="2804"/>
    <cellStyle name="好_县市旗测算-新科目（20080627）_不含人员经费系数_12.25-发教育厅-2016年高职生均年初预算控制数分配表" xfId="2805"/>
    <cellStyle name="好_县市旗测算-新科目（20080627）_不含人员经费系数_财力性转移支付2010年预算参考数" xfId="2118"/>
    <cellStyle name="好_县市旗测算-新科目（20080627）_不含人员经费系数_财力性转移支付2010年预算参考数_12.25-发教育厅-2016年高职生均年初预算控制数分配表" xfId="2807"/>
    <cellStyle name="好_县市旗测算-新科目（20080627）_财力性转移支付2010年预算参考数" xfId="1917"/>
    <cellStyle name="好_县市旗测算-新科目（20080627）_财力性转移支付2010年预算参考数_12.25-发教育厅-2016年高职生均年初预算控制数分配表" xfId="2808"/>
    <cellStyle name="好_县市旗测算-新科目（20080627）_民生政策最低支出需求" xfId="2416"/>
    <cellStyle name="好_县市旗测算-新科目（20080627）_民生政策最低支出需求_12.25-发教育厅-2016年高职生均年初预算控制数分配表" xfId="2301"/>
    <cellStyle name="好_县市旗测算-新科目（20080627）_民生政策最低支出需求_财力性转移支付2010年预算参考数" xfId="2809"/>
    <cellStyle name="好_县市旗测算-新科目（20080627）_民生政策最低支出需求_财力性转移支付2010年预算参考数_12.25-发教育厅-2016年高职生均年初预算控制数分配表" xfId="2810"/>
    <cellStyle name="好_县市旗测算-新科目（20080627）_县市旗测算-新科目（含人口规模效应）" xfId="2811"/>
    <cellStyle name="好_县市旗测算-新科目（20080627）_县市旗测算-新科目（含人口规模效应）_12.25-发教育厅-2016年高职生均年初预算控制数分配表" xfId="2812"/>
    <cellStyle name="好_县市旗测算-新科目（20080627）_县市旗测算-新科目（含人口规模效应）_财力性转移支付2010年预算参考数" xfId="1004"/>
    <cellStyle name="好_县市旗测算-新科目（20080627）_县市旗测算-新科目（含人口规模效应）_财力性转移支付2010年预算参考数_12.25-发教育厅-2016年高职生均年初预算控制数分配表" xfId="2813"/>
    <cellStyle name="好_湘财教指2017-0119号2018年中央支持地方高校改革发展省级资金预算分配表" xfId="1254"/>
    <cellStyle name="好_湘财教指277" xfId="2814"/>
    <cellStyle name="好_湘财教指277_12.25-发教育厅-2016年高职生均年初预算控制数分配表" xfId="2815"/>
    <cellStyle name="好_一般预算支出口径剔除表" xfId="335"/>
    <cellStyle name="好_一般预算支出口径剔除表_12.25-发教育厅-2016年高职生均年初预算控制数分配表" xfId="1498"/>
    <cellStyle name="好_一般预算支出口径剔除表_财力性转移支付2010年预算参考数" xfId="2816"/>
    <cellStyle name="好_一般预算支出口径剔除表_财力性转移支付2010年预算参考数_12.25-发教育厅-2016年高职生均年初预算控制数分配表" xfId="988"/>
    <cellStyle name="好_云南 缺口县区测算(地方填报)" xfId="2818"/>
    <cellStyle name="好_云南 缺口县区测算(地方填报)_12.25-发教育厅-2016年高职生均年初预算控制数分配表" xfId="817"/>
    <cellStyle name="好_云南 缺口县区测算(地方填报)_财力性转移支付2010年预算参考数" xfId="2094"/>
    <cellStyle name="好_云南 缺口县区测算(地方填报)_财力性转移支付2010年预算参考数_12.25-发教育厅-2016年高职生均年初预算控制数分配表" xfId="2648"/>
    <cellStyle name="好_云南省2008年转移支付测算——州市本级考核部分及政策性测算" xfId="2820"/>
    <cellStyle name="好_云南省2008年转移支付测算——州市本级考核部分及政策性测算_12.25-发教育厅-2016年高职生均年初预算控制数分配表" xfId="751"/>
    <cellStyle name="好_云南省2008年转移支付测算——州市本级考核部分及政策性测算_财力性转移支付2010年预算参考数" xfId="2216"/>
    <cellStyle name="好_云南省2008年转移支付测算——州市本级考核部分及政策性测算_财力性转移支付2010年预算参考数_12.25-发教育厅-2016年高职生均年初预算控制数分配表" xfId="495"/>
    <cellStyle name="好_职　2014年职成教育第二批专项经费分配表(分发）" xfId="2143"/>
    <cellStyle name="好_重点民生支出需求测算表社保（农村低保）081112" xfId="2117"/>
    <cellStyle name="好_重点民生支出需求测算表社保（农村低保）081112_12.25-发教育厅-2016年高职生均年初预算控制数分配表" xfId="2806"/>
    <cellStyle name="好_自行调整差异系数顺序" xfId="2821"/>
    <cellStyle name="好_自行调整差异系数顺序_12.25-发教育厅-2016年高职生均年初预算控制数分配表" xfId="2822"/>
    <cellStyle name="好_自行调整差异系数顺序_财力性转移支付2010年预算参考数" xfId="2823"/>
    <cellStyle name="好_自行调整差异系数顺序_财力性转移支付2010年预算参考数_12.25-发教育厅-2016年高职生均年初预算控制数分配表" xfId="2824"/>
    <cellStyle name="好_总人口" xfId="2825"/>
    <cellStyle name="好_总人口_12.25-发教育厅-2016年高职生均年初预算控制数分配表" xfId="2827"/>
    <cellStyle name="好_总人口_财力性转移支付2010年预算参考数" xfId="2195"/>
    <cellStyle name="好_总人口_财力性转移支付2010年预算参考数_12.25-发教育厅-2016年高职生均年初预算控制数分配表" xfId="1140"/>
    <cellStyle name="后继超级链接" xfId="2701"/>
    <cellStyle name="后继超链接" xfId="2828"/>
    <cellStyle name="汇总 2" xfId="2829"/>
    <cellStyle name="汇总 2 10" xfId="649"/>
    <cellStyle name="汇总 2 11" xfId="652"/>
    <cellStyle name="汇总 2 12" xfId="655"/>
    <cellStyle name="汇总 2 13" xfId="657"/>
    <cellStyle name="汇总 2 14" xfId="357"/>
    <cellStyle name="汇总 2 15" xfId="361"/>
    <cellStyle name="汇总 2 16" xfId="367"/>
    <cellStyle name="汇总 2 17" xfId="374"/>
    <cellStyle name="汇总 2 18" xfId="377"/>
    <cellStyle name="汇总 2 19" xfId="380"/>
    <cellStyle name="汇总 2 2" xfId="2831"/>
    <cellStyle name="汇总 2 20" xfId="360"/>
    <cellStyle name="汇总 2 21" xfId="366"/>
    <cellStyle name="汇总 2 3" xfId="2465"/>
    <cellStyle name="汇总 2 4" xfId="2833"/>
    <cellStyle name="汇总 2 5" xfId="1639"/>
    <cellStyle name="汇总 2 6" xfId="2834"/>
    <cellStyle name="汇总 2 7" xfId="2835"/>
    <cellStyle name="汇总 2 8" xfId="2836"/>
    <cellStyle name="汇总 2 9" xfId="962"/>
    <cellStyle name="汇总 2_2017年改革发展类资金分配及绩效" xfId="2837"/>
    <cellStyle name="汇总 3" xfId="2770"/>
    <cellStyle name="货币 2" xfId="2838"/>
    <cellStyle name="货币 2 10" xfId="1754"/>
    <cellStyle name="货币 2 11" xfId="2839"/>
    <cellStyle name="货币 2 12" xfId="2840"/>
    <cellStyle name="货币 2 13" xfId="2841"/>
    <cellStyle name="货币 2 14" xfId="1717"/>
    <cellStyle name="货币 2 15" xfId="2844"/>
    <cellStyle name="货币 2 16" xfId="2846"/>
    <cellStyle name="货币 2 17" xfId="2847"/>
    <cellStyle name="货币 2 18" xfId="2848"/>
    <cellStyle name="货币 2 19" xfId="2849"/>
    <cellStyle name="货币 2 2" xfId="1600"/>
    <cellStyle name="货币 2 20" xfId="2843"/>
    <cellStyle name="货币 2 21" xfId="2845"/>
    <cellStyle name="货币 2 3" xfId="2850"/>
    <cellStyle name="货币 2 4" xfId="2851"/>
    <cellStyle name="货币 2 5" xfId="1579"/>
    <cellStyle name="货币 2 6" xfId="2852"/>
    <cellStyle name="货币 2 7" xfId="2853"/>
    <cellStyle name="货币 2 8" xfId="2854"/>
    <cellStyle name="货币 2 9" xfId="2855"/>
    <cellStyle name="货币 3" xfId="2856"/>
    <cellStyle name="货币 3 10" xfId="2858"/>
    <cellStyle name="货币 3 11" xfId="2431"/>
    <cellStyle name="货币 3 12" xfId="2859"/>
    <cellStyle name="货币 3 13" xfId="2860"/>
    <cellStyle name="货币 3 14" xfId="2796"/>
    <cellStyle name="货币 3 15" xfId="2862"/>
    <cellStyle name="货币 3 16" xfId="2864"/>
    <cellStyle name="货币 3 17" xfId="2684"/>
    <cellStyle name="货币 3 18" xfId="2865"/>
    <cellStyle name="货币 3 19" xfId="2866"/>
    <cellStyle name="货币 3 2" xfId="2867"/>
    <cellStyle name="货币 3 20" xfId="2861"/>
    <cellStyle name="货币 3 21" xfId="2863"/>
    <cellStyle name="货币 3 3" xfId="2868"/>
    <cellStyle name="货币 3 4" xfId="2869"/>
    <cellStyle name="货币 3 5" xfId="667"/>
    <cellStyle name="货币 3 6" xfId="671"/>
    <cellStyle name="货币 3 7" xfId="676"/>
    <cellStyle name="货币 3 8" xfId="140"/>
    <cellStyle name="货币 3 9" xfId="682"/>
    <cellStyle name="货币 4" xfId="2870"/>
    <cellStyle name="货币 4 10" xfId="815"/>
    <cellStyle name="货币 4 11" xfId="2871"/>
    <cellStyle name="货币 4 12" xfId="2872"/>
    <cellStyle name="货币 4 13" xfId="2873"/>
    <cellStyle name="货币 4 14" xfId="2874"/>
    <cellStyle name="货币 4 15" xfId="2876"/>
    <cellStyle name="货币 4 16" xfId="2878"/>
    <cellStyle name="货币 4 17" xfId="2879"/>
    <cellStyle name="货币 4 18" xfId="969"/>
    <cellStyle name="货币 4 19" xfId="1672"/>
    <cellStyle name="货币 4 2" xfId="2880"/>
    <cellStyle name="货币 4 20" xfId="2875"/>
    <cellStyle name="货币 4 21" xfId="2877"/>
    <cellStyle name="货币 4 3" xfId="2881"/>
    <cellStyle name="货币 4 4" xfId="2583"/>
    <cellStyle name="货币 4 5" xfId="399"/>
    <cellStyle name="货币 4 6" xfId="401"/>
    <cellStyle name="货币 4 7" xfId="403"/>
    <cellStyle name="货币 4 8" xfId="405"/>
    <cellStyle name="货币 4 9" xfId="408"/>
    <cellStyle name="计算 2" xfId="2882"/>
    <cellStyle name="计算 2 10" xfId="30"/>
    <cellStyle name="计算 2 11" xfId="731"/>
    <cellStyle name="计算 2 12" xfId="733"/>
    <cellStyle name="计算 2 13" xfId="735"/>
    <cellStyle name="计算 2 14" xfId="124"/>
    <cellStyle name="计算 2 15" xfId="524"/>
    <cellStyle name="计算 2 16" xfId="530"/>
    <cellStyle name="计算 2 17" xfId="535"/>
    <cellStyle name="计算 2 18" xfId="542"/>
    <cellStyle name="计算 2 19" xfId="547"/>
    <cellStyle name="计算 2 2" xfId="2883"/>
    <cellStyle name="计算 2 20" xfId="523"/>
    <cellStyle name="计算 2 21" xfId="529"/>
    <cellStyle name="计算 2 3" xfId="2884"/>
    <cellStyle name="计算 2 4" xfId="2885"/>
    <cellStyle name="计算 2 5" xfId="2887"/>
    <cellStyle name="计算 2 6" xfId="2888"/>
    <cellStyle name="计算 2 7" xfId="2629"/>
    <cellStyle name="计算 2 8" xfId="2889"/>
    <cellStyle name="计算 2 9" xfId="2890"/>
    <cellStyle name="计算 2_2017年改革发展类资金分配及绩效" xfId="2891"/>
    <cellStyle name="计算 3" xfId="89"/>
    <cellStyle name="计算 4" xfId="94"/>
    <cellStyle name="检查单元格 2" xfId="2892"/>
    <cellStyle name="检查单元格 2 10" xfId="2893"/>
    <cellStyle name="检查单元格 2 11" xfId="2894"/>
    <cellStyle name="检查单元格 2 12" xfId="2895"/>
    <cellStyle name="检查单元格 2 13" xfId="2896"/>
    <cellStyle name="检查单元格 2 14" xfId="2472"/>
    <cellStyle name="检查单元格 2 15" xfId="2898"/>
    <cellStyle name="检查单元格 2 16" xfId="2900"/>
    <cellStyle name="检查单元格 2 17" xfId="2901"/>
    <cellStyle name="检查单元格 2 18" xfId="1537"/>
    <cellStyle name="检查单元格 2 19" xfId="2902"/>
    <cellStyle name="检查单元格 2 2" xfId="1393"/>
    <cellStyle name="检查单元格 2 20" xfId="2897"/>
    <cellStyle name="检查单元格 2 21" xfId="2899"/>
    <cellStyle name="检查单元格 2 3" xfId="2903"/>
    <cellStyle name="检查单元格 2 4" xfId="2904"/>
    <cellStyle name="检查单元格 2 5" xfId="2905"/>
    <cellStyle name="检查单元格 2 6" xfId="2906"/>
    <cellStyle name="检查单元格 2 7" xfId="2607"/>
    <cellStyle name="检查单元格 2 8" xfId="2907"/>
    <cellStyle name="检查单元格 2 9" xfId="1928"/>
    <cellStyle name="检查单元格 2_2017年改革发展类资金分配及绩效" xfId="2908"/>
    <cellStyle name="检查单元格 3" xfId="2909"/>
    <cellStyle name="检查单元格 4" xfId="2911"/>
    <cellStyle name="解释性文本 2" xfId="2912"/>
    <cellStyle name="解释性文本 2 10" xfId="2913"/>
    <cellStyle name="解释性文本 2 11" xfId="1199"/>
    <cellStyle name="解释性文本 2 12" xfId="1383"/>
    <cellStyle name="解释性文本 2 13" xfId="1648"/>
    <cellStyle name="解释性文本 2 14" xfId="2914"/>
    <cellStyle name="解释性文本 2 15" xfId="2916"/>
    <cellStyle name="解释性文本 2 16" xfId="2918"/>
    <cellStyle name="解释性文本 2 17" xfId="1399"/>
    <cellStyle name="解释性文本 2 18" xfId="2644"/>
    <cellStyle name="解释性文本 2 19" xfId="2919"/>
    <cellStyle name="解释性文本 2 2" xfId="2920"/>
    <cellStyle name="解释性文本 2 20" xfId="2915"/>
    <cellStyle name="解释性文本 2 21" xfId="2917"/>
    <cellStyle name="解释性文本 2 3" xfId="1585"/>
    <cellStyle name="解释性文本 2 4" xfId="2921"/>
    <cellStyle name="解释性文本 2 5" xfId="2922"/>
    <cellStyle name="解释性文本 2 6" xfId="1233"/>
    <cellStyle name="解释性文本 2 7" xfId="2923"/>
    <cellStyle name="解释性文本 2 8" xfId="2924"/>
    <cellStyle name="解释性文本 2 9" xfId="2925"/>
    <cellStyle name="解释性文本 2_2017年改革发展类资金分配及绩效" xfId="2926"/>
    <cellStyle name="解释性文本 3" xfId="2927"/>
    <cellStyle name="借出原因" xfId="2677"/>
    <cellStyle name="警告文本 2" xfId="499"/>
    <cellStyle name="警告文本 2 10" xfId="2928"/>
    <cellStyle name="警告文本 2 11" xfId="2929"/>
    <cellStyle name="警告文本 2 12" xfId="2930"/>
    <cellStyle name="警告文本 2 13" xfId="1130"/>
    <cellStyle name="警告文本 2 14" xfId="44"/>
    <cellStyle name="警告文本 2 15" xfId="28"/>
    <cellStyle name="警告文本 2 16" xfId="17"/>
    <cellStyle name="警告文本 2 17" xfId="46"/>
    <cellStyle name="警告文本 2 18" xfId="103"/>
    <cellStyle name="警告文本 2 19" xfId="109"/>
    <cellStyle name="警告文本 2 2" xfId="1306"/>
    <cellStyle name="警告文本 2 20" xfId="27"/>
    <cellStyle name="警告文本 2 21" xfId="16"/>
    <cellStyle name="警告文本 2 3" xfId="1372"/>
    <cellStyle name="警告文本 2 4" xfId="1735"/>
    <cellStyle name="警告文本 2 5" xfId="2931"/>
    <cellStyle name="警告文本 2 6" xfId="1730"/>
    <cellStyle name="警告文本 2 7" xfId="1890"/>
    <cellStyle name="警告文本 2 8" xfId="1710"/>
    <cellStyle name="警告文本 2 9" xfId="1893"/>
    <cellStyle name="警告文本 2_2017年改革发展类资金分配及绩效" xfId="2932"/>
    <cellStyle name="警告文本 3" xfId="503"/>
    <cellStyle name="链接单元格 2" xfId="2826"/>
    <cellStyle name="链接单元格 2 10" xfId="2933"/>
    <cellStyle name="链接单元格 2 11" xfId="2934"/>
    <cellStyle name="链接单元格 2 12" xfId="2935"/>
    <cellStyle name="链接单元格 2 13" xfId="2936"/>
    <cellStyle name="链接单元格 2 14" xfId="2523"/>
    <cellStyle name="链接单元格 2 15" xfId="1426"/>
    <cellStyle name="链接单元格 2 16" xfId="1312"/>
    <cellStyle name="链接单元格 2 17" xfId="2937"/>
    <cellStyle name="链接单元格 2 18" xfId="2938"/>
    <cellStyle name="链接单元格 2 19" xfId="2939"/>
    <cellStyle name="链接单元格 2 2" xfId="1695"/>
    <cellStyle name="链接单元格 2 20" xfId="1425"/>
    <cellStyle name="链接单元格 2 21" xfId="1311"/>
    <cellStyle name="链接单元格 2 3" xfId="2940"/>
    <cellStyle name="链接单元格 2 4" xfId="2941"/>
    <cellStyle name="链接单元格 2 5" xfId="2942"/>
    <cellStyle name="链接单元格 2 6" xfId="1802"/>
    <cellStyle name="链接单元格 2 7" xfId="2578"/>
    <cellStyle name="链接单元格 2 8" xfId="2943"/>
    <cellStyle name="链接单元格 2 9" xfId="2944"/>
    <cellStyle name="链接单元格 2_2017年改革发展类资金分配及绩效" xfId="429"/>
    <cellStyle name="链接单元格 3" xfId="2945"/>
    <cellStyle name="霓付 [0]_ +Foil &amp; -FOIL &amp; PAPER" xfId="2946"/>
    <cellStyle name="霓付_ +Foil &amp; -FOIL &amp; PAPER" xfId="2434"/>
    <cellStyle name="烹拳 [0]_ +Foil &amp; -FOIL &amp; PAPER" xfId="2559"/>
    <cellStyle name="烹拳_ +Foil &amp; -FOIL &amp; PAPER" xfId="2947"/>
    <cellStyle name="普通_ 白土" xfId="2886"/>
    <cellStyle name="千分位[0]_ 白土" xfId="2948"/>
    <cellStyle name="千分位_ 白土" xfId="2949"/>
    <cellStyle name="千位[0]_ 方正PC" xfId="2950"/>
    <cellStyle name="千位_ 方正PC" xfId="2121"/>
    <cellStyle name="千位分隔 2" xfId="1053"/>
    <cellStyle name="千位分隔 2 10" xfId="637"/>
    <cellStyle name="千位分隔 2 11" xfId="41"/>
    <cellStyle name="千位分隔 2 12" xfId="24"/>
    <cellStyle name="千位分隔 2 13" xfId="319"/>
    <cellStyle name="千位分隔 2 14" xfId="323"/>
    <cellStyle name="千位分隔 2 15" xfId="327"/>
    <cellStyle name="千位分隔 2 16" xfId="334"/>
    <cellStyle name="千位分隔 2 17" xfId="339"/>
    <cellStyle name="千位分隔 2 18" xfId="238"/>
    <cellStyle name="千位分隔 2 19" xfId="301"/>
    <cellStyle name="千位分隔 2 2" xfId="2951"/>
    <cellStyle name="千位分隔 2 2 2" xfId="2952"/>
    <cellStyle name="千位分隔 2 2 3" xfId="1322"/>
    <cellStyle name="千位分隔 2 2 4" xfId="2774"/>
    <cellStyle name="千位分隔 2 20" xfId="326"/>
    <cellStyle name="千位分隔 2 21" xfId="333"/>
    <cellStyle name="千位分隔 2 22" xfId="338"/>
    <cellStyle name="千位分隔 2 3" xfId="1980"/>
    <cellStyle name="千位分隔 2 3 2" xfId="913"/>
    <cellStyle name="千位分隔 2 4" xfId="900"/>
    <cellStyle name="千位分隔 2 5" xfId="1982"/>
    <cellStyle name="千位分隔 2 6" xfId="1985"/>
    <cellStyle name="千位分隔 2 7" xfId="1988"/>
    <cellStyle name="千位分隔 2 8" xfId="1990"/>
    <cellStyle name="千位分隔 2 9" xfId="1993"/>
    <cellStyle name="千位分隔[0] 2" xfId="84"/>
    <cellStyle name="千位分隔[0] 3" xfId="2953"/>
    <cellStyle name="千位分隔[0] 5" xfId="2954"/>
    <cellStyle name="千位分季_新建 Microsoft Excel 工作表" xfId="2955"/>
    <cellStyle name="钎霖_4岿角利" xfId="2956"/>
    <cellStyle name="强调 1" xfId="2957"/>
    <cellStyle name="强调 2" xfId="2958"/>
    <cellStyle name="强调 3" xfId="2959"/>
    <cellStyle name="强调文字颜色 1 2" xfId="2960"/>
    <cellStyle name="强调文字颜色 1 2 10" xfId="2961"/>
    <cellStyle name="强调文字颜色 1 2 11" xfId="2962"/>
    <cellStyle name="强调文字颜色 1 2 12" xfId="2963"/>
    <cellStyle name="强调文字颜色 1 2 13" xfId="2964"/>
    <cellStyle name="强调文字颜色 1 2 14" xfId="2965"/>
    <cellStyle name="强调文字颜色 1 2 15" xfId="2967"/>
    <cellStyle name="强调文字颜色 1 2 16" xfId="2969"/>
    <cellStyle name="强调文字颜色 1 2 17" xfId="2970"/>
    <cellStyle name="强调文字颜色 1 2 18" xfId="1172"/>
    <cellStyle name="强调文字颜色 1 2 19" xfId="2971"/>
    <cellStyle name="强调文字颜色 1 2 2" xfId="2972"/>
    <cellStyle name="强调文字颜色 1 2 20" xfId="2966"/>
    <cellStyle name="强调文字颜色 1 2 21" xfId="2968"/>
    <cellStyle name="强调文字颜色 1 2 3" xfId="2973"/>
    <cellStyle name="强调文字颜色 1 2 4" xfId="2974"/>
    <cellStyle name="强调文字颜色 1 2 5" xfId="2975"/>
    <cellStyle name="强调文字颜色 1 2 6" xfId="2976"/>
    <cellStyle name="强调文字颜色 1 2 7" xfId="2977"/>
    <cellStyle name="强调文字颜色 1 2 8" xfId="2978"/>
    <cellStyle name="强调文字颜色 1 2 9" xfId="2979"/>
    <cellStyle name="强调文字颜色 1 2_2017年改革发展类资金分配及绩效" xfId="2980"/>
    <cellStyle name="强调文字颜色 1 3" xfId="2981"/>
    <cellStyle name="强调文字颜色 1 4" xfId="2982"/>
    <cellStyle name="强调文字颜色 2 2" xfId="2762"/>
    <cellStyle name="强调文字颜色 2 2 10" xfId="2983"/>
    <cellStyle name="强调文字颜色 2 2 11" xfId="2984"/>
    <cellStyle name="强调文字颜色 2 2 12" xfId="189"/>
    <cellStyle name="强调文字颜色 2 2 13" xfId="234"/>
    <cellStyle name="强调文字颜色 2 2 14" xfId="236"/>
    <cellStyle name="强调文字颜色 2 2 15" xfId="2986"/>
    <cellStyle name="强调文字颜色 2 2 16" xfId="2988"/>
    <cellStyle name="强调文字颜色 2 2 17" xfId="2989"/>
    <cellStyle name="强调文字颜色 2 2 18" xfId="2990"/>
    <cellStyle name="强调文字颜色 2 2 19" xfId="2991"/>
    <cellStyle name="强调文字颜色 2 2 2" xfId="170"/>
    <cellStyle name="强调文字颜色 2 2 20" xfId="2985"/>
    <cellStyle name="强调文字颜色 2 2 21" xfId="2987"/>
    <cellStyle name="强调文字颜色 2 2 3" xfId="175"/>
    <cellStyle name="强调文字颜色 2 2 4" xfId="179"/>
    <cellStyle name="强调文字颜色 2 2 5" xfId="182"/>
    <cellStyle name="强调文字颜色 2 2 6" xfId="186"/>
    <cellStyle name="强调文字颜色 2 2 7" xfId="165"/>
    <cellStyle name="强调文字颜色 2 2 8" xfId="2992"/>
    <cellStyle name="强调文字颜色 2 2 9" xfId="2993"/>
    <cellStyle name="强调文字颜色 2 2_2017年改革发展类资金分配及绩效" xfId="2994"/>
    <cellStyle name="强调文字颜色 2 3" xfId="2721"/>
    <cellStyle name="强调文字颜色 2 4" xfId="1810"/>
    <cellStyle name="强调文字颜色 3 2" xfId="2995"/>
    <cellStyle name="强调文字颜色 3 2 10" xfId="1826"/>
    <cellStyle name="强调文字颜色 3 2 11" xfId="2998"/>
    <cellStyle name="强调文字颜色 3 2 12" xfId="2999"/>
    <cellStyle name="强调文字颜色 3 2 13" xfId="3000"/>
    <cellStyle name="强调文字颜色 3 2 14" xfId="3001"/>
    <cellStyle name="强调文字颜色 3 2 15" xfId="3003"/>
    <cellStyle name="强调文字颜色 3 2 16" xfId="1807"/>
    <cellStyle name="强调文字颜色 3 2 17" xfId="3004"/>
    <cellStyle name="强调文字颜色 3 2 18" xfId="1506"/>
    <cellStyle name="强调文字颜色 3 2 19" xfId="20"/>
    <cellStyle name="强调文字颜色 3 2 2" xfId="3005"/>
    <cellStyle name="强调文字颜色 3 2 20" xfId="3002"/>
    <cellStyle name="强调文字颜色 3 2 21" xfId="1806"/>
    <cellStyle name="强调文字颜色 3 2 3" xfId="3006"/>
    <cellStyle name="强调文字颜色 3 2 4" xfId="2817"/>
    <cellStyle name="强调文字颜色 3 2 5" xfId="3007"/>
    <cellStyle name="强调文字颜色 3 2 6" xfId="3008"/>
    <cellStyle name="强调文字颜色 3 2 7" xfId="3009"/>
    <cellStyle name="强调文字颜色 3 2 8" xfId="3010"/>
    <cellStyle name="强调文字颜色 3 2 9" xfId="3011"/>
    <cellStyle name="强调文字颜色 3 2_2017年改革发展类资金分配及绩效" xfId="3012"/>
    <cellStyle name="强调文字颜色 3 3" xfId="1944"/>
    <cellStyle name="强调文字颜色 3 4" xfId="1946"/>
    <cellStyle name="强调文字颜色 4 2" xfId="259"/>
    <cellStyle name="强调文字颜色 4 2 10" xfId="3013"/>
    <cellStyle name="强调文字颜色 4 2 11" xfId="1348"/>
    <cellStyle name="强调文字颜色 4 2 12" xfId="1244"/>
    <cellStyle name="强调文字颜色 4 2 13" xfId="3014"/>
    <cellStyle name="强调文字颜色 4 2 14" xfId="3015"/>
    <cellStyle name="强调文字颜色 4 2 15" xfId="3017"/>
    <cellStyle name="强调文字颜色 4 2 16" xfId="3019"/>
    <cellStyle name="强调文字颜色 4 2 17" xfId="3020"/>
    <cellStyle name="强调文字颜色 4 2 18" xfId="3021"/>
    <cellStyle name="强调文字颜色 4 2 19" xfId="1881"/>
    <cellStyle name="强调文字颜色 4 2 2" xfId="1376"/>
    <cellStyle name="强调文字颜色 4 2 20" xfId="3016"/>
    <cellStyle name="强调文字颜色 4 2 21" xfId="3018"/>
    <cellStyle name="强调文字颜色 4 2 3" xfId="3022"/>
    <cellStyle name="强调文字颜色 4 2 4" xfId="3023"/>
    <cellStyle name="强调文字颜色 4 2 5" xfId="3024"/>
    <cellStyle name="强调文字颜色 4 2 6" xfId="1670"/>
    <cellStyle name="强调文字颜色 4 2 7" xfId="2830"/>
    <cellStyle name="强调文字颜色 4 2 8" xfId="2464"/>
    <cellStyle name="强调文字颜色 4 2 9" xfId="2832"/>
    <cellStyle name="强调文字颜色 4 2_2017年改革发展类资金分配及绩效" xfId="3025"/>
    <cellStyle name="强调文字颜色 4 3" xfId="266"/>
    <cellStyle name="强调文字颜色 4 4" xfId="3026"/>
    <cellStyle name="强调文字颜色 5 2" xfId="3027"/>
    <cellStyle name="强调文字颜色 5 2 10" xfId="3028"/>
    <cellStyle name="强调文字颜色 5 2 11" xfId="3029"/>
    <cellStyle name="强调文字颜色 5 2 12" xfId="2819"/>
    <cellStyle name="强调文字颜色 5 2 13" xfId="3030"/>
    <cellStyle name="强调文字颜色 5 2 14" xfId="3031"/>
    <cellStyle name="强调文字颜色 5 2 15" xfId="3033"/>
    <cellStyle name="强调文字颜色 5 2 16" xfId="3035"/>
    <cellStyle name="强调文字颜色 5 2 17" xfId="1458"/>
    <cellStyle name="强调文字颜色 5 2 18" xfId="3036"/>
    <cellStyle name="强调文字颜色 5 2 19" xfId="3037"/>
    <cellStyle name="强调文字颜色 5 2 2" xfId="878"/>
    <cellStyle name="强调文字颜色 5 2 20" xfId="3032"/>
    <cellStyle name="强调文字颜色 5 2 21" xfId="3034"/>
    <cellStyle name="强调文字颜色 5 2 3" xfId="880"/>
    <cellStyle name="强调文字颜色 5 2 4" xfId="3038"/>
    <cellStyle name="强调文字颜色 5 2 5" xfId="3039"/>
    <cellStyle name="强调文字颜色 5 2 6" xfId="3040"/>
    <cellStyle name="强调文字颜色 5 2 7" xfId="3041"/>
    <cellStyle name="强调文字颜色 5 2 8" xfId="3042"/>
    <cellStyle name="强调文字颜色 5 2 9" xfId="3043"/>
    <cellStyle name="强调文字颜色 5 2_2017年改革发展类资金分配及绩效" xfId="1765"/>
    <cellStyle name="强调文字颜色 5 3" xfId="3044"/>
    <cellStyle name="强调文字颜色 5 4" xfId="3045"/>
    <cellStyle name="强调文字颜色 6 2" xfId="2545"/>
    <cellStyle name="强调文字颜色 6 2 10" xfId="2503"/>
    <cellStyle name="强调文字颜色 6 2 11" xfId="2704"/>
    <cellStyle name="强调文字颜色 6 2 12" xfId="1999"/>
    <cellStyle name="强调文字颜色 6 2 13" xfId="2002"/>
    <cellStyle name="强调文字颜色 6 2 14" xfId="100"/>
    <cellStyle name="强调文字颜色 6 2 15" xfId="2005"/>
    <cellStyle name="强调文字颜色 6 2 16" xfId="2008"/>
    <cellStyle name="强调文字颜色 6 2 17" xfId="2010"/>
    <cellStyle name="强调文字颜色 6 2 18" xfId="2012"/>
    <cellStyle name="强调文字颜色 6 2 19" xfId="2014"/>
    <cellStyle name="强调文字颜色 6 2 2" xfId="3046"/>
    <cellStyle name="强调文字颜色 6 2 20" xfId="2004"/>
    <cellStyle name="强调文字颜色 6 2 21" xfId="2007"/>
    <cellStyle name="强调文字颜色 6 2 3" xfId="3047"/>
    <cellStyle name="强调文字颜色 6 2 4" xfId="3048"/>
    <cellStyle name="强调文字颜色 6 2 5" xfId="1412"/>
    <cellStyle name="强调文字颜色 6 2 6" xfId="3049"/>
    <cellStyle name="强调文字颜色 6 2 7" xfId="2615"/>
    <cellStyle name="强调文字颜色 6 2 8" xfId="3050"/>
    <cellStyle name="强调文字颜色 6 2 9" xfId="3051"/>
    <cellStyle name="强调文字颜色 6 2_2017年改革发展类资金分配及绩效" xfId="3052"/>
    <cellStyle name="强调文字颜色 6 3" xfId="3053"/>
    <cellStyle name="强调文字颜色 6 4" xfId="2640"/>
    <cellStyle name="日期" xfId="3054"/>
    <cellStyle name="商品名称" xfId="2997"/>
    <cellStyle name="适中 2" xfId="2521"/>
    <cellStyle name="适中 2 10" xfId="488"/>
    <cellStyle name="适中 2 11" xfId="32"/>
    <cellStyle name="适中 2 12" xfId="130"/>
    <cellStyle name="适中 2 13" xfId="885"/>
    <cellStyle name="适中 2 14" xfId="888"/>
    <cellStyle name="适中 2 15" xfId="891"/>
    <cellStyle name="适中 2 16" xfId="895"/>
    <cellStyle name="适中 2 17" xfId="3055"/>
    <cellStyle name="适中 2 18" xfId="3056"/>
    <cellStyle name="适中 2 19" xfId="1305"/>
    <cellStyle name="适中 2 2" xfId="3057"/>
    <cellStyle name="适中 2 20" xfId="890"/>
    <cellStyle name="适中 2 21" xfId="894"/>
    <cellStyle name="适中 2 3" xfId="1779"/>
    <cellStyle name="适中 2 4" xfId="698"/>
    <cellStyle name="适中 2 5" xfId="60"/>
    <cellStyle name="适中 2 6" xfId="703"/>
    <cellStyle name="适中 2 7" xfId="706"/>
    <cellStyle name="适中 2 8" xfId="709"/>
    <cellStyle name="适中 2 9" xfId="605"/>
    <cellStyle name="适中 2_2017年改革发展类资金分配及绩效" xfId="3058"/>
    <cellStyle name="适中 3" xfId="2627"/>
    <cellStyle name="适中 4" xfId="3059"/>
    <cellStyle name="输出 2" xfId="3060"/>
    <cellStyle name="输出 2 10" xfId="2259"/>
    <cellStyle name="输出 2 11" xfId="2262"/>
    <cellStyle name="输出 2 12" xfId="2267"/>
    <cellStyle name="输出 2 13" xfId="2269"/>
    <cellStyle name="输出 2 14" xfId="2272"/>
    <cellStyle name="输出 2 15" xfId="2275"/>
    <cellStyle name="输出 2 16" xfId="2278"/>
    <cellStyle name="输出 2 17" xfId="3061"/>
    <cellStyle name="输出 2 18" xfId="2632"/>
    <cellStyle name="输出 2 19" xfId="2457"/>
    <cellStyle name="输出 2 2" xfId="2586"/>
    <cellStyle name="输出 2 20" xfId="2274"/>
    <cellStyle name="输出 2 21" xfId="2277"/>
    <cellStyle name="输出 2 3" xfId="3062"/>
    <cellStyle name="输出 2 4" xfId="3063"/>
    <cellStyle name="输出 2 5" xfId="2692"/>
    <cellStyle name="输出 2 6" xfId="3064"/>
    <cellStyle name="输出 2 7" xfId="2733"/>
    <cellStyle name="输出 2 8" xfId="862"/>
    <cellStyle name="输出 2 9" xfId="3065"/>
    <cellStyle name="输出 2_2017年改革发展类资金分配及绩效" xfId="3066"/>
    <cellStyle name="输出 3" xfId="1463"/>
    <cellStyle name="输出 4" xfId="3067"/>
    <cellStyle name="输入 2" xfId="277"/>
    <cellStyle name="输入 2 10" xfId="3068"/>
    <cellStyle name="输入 2 11" xfId="3069"/>
    <cellStyle name="输入 2 12" xfId="1777"/>
    <cellStyle name="输入 2 13" xfId="1266"/>
    <cellStyle name="输入 2 14" xfId="3070"/>
    <cellStyle name="输入 2 15" xfId="3072"/>
    <cellStyle name="输入 2 16" xfId="3074"/>
    <cellStyle name="输入 2 17" xfId="3075"/>
    <cellStyle name="输入 2 18" xfId="3076"/>
    <cellStyle name="输入 2 19" xfId="3077"/>
    <cellStyle name="输入 2 2" xfId="1444"/>
    <cellStyle name="输入 2 20" xfId="3071"/>
    <cellStyle name="输入 2 21" xfId="3073"/>
    <cellStyle name="输入 2 3" xfId="2622"/>
    <cellStyle name="输入 2 4" xfId="1551"/>
    <cellStyle name="输入 2 5" xfId="3078"/>
    <cellStyle name="输入 2 6" xfId="3079"/>
    <cellStyle name="输入 2 7" xfId="3080"/>
    <cellStyle name="输入 2 8" xfId="3081"/>
    <cellStyle name="输入 2 9" xfId="1676"/>
    <cellStyle name="输入 2_2017年改革发展类资金分配及绩效" xfId="1009"/>
    <cellStyle name="输入 3" xfId="283"/>
    <cellStyle name="输入 4" xfId="3082"/>
    <cellStyle name="数量" xfId="1655"/>
    <cellStyle name="数字" xfId="3083"/>
    <cellStyle name="数字 2" xfId="3084"/>
    <cellStyle name="数字 2 2" xfId="3085"/>
    <cellStyle name="数字 2 3" xfId="967"/>
    <cellStyle name="数字 2_2017年改革发展类资金分配及绩效" xfId="3086"/>
    <cellStyle name="数字 3" xfId="3087"/>
    <cellStyle name="数字_湘财教指〔2017〕84号中央财政支持地方高校改革发展资金" xfId="2711"/>
    <cellStyle name="未定义" xfId="2715"/>
    <cellStyle name="小数" xfId="3088"/>
    <cellStyle name="小数 2" xfId="2910"/>
    <cellStyle name="小数 2 2" xfId="3089"/>
    <cellStyle name="小数 2 3" xfId="2857"/>
    <cellStyle name="小数 2_2017年改革发展类资金分配及绩效" xfId="2726"/>
    <cellStyle name="小数 3" xfId="3090"/>
    <cellStyle name="小数_湘财教指〔2017〕84号中央财政支持地方高校改革发展资金" xfId="509"/>
    <cellStyle name="样式 1" xfId="3091"/>
    <cellStyle name="昗弨_Pacific Region P&amp;L" xfId="3092"/>
    <cellStyle name="着色 1" xfId="1622"/>
    <cellStyle name="着色 2" xfId="3093"/>
    <cellStyle name="着色 3" xfId="3094"/>
    <cellStyle name="着色 4" xfId="160"/>
    <cellStyle name="着色 5" xfId="1825"/>
    <cellStyle name="着色 6" xfId="2996"/>
    <cellStyle name="寘嬫愗傝 [0.00]_Region Orders (2)" xfId="2492"/>
    <cellStyle name="寘嬫愗傝_Region Orders (2)" xfId="2842"/>
    <cellStyle name="注释 2" xfId="1439"/>
    <cellStyle name="注释 2 10" xfId="3095"/>
    <cellStyle name="注释 2 11" xfId="3096"/>
    <cellStyle name="注释 2 12" xfId="3097"/>
    <cellStyle name="注释 2 13" xfId="3098"/>
    <cellStyle name="注释 2 14" xfId="3099"/>
    <cellStyle name="注释 2 15" xfId="3101"/>
    <cellStyle name="注释 2 16" xfId="2507"/>
    <cellStyle name="注释 2 17" xfId="3103"/>
    <cellStyle name="注释 2 18" xfId="3104"/>
    <cellStyle name="注释 2 19" xfId="3105"/>
    <cellStyle name="注释 2 2" xfId="691"/>
    <cellStyle name="注释 2 20" xfId="3100"/>
    <cellStyle name="注释 2 21" xfId="2506"/>
    <cellStyle name="注释 2 22" xfId="3102"/>
    <cellStyle name="注释 2 3" xfId="2419"/>
    <cellStyle name="注释 2 4" xfId="2422"/>
    <cellStyle name="注释 2 5" xfId="3106"/>
    <cellStyle name="注释 2 6" xfId="3107"/>
    <cellStyle name="注释 2 7" xfId="2461"/>
    <cellStyle name="注释 2 8" xfId="3108"/>
    <cellStyle name="注释 2 9" xfId="3109"/>
    <cellStyle name="注释 3" xfId="2313"/>
    <cellStyle name="注释 4" xfId="3110"/>
    <cellStyle name="콤마 [0]_BOILER-CO1" xfId="2495"/>
    <cellStyle name="콤마_BOILER-CO1" xfId="3111"/>
    <cellStyle name="통화 [0]_BOILER-CO1" xfId="2220"/>
    <cellStyle name="통화_BOILER-CO1" xfId="859"/>
    <cellStyle name="표준_0N-HANDLING " xfId="1414"/>
  </cellStyles>
  <dxfs count="11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&#23398;&#29983;&#36164;&#21161;&#20013;&#22830;&#30452;&#36798;&#36164;&#37329;&#20998;&#37197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&#24180;/&#25945;&#32946;&#32452;/2021&#24180;&#25351;&#26631;&#25991;/2021&#24180;&#28248;&#36130;&#39044;/xueshengzizhu/&#26041;&#26696;/2021&#24180;&#31532;&#20108;&#25209;&#36164;&#37329;&#27979;&#31639;(20210421)-&#25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表"/>
      <sheetName val="中职"/>
      <sheetName val="高中"/>
      <sheetName val="高校"/>
      <sheetName val="高校奖助学金"/>
      <sheetName val="研究生"/>
      <sheetName val="本专科"/>
      <sheetName val="服兵役学费资助"/>
    </sheetNames>
    <sheetDataSet>
      <sheetData sheetId="0"/>
      <sheetData sheetId="1">
        <row r="93">
          <cell r="B93" t="str">
            <v>长沙县</v>
          </cell>
          <cell r="C93">
            <v>0</v>
          </cell>
          <cell r="E93">
            <v>869</v>
          </cell>
          <cell r="G93">
            <v>4115</v>
          </cell>
          <cell r="I93">
            <v>590</v>
          </cell>
          <cell r="J93">
            <v>100</v>
          </cell>
          <cell r="K93">
            <v>490</v>
          </cell>
          <cell r="L93">
            <v>84</v>
          </cell>
          <cell r="M93">
            <v>417</v>
          </cell>
          <cell r="N93">
            <v>89</v>
          </cell>
          <cell r="O93">
            <v>16</v>
          </cell>
          <cell r="P93">
            <v>73</v>
          </cell>
        </row>
        <row r="94">
          <cell r="B94" t="str">
            <v>望城区</v>
          </cell>
          <cell r="C94">
            <v>0</v>
          </cell>
          <cell r="E94">
            <v>433</v>
          </cell>
          <cell r="G94">
            <v>3001</v>
          </cell>
          <cell r="I94">
            <v>408</v>
          </cell>
          <cell r="J94">
            <v>50</v>
          </cell>
          <cell r="K94">
            <v>358</v>
          </cell>
          <cell r="L94">
            <v>51</v>
          </cell>
          <cell r="M94">
            <v>318</v>
          </cell>
          <cell r="N94">
            <v>39</v>
          </cell>
          <cell r="O94">
            <v>-1</v>
          </cell>
          <cell r="P94">
            <v>40</v>
          </cell>
        </row>
        <row r="95">
          <cell r="B95" t="str">
            <v>岳麓区</v>
          </cell>
          <cell r="C95">
            <v>0</v>
          </cell>
          <cell r="E95">
            <v>0</v>
          </cell>
          <cell r="G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B96" t="str">
            <v>开福区</v>
          </cell>
          <cell r="C96">
            <v>0</v>
          </cell>
          <cell r="E96">
            <v>0</v>
          </cell>
          <cell r="G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97">
          <cell r="B97" t="str">
            <v>雨花区</v>
          </cell>
          <cell r="C97">
            <v>0</v>
          </cell>
          <cell r="E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B98" t="str">
            <v>浏阳市</v>
          </cell>
          <cell r="C98">
            <v>12</v>
          </cell>
          <cell r="D98">
            <v>3</v>
          </cell>
          <cell r="E98">
            <v>1385</v>
          </cell>
          <cell r="F98">
            <v>211</v>
          </cell>
          <cell r="G98">
            <v>7528</v>
          </cell>
          <cell r="H98">
            <v>2326</v>
          </cell>
          <cell r="I98">
            <v>1355</v>
          </cell>
          <cell r="J98">
            <v>192</v>
          </cell>
          <cell r="K98">
            <v>1163</v>
          </cell>
          <cell r="L98">
            <v>138</v>
          </cell>
          <cell r="M98">
            <v>927</v>
          </cell>
          <cell r="N98">
            <v>290</v>
          </cell>
          <cell r="O98">
            <v>54</v>
          </cell>
          <cell r="P98">
            <v>236</v>
          </cell>
        </row>
        <row r="99">
          <cell r="B99" t="str">
            <v>宁乡市</v>
          </cell>
          <cell r="C99">
            <v>6</v>
          </cell>
          <cell r="E99">
            <v>499</v>
          </cell>
          <cell r="G99">
            <v>3999</v>
          </cell>
          <cell r="I99">
            <v>538</v>
          </cell>
          <cell r="J99">
            <v>61</v>
          </cell>
          <cell r="K99">
            <v>477</v>
          </cell>
          <cell r="L99">
            <v>54</v>
          </cell>
          <cell r="M99">
            <v>462</v>
          </cell>
          <cell r="N99">
            <v>22</v>
          </cell>
          <cell r="O99">
            <v>7</v>
          </cell>
          <cell r="P99">
            <v>15</v>
          </cell>
        </row>
        <row r="100">
          <cell r="B100" t="str">
            <v>株洲市小计</v>
          </cell>
          <cell r="C100">
            <v>31</v>
          </cell>
          <cell r="D100">
            <v>13</v>
          </cell>
          <cell r="E100">
            <v>6129</v>
          </cell>
          <cell r="F100">
            <v>1708</v>
          </cell>
          <cell r="G100">
            <v>23569</v>
          </cell>
          <cell r="H100">
            <v>6580</v>
          </cell>
          <cell r="I100">
            <v>4693</v>
          </cell>
          <cell r="J100">
            <v>1016</v>
          </cell>
          <cell r="K100">
            <v>3677</v>
          </cell>
          <cell r="L100">
            <v>858</v>
          </cell>
          <cell r="M100">
            <v>3044</v>
          </cell>
          <cell r="N100">
            <v>791</v>
          </cell>
          <cell r="O100">
            <v>158</v>
          </cell>
          <cell r="P100">
            <v>633</v>
          </cell>
        </row>
        <row r="101">
          <cell r="B101" t="str">
            <v>株洲市本级及所辖区小计</v>
          </cell>
          <cell r="C101">
            <v>14</v>
          </cell>
          <cell r="D101">
            <v>13</v>
          </cell>
          <cell r="E101">
            <v>2800</v>
          </cell>
          <cell r="F101">
            <v>1708</v>
          </cell>
          <cell r="G101">
            <v>11662</v>
          </cell>
          <cell r="H101">
            <v>6580</v>
          </cell>
          <cell r="I101">
            <v>2686</v>
          </cell>
          <cell r="J101">
            <v>536</v>
          </cell>
          <cell r="K101">
            <v>2150</v>
          </cell>
          <cell r="L101">
            <v>496</v>
          </cell>
          <cell r="M101">
            <v>1829</v>
          </cell>
          <cell r="N101">
            <v>361</v>
          </cell>
          <cell r="O101">
            <v>40</v>
          </cell>
          <cell r="P101">
            <v>321</v>
          </cell>
        </row>
        <row r="102">
          <cell r="B102" t="str">
            <v>株洲市本级</v>
          </cell>
          <cell r="C102">
            <v>14</v>
          </cell>
          <cell r="D102">
            <v>13</v>
          </cell>
          <cell r="E102">
            <v>2800</v>
          </cell>
          <cell r="F102">
            <v>1708</v>
          </cell>
          <cell r="G102">
            <v>11662</v>
          </cell>
          <cell r="H102">
            <v>6580</v>
          </cell>
          <cell r="I102">
            <v>2686</v>
          </cell>
          <cell r="J102">
            <v>536</v>
          </cell>
          <cell r="K102">
            <v>2150</v>
          </cell>
          <cell r="L102">
            <v>496</v>
          </cell>
          <cell r="M102">
            <v>1829</v>
          </cell>
          <cell r="N102">
            <v>361</v>
          </cell>
          <cell r="O102">
            <v>40</v>
          </cell>
          <cell r="P102">
            <v>321</v>
          </cell>
        </row>
        <row r="103">
          <cell r="B103" t="str">
            <v>渌口区</v>
          </cell>
          <cell r="C103">
            <v>2</v>
          </cell>
          <cell r="D103">
            <v>0</v>
          </cell>
          <cell r="E103">
            <v>168</v>
          </cell>
          <cell r="F103">
            <v>0</v>
          </cell>
          <cell r="G103">
            <v>860</v>
          </cell>
          <cell r="H103">
            <v>0</v>
          </cell>
          <cell r="I103">
            <v>122</v>
          </cell>
          <cell r="J103">
            <v>20</v>
          </cell>
          <cell r="K103">
            <v>102</v>
          </cell>
          <cell r="L103">
            <v>15</v>
          </cell>
          <cell r="M103">
            <v>64</v>
          </cell>
          <cell r="N103">
            <v>43</v>
          </cell>
          <cell r="O103">
            <v>5</v>
          </cell>
          <cell r="P103">
            <v>38</v>
          </cell>
        </row>
        <row r="104">
          <cell r="B104" t="str">
            <v>醴陵市</v>
          </cell>
          <cell r="C104">
            <v>6</v>
          </cell>
          <cell r="E104">
            <v>529</v>
          </cell>
          <cell r="G104">
            <v>4469</v>
          </cell>
          <cell r="I104">
            <v>598</v>
          </cell>
          <cell r="J104">
            <v>65</v>
          </cell>
          <cell r="K104">
            <v>533</v>
          </cell>
          <cell r="L104">
            <v>57</v>
          </cell>
          <cell r="M104">
            <v>471</v>
          </cell>
          <cell r="N104">
            <v>70</v>
          </cell>
          <cell r="O104">
            <v>8</v>
          </cell>
          <cell r="P104">
            <v>62</v>
          </cell>
        </row>
        <row r="105">
          <cell r="B105" t="str">
            <v>攸县</v>
          </cell>
          <cell r="C105">
            <v>5</v>
          </cell>
          <cell r="E105">
            <v>419</v>
          </cell>
          <cell r="G105">
            <v>3714</v>
          </cell>
          <cell r="I105">
            <v>493</v>
          </cell>
          <cell r="J105">
            <v>52</v>
          </cell>
          <cell r="K105">
            <v>441</v>
          </cell>
          <cell r="L105">
            <v>52</v>
          </cell>
          <cell r="M105">
            <v>343</v>
          </cell>
          <cell r="N105">
            <v>98</v>
          </cell>
          <cell r="O105">
            <v>0</v>
          </cell>
          <cell r="P105">
            <v>98</v>
          </cell>
        </row>
        <row r="106">
          <cell r="B106" t="str">
            <v>茶陵县</v>
          </cell>
          <cell r="C106">
            <v>3</v>
          </cell>
          <cell r="E106">
            <v>1906</v>
          </cell>
          <cell r="G106">
            <v>2446</v>
          </cell>
          <cell r="I106">
            <v>680</v>
          </cell>
          <cell r="J106">
            <v>295</v>
          </cell>
          <cell r="K106">
            <v>385</v>
          </cell>
          <cell r="L106">
            <v>198</v>
          </cell>
          <cell r="M106">
            <v>283</v>
          </cell>
          <cell r="N106">
            <v>199</v>
          </cell>
          <cell r="O106">
            <v>97</v>
          </cell>
          <cell r="P106">
            <v>102</v>
          </cell>
        </row>
        <row r="107">
          <cell r="B107" t="str">
            <v>炎陵县</v>
          </cell>
          <cell r="C107">
            <v>1</v>
          </cell>
          <cell r="E107">
            <v>307</v>
          </cell>
          <cell r="G107">
            <v>418</v>
          </cell>
          <cell r="I107">
            <v>114</v>
          </cell>
          <cell r="J107">
            <v>48</v>
          </cell>
          <cell r="K107">
            <v>66</v>
          </cell>
          <cell r="L107">
            <v>40</v>
          </cell>
          <cell r="M107">
            <v>54</v>
          </cell>
          <cell r="N107">
            <v>20</v>
          </cell>
          <cell r="O107">
            <v>8</v>
          </cell>
          <cell r="P107">
            <v>12</v>
          </cell>
        </row>
        <row r="108">
          <cell r="B108" t="str">
            <v>湘潭市小计</v>
          </cell>
          <cell r="C108">
            <v>27</v>
          </cell>
          <cell r="D108">
            <v>9</v>
          </cell>
          <cell r="E108">
            <v>3983</v>
          </cell>
          <cell r="F108">
            <v>1022</v>
          </cell>
          <cell r="G108">
            <v>18871</v>
          </cell>
          <cell r="H108">
            <v>4027</v>
          </cell>
          <cell r="I108">
            <v>3344</v>
          </cell>
          <cell r="J108">
            <v>607</v>
          </cell>
          <cell r="K108">
            <v>2737</v>
          </cell>
          <cell r="L108">
            <v>517</v>
          </cell>
          <cell r="M108">
            <v>2327</v>
          </cell>
          <cell r="N108">
            <v>500</v>
          </cell>
          <cell r="O108">
            <v>90</v>
          </cell>
          <cell r="P108">
            <v>410</v>
          </cell>
        </row>
        <row r="109">
          <cell r="B109" t="str">
            <v>湘潭市本级及所辖区小计</v>
          </cell>
          <cell r="C109">
            <v>14</v>
          </cell>
          <cell r="D109">
            <v>9</v>
          </cell>
          <cell r="E109">
            <v>2884</v>
          </cell>
          <cell r="F109">
            <v>1022</v>
          </cell>
          <cell r="G109">
            <v>10127</v>
          </cell>
          <cell r="H109">
            <v>4027</v>
          </cell>
          <cell r="I109">
            <v>2134</v>
          </cell>
          <cell r="J109">
            <v>465</v>
          </cell>
          <cell r="K109">
            <v>1669</v>
          </cell>
          <cell r="L109">
            <v>385</v>
          </cell>
          <cell r="M109">
            <v>1379</v>
          </cell>
          <cell r="N109">
            <v>370</v>
          </cell>
          <cell r="O109">
            <v>80</v>
          </cell>
          <cell r="P109">
            <v>290</v>
          </cell>
        </row>
        <row r="110">
          <cell r="B110" t="str">
            <v>湘潭市本级</v>
          </cell>
          <cell r="C110">
            <v>14</v>
          </cell>
          <cell r="D110">
            <v>9</v>
          </cell>
          <cell r="E110">
            <v>1440</v>
          </cell>
          <cell r="F110">
            <v>1022</v>
          </cell>
          <cell r="G110">
            <v>6552</v>
          </cell>
          <cell r="H110">
            <v>4027</v>
          </cell>
          <cell r="I110">
            <v>1544</v>
          </cell>
          <cell r="J110">
            <v>299</v>
          </cell>
          <cell r="K110">
            <v>1245</v>
          </cell>
          <cell r="L110">
            <v>260</v>
          </cell>
          <cell r="M110">
            <v>1049</v>
          </cell>
          <cell r="N110">
            <v>235</v>
          </cell>
          <cell r="O110">
            <v>39</v>
          </cell>
          <cell r="P110">
            <v>196</v>
          </cell>
        </row>
        <row r="111">
          <cell r="B111" t="str">
            <v>雨湖区</v>
          </cell>
          <cell r="C111">
            <v>0</v>
          </cell>
          <cell r="E111">
            <v>1339</v>
          </cell>
          <cell r="G111">
            <v>3246</v>
          </cell>
          <cell r="I111">
            <v>539</v>
          </cell>
          <cell r="J111">
            <v>154</v>
          </cell>
          <cell r="K111">
            <v>385</v>
          </cell>
          <cell r="L111">
            <v>117</v>
          </cell>
          <cell r="M111">
            <v>301</v>
          </cell>
          <cell r="N111">
            <v>121</v>
          </cell>
          <cell r="O111">
            <v>37</v>
          </cell>
          <cell r="P111">
            <v>84</v>
          </cell>
        </row>
        <row r="112">
          <cell r="B112" t="str">
            <v>岳塘区</v>
          </cell>
          <cell r="C112">
            <v>0</v>
          </cell>
          <cell r="E112">
            <v>105</v>
          </cell>
          <cell r="G112">
            <v>329</v>
          </cell>
          <cell r="I112">
            <v>51</v>
          </cell>
          <cell r="J112">
            <v>12</v>
          </cell>
          <cell r="K112">
            <v>39</v>
          </cell>
          <cell r="L112">
            <v>8</v>
          </cell>
          <cell r="M112">
            <v>29</v>
          </cell>
          <cell r="N112">
            <v>14</v>
          </cell>
          <cell r="O112">
            <v>4</v>
          </cell>
          <cell r="P112">
            <v>10</v>
          </cell>
        </row>
        <row r="113">
          <cell r="B113" t="str">
            <v>湘潭县</v>
          </cell>
          <cell r="C113">
            <v>7</v>
          </cell>
          <cell r="E113">
            <v>638</v>
          </cell>
          <cell r="G113">
            <v>4834</v>
          </cell>
          <cell r="I113">
            <v>654</v>
          </cell>
          <cell r="J113">
            <v>77</v>
          </cell>
          <cell r="K113">
            <v>577</v>
          </cell>
          <cell r="L113">
            <v>75</v>
          </cell>
          <cell r="M113">
            <v>525</v>
          </cell>
          <cell r="N113">
            <v>54</v>
          </cell>
          <cell r="O113">
            <v>2</v>
          </cell>
          <cell r="P113">
            <v>52</v>
          </cell>
        </row>
        <row r="114">
          <cell r="B114" t="str">
            <v>湘乡市</v>
          </cell>
          <cell r="C114">
            <v>4</v>
          </cell>
          <cell r="E114">
            <v>355</v>
          </cell>
          <cell r="G114">
            <v>3171</v>
          </cell>
          <cell r="I114">
            <v>421</v>
          </cell>
          <cell r="J114">
            <v>43</v>
          </cell>
          <cell r="K114">
            <v>378</v>
          </cell>
          <cell r="L114">
            <v>35</v>
          </cell>
          <cell r="M114">
            <v>328</v>
          </cell>
          <cell r="N114">
            <v>58</v>
          </cell>
          <cell r="O114">
            <v>8</v>
          </cell>
          <cell r="P114">
            <v>50</v>
          </cell>
        </row>
        <row r="115">
          <cell r="B115" t="str">
            <v>韶山市</v>
          </cell>
          <cell r="C115">
            <v>2</v>
          </cell>
          <cell r="E115">
            <v>106</v>
          </cell>
          <cell r="G115">
            <v>739</v>
          </cell>
          <cell r="I115">
            <v>135</v>
          </cell>
          <cell r="J115">
            <v>22</v>
          </cell>
          <cell r="K115">
            <v>113</v>
          </cell>
          <cell r="L115">
            <v>22</v>
          </cell>
          <cell r="M115">
            <v>95</v>
          </cell>
          <cell r="N115">
            <v>18</v>
          </cell>
          <cell r="O115">
            <v>0</v>
          </cell>
          <cell r="P115">
            <v>18</v>
          </cell>
        </row>
        <row r="116">
          <cell r="B116" t="str">
            <v>衡阳市小计</v>
          </cell>
          <cell r="C116">
            <v>75</v>
          </cell>
          <cell r="D116">
            <v>22</v>
          </cell>
          <cell r="E116">
            <v>9432</v>
          </cell>
          <cell r="F116">
            <v>2300</v>
          </cell>
          <cell r="G116">
            <v>60734</v>
          </cell>
          <cell r="H116">
            <v>15874</v>
          </cell>
          <cell r="I116">
            <v>11075</v>
          </cell>
          <cell r="J116">
            <v>1487</v>
          </cell>
          <cell r="K116">
            <v>9588</v>
          </cell>
          <cell r="L116">
            <v>1342</v>
          </cell>
          <cell r="M116">
            <v>8447</v>
          </cell>
          <cell r="N116">
            <v>1286</v>
          </cell>
          <cell r="O116">
            <v>145</v>
          </cell>
          <cell r="P116">
            <v>1141</v>
          </cell>
        </row>
        <row r="117">
          <cell r="B117" t="str">
            <v>衡阳市本级及所辖区小计</v>
          </cell>
          <cell r="C117">
            <v>32</v>
          </cell>
          <cell r="D117">
            <v>16</v>
          </cell>
          <cell r="E117">
            <v>4867</v>
          </cell>
          <cell r="F117">
            <v>1759</v>
          </cell>
          <cell r="G117">
            <v>26905</v>
          </cell>
          <cell r="H117">
            <v>12191</v>
          </cell>
          <cell r="I117">
            <v>5417</v>
          </cell>
          <cell r="J117">
            <v>792</v>
          </cell>
          <cell r="K117">
            <v>4625</v>
          </cell>
          <cell r="L117">
            <v>752</v>
          </cell>
          <cell r="M117">
            <v>4344</v>
          </cell>
          <cell r="N117">
            <v>321</v>
          </cell>
          <cell r="O117">
            <v>40</v>
          </cell>
          <cell r="P117">
            <v>281</v>
          </cell>
        </row>
        <row r="118">
          <cell r="B118" t="str">
            <v>衡阳市本级</v>
          </cell>
          <cell r="C118">
            <v>32</v>
          </cell>
          <cell r="D118">
            <v>16</v>
          </cell>
          <cell r="E118">
            <v>870</v>
          </cell>
          <cell r="F118">
            <v>1759</v>
          </cell>
          <cell r="G118">
            <v>6191</v>
          </cell>
          <cell r="H118">
            <v>12191</v>
          </cell>
          <cell r="I118">
            <v>2481</v>
          </cell>
          <cell r="J118">
            <v>332</v>
          </cell>
          <cell r="K118">
            <v>2149</v>
          </cell>
          <cell r="L118">
            <v>308</v>
          </cell>
          <cell r="M118">
            <v>1895</v>
          </cell>
          <cell r="N118">
            <v>278</v>
          </cell>
          <cell r="O118">
            <v>24</v>
          </cell>
          <cell r="P118">
            <v>254</v>
          </cell>
        </row>
        <row r="119">
          <cell r="B119" t="str">
            <v>南岳区</v>
          </cell>
          <cell r="C119">
            <v>0</v>
          </cell>
          <cell r="E119">
            <v>48</v>
          </cell>
          <cell r="G119">
            <v>430</v>
          </cell>
          <cell r="I119">
            <v>57</v>
          </cell>
          <cell r="J119">
            <v>6</v>
          </cell>
          <cell r="K119">
            <v>51</v>
          </cell>
          <cell r="L119">
            <v>7</v>
          </cell>
          <cell r="M119">
            <v>46</v>
          </cell>
          <cell r="N119">
            <v>4</v>
          </cell>
          <cell r="O119">
            <v>-1</v>
          </cell>
          <cell r="P119">
            <v>5</v>
          </cell>
        </row>
        <row r="120">
          <cell r="B120" t="str">
            <v>雁峰区</v>
          </cell>
          <cell r="C120">
            <v>0</v>
          </cell>
          <cell r="E120">
            <v>870</v>
          </cell>
          <cell r="G120">
            <v>5693</v>
          </cell>
          <cell r="I120">
            <v>780</v>
          </cell>
          <cell r="J120">
            <v>100</v>
          </cell>
          <cell r="K120">
            <v>680</v>
          </cell>
          <cell r="L120">
            <v>91</v>
          </cell>
          <cell r="M120">
            <v>639</v>
          </cell>
          <cell r="N120">
            <v>50</v>
          </cell>
          <cell r="O120">
            <v>9</v>
          </cell>
          <cell r="P120">
            <v>41</v>
          </cell>
        </row>
        <row r="121">
          <cell r="B121" t="str">
            <v>石鼓区</v>
          </cell>
          <cell r="C121">
            <v>0</v>
          </cell>
          <cell r="E121">
            <v>541</v>
          </cell>
          <cell r="G121">
            <v>1375</v>
          </cell>
          <cell r="I121">
            <v>228</v>
          </cell>
          <cell r="J121">
            <v>62</v>
          </cell>
          <cell r="K121">
            <v>166</v>
          </cell>
          <cell r="L121">
            <v>72</v>
          </cell>
          <cell r="M121">
            <v>238</v>
          </cell>
          <cell r="N121">
            <v>-82</v>
          </cell>
          <cell r="O121">
            <v>-10</v>
          </cell>
          <cell r="P121">
            <v>-72</v>
          </cell>
        </row>
        <row r="122">
          <cell r="B122" t="str">
            <v>珠晖区</v>
          </cell>
          <cell r="C122">
            <v>0</v>
          </cell>
          <cell r="E122">
            <v>1000</v>
          </cell>
          <cell r="G122">
            <v>5328</v>
          </cell>
          <cell r="I122">
            <v>750</v>
          </cell>
          <cell r="J122">
            <v>115</v>
          </cell>
          <cell r="K122">
            <v>635</v>
          </cell>
          <cell r="L122">
            <v>115</v>
          </cell>
          <cell r="M122">
            <v>574</v>
          </cell>
          <cell r="N122">
            <v>61</v>
          </cell>
          <cell r="O122">
            <v>0</v>
          </cell>
          <cell r="P122">
            <v>61</v>
          </cell>
        </row>
        <row r="123">
          <cell r="B123" t="str">
            <v>蒸湘区</v>
          </cell>
          <cell r="C123">
            <v>0</v>
          </cell>
          <cell r="E123">
            <v>1538</v>
          </cell>
          <cell r="G123">
            <v>7888</v>
          </cell>
          <cell r="I123">
            <v>1121</v>
          </cell>
          <cell r="J123">
            <v>177</v>
          </cell>
          <cell r="K123">
            <v>944</v>
          </cell>
          <cell r="L123">
            <v>159</v>
          </cell>
          <cell r="M123">
            <v>952</v>
          </cell>
          <cell r="N123">
            <v>10</v>
          </cell>
          <cell r="O123">
            <v>18</v>
          </cell>
          <cell r="P123">
            <v>-8</v>
          </cell>
        </row>
        <row r="124">
          <cell r="B124" t="str">
            <v>衡南县</v>
          </cell>
          <cell r="C124">
            <v>8</v>
          </cell>
          <cell r="D124">
            <v>3</v>
          </cell>
          <cell r="E124">
            <v>712</v>
          </cell>
          <cell r="F124">
            <v>287</v>
          </cell>
          <cell r="G124">
            <v>6063</v>
          </cell>
          <cell r="H124">
            <v>1495</v>
          </cell>
          <cell r="I124">
            <v>1013</v>
          </cell>
          <cell r="J124">
            <v>122</v>
          </cell>
          <cell r="K124">
            <v>891</v>
          </cell>
          <cell r="L124">
            <v>90</v>
          </cell>
          <cell r="M124">
            <v>616</v>
          </cell>
          <cell r="N124">
            <v>307</v>
          </cell>
          <cell r="O124">
            <v>32</v>
          </cell>
          <cell r="P124">
            <v>275</v>
          </cell>
        </row>
        <row r="125">
          <cell r="B125" t="str">
            <v>衡阳县</v>
          </cell>
          <cell r="C125">
            <v>5</v>
          </cell>
          <cell r="D125">
            <v>3</v>
          </cell>
          <cell r="E125">
            <v>680</v>
          </cell>
          <cell r="F125">
            <v>254</v>
          </cell>
          <cell r="G125">
            <v>5644</v>
          </cell>
          <cell r="H125">
            <v>2188</v>
          </cell>
          <cell r="I125">
            <v>1038</v>
          </cell>
          <cell r="J125">
            <v>112</v>
          </cell>
          <cell r="K125">
            <v>926</v>
          </cell>
          <cell r="L125">
            <v>108</v>
          </cell>
          <cell r="M125">
            <v>785</v>
          </cell>
          <cell r="N125">
            <v>145</v>
          </cell>
          <cell r="O125">
            <v>4</v>
          </cell>
          <cell r="P125">
            <v>141</v>
          </cell>
        </row>
        <row r="126">
          <cell r="B126" t="str">
            <v>衡山县</v>
          </cell>
          <cell r="C126">
            <v>5</v>
          </cell>
          <cell r="E126">
            <v>393</v>
          </cell>
          <cell r="G126">
            <v>3745</v>
          </cell>
          <cell r="I126">
            <v>659</v>
          </cell>
          <cell r="J126">
            <v>63</v>
          </cell>
          <cell r="K126">
            <v>596</v>
          </cell>
          <cell r="L126">
            <v>57</v>
          </cell>
          <cell r="M126">
            <v>550</v>
          </cell>
          <cell r="N126">
            <v>52</v>
          </cell>
          <cell r="O126">
            <v>6</v>
          </cell>
          <cell r="P126">
            <v>46</v>
          </cell>
        </row>
        <row r="127">
          <cell r="B127" t="str">
            <v>衡东县</v>
          </cell>
          <cell r="C127">
            <v>4</v>
          </cell>
          <cell r="E127">
            <v>305</v>
          </cell>
          <cell r="G127">
            <v>3040</v>
          </cell>
          <cell r="I127">
            <v>400</v>
          </cell>
          <cell r="J127">
            <v>37</v>
          </cell>
          <cell r="K127">
            <v>363</v>
          </cell>
          <cell r="L127">
            <v>34</v>
          </cell>
          <cell r="M127">
            <v>312</v>
          </cell>
          <cell r="N127">
            <v>54</v>
          </cell>
          <cell r="O127">
            <v>3</v>
          </cell>
          <cell r="P127">
            <v>51</v>
          </cell>
        </row>
        <row r="128">
          <cell r="B128" t="str">
            <v>常宁市</v>
          </cell>
          <cell r="C128">
            <v>8</v>
          </cell>
          <cell r="E128">
            <v>834</v>
          </cell>
          <cell r="G128">
            <v>6241</v>
          </cell>
          <cell r="I128">
            <v>844</v>
          </cell>
          <cell r="J128">
            <v>101</v>
          </cell>
          <cell r="K128">
            <v>743</v>
          </cell>
          <cell r="L128">
            <v>80</v>
          </cell>
          <cell r="M128">
            <v>623</v>
          </cell>
          <cell r="N128">
            <v>141</v>
          </cell>
          <cell r="O128">
            <v>21</v>
          </cell>
          <cell r="P128">
            <v>120</v>
          </cell>
        </row>
        <row r="129">
          <cell r="B129" t="str">
            <v>祁东县</v>
          </cell>
          <cell r="C129">
            <v>7</v>
          </cell>
          <cell r="E129">
            <v>1074</v>
          </cell>
          <cell r="G129">
            <v>4559</v>
          </cell>
          <cell r="I129">
            <v>895</v>
          </cell>
          <cell r="J129">
            <v>169</v>
          </cell>
          <cell r="K129">
            <v>726</v>
          </cell>
          <cell r="L129">
            <v>156</v>
          </cell>
          <cell r="M129">
            <v>697</v>
          </cell>
          <cell r="N129">
            <v>42</v>
          </cell>
          <cell r="O129">
            <v>13</v>
          </cell>
          <cell r="P129">
            <v>29</v>
          </cell>
        </row>
        <row r="130">
          <cell r="B130" t="str">
            <v>耒阳市</v>
          </cell>
          <cell r="C130">
            <v>6</v>
          </cell>
          <cell r="E130">
            <v>567</v>
          </cell>
          <cell r="G130">
            <v>4537</v>
          </cell>
          <cell r="I130">
            <v>809</v>
          </cell>
          <cell r="J130">
            <v>91</v>
          </cell>
          <cell r="K130">
            <v>718</v>
          </cell>
          <cell r="L130">
            <v>65</v>
          </cell>
          <cell r="M130">
            <v>520</v>
          </cell>
          <cell r="N130">
            <v>224</v>
          </cell>
          <cell r="O130">
            <v>26</v>
          </cell>
          <cell r="P130">
            <v>198</v>
          </cell>
        </row>
        <row r="131">
          <cell r="B131" t="str">
            <v>邵阳市小计</v>
          </cell>
          <cell r="C131">
            <v>95</v>
          </cell>
          <cell r="D131">
            <v>12</v>
          </cell>
          <cell r="E131">
            <v>44309</v>
          </cell>
          <cell r="F131">
            <v>4811</v>
          </cell>
          <cell r="G131">
            <v>78401</v>
          </cell>
          <cell r="H131">
            <v>8501</v>
          </cell>
          <cell r="I131">
            <v>17713</v>
          </cell>
          <cell r="J131">
            <v>6365</v>
          </cell>
          <cell r="K131">
            <v>11348</v>
          </cell>
          <cell r="L131">
            <v>5954</v>
          </cell>
          <cell r="M131">
            <v>9867</v>
          </cell>
          <cell r="N131">
            <v>1892</v>
          </cell>
          <cell r="O131">
            <v>411</v>
          </cell>
          <cell r="P131">
            <v>1481</v>
          </cell>
        </row>
        <row r="132">
          <cell r="B132" t="str">
            <v>邵阳市本级及所辖区小计</v>
          </cell>
          <cell r="C132">
            <v>32</v>
          </cell>
          <cell r="D132">
            <v>10</v>
          </cell>
          <cell r="E132">
            <v>13499</v>
          </cell>
          <cell r="F132">
            <v>3863</v>
          </cell>
          <cell r="G132">
            <v>27410</v>
          </cell>
          <cell r="H132">
            <v>7097</v>
          </cell>
          <cell r="I132">
            <v>6116</v>
          </cell>
          <cell r="J132">
            <v>2026</v>
          </cell>
          <cell r="K132">
            <v>4090</v>
          </cell>
          <cell r="L132">
            <v>1924</v>
          </cell>
          <cell r="M132">
            <v>3651</v>
          </cell>
          <cell r="N132">
            <v>541</v>
          </cell>
          <cell r="O132">
            <v>102</v>
          </cell>
          <cell r="P132">
            <v>439</v>
          </cell>
        </row>
        <row r="133">
          <cell r="B133" t="str">
            <v>邵阳市本级</v>
          </cell>
          <cell r="C133">
            <v>32</v>
          </cell>
          <cell r="D133">
            <v>10</v>
          </cell>
          <cell r="E133">
            <v>13499</v>
          </cell>
          <cell r="F133">
            <v>3863</v>
          </cell>
          <cell r="G133">
            <v>27410</v>
          </cell>
          <cell r="H133">
            <v>7097</v>
          </cell>
          <cell r="I133">
            <v>6116</v>
          </cell>
          <cell r="J133">
            <v>2026</v>
          </cell>
          <cell r="K133">
            <v>4090</v>
          </cell>
          <cell r="L133">
            <v>1924</v>
          </cell>
          <cell r="M133">
            <v>3651</v>
          </cell>
          <cell r="N133">
            <v>541</v>
          </cell>
          <cell r="O133">
            <v>102</v>
          </cell>
          <cell r="P133">
            <v>439</v>
          </cell>
        </row>
        <row r="134">
          <cell r="B134" t="str">
            <v>邵东市</v>
          </cell>
          <cell r="C134">
            <v>9</v>
          </cell>
          <cell r="E134">
            <v>1173</v>
          </cell>
          <cell r="G134">
            <v>6528</v>
          </cell>
          <cell r="I134">
            <v>1013</v>
          </cell>
          <cell r="J134">
            <v>140</v>
          </cell>
          <cell r="K134">
            <v>873</v>
          </cell>
          <cell r="L134">
            <v>126</v>
          </cell>
          <cell r="M134">
            <v>700</v>
          </cell>
          <cell r="N134">
            <v>187</v>
          </cell>
          <cell r="O134">
            <v>14</v>
          </cell>
          <cell r="P134">
            <v>173</v>
          </cell>
        </row>
        <row r="135">
          <cell r="B135" t="str">
            <v>新邵县</v>
          </cell>
          <cell r="C135">
            <v>6</v>
          </cell>
          <cell r="E135">
            <v>2638</v>
          </cell>
          <cell r="G135">
            <v>4002</v>
          </cell>
          <cell r="I135">
            <v>1042</v>
          </cell>
          <cell r="J135">
            <v>409</v>
          </cell>
          <cell r="K135">
            <v>633</v>
          </cell>
          <cell r="L135">
            <v>378</v>
          </cell>
          <cell r="M135">
            <v>497</v>
          </cell>
          <cell r="N135">
            <v>167</v>
          </cell>
          <cell r="O135">
            <v>31</v>
          </cell>
          <cell r="P135">
            <v>136</v>
          </cell>
        </row>
        <row r="136">
          <cell r="B136" t="str">
            <v>隆回县</v>
          </cell>
          <cell r="C136">
            <v>12</v>
          </cell>
          <cell r="E136">
            <v>6370</v>
          </cell>
          <cell r="G136">
            <v>9675</v>
          </cell>
          <cell r="I136">
            <v>2521</v>
          </cell>
          <cell r="J136">
            <v>985</v>
          </cell>
          <cell r="K136">
            <v>1536</v>
          </cell>
          <cell r="L136">
            <v>953</v>
          </cell>
          <cell r="M136">
            <v>1302</v>
          </cell>
          <cell r="N136">
            <v>266</v>
          </cell>
          <cell r="O136">
            <v>32</v>
          </cell>
          <cell r="P136">
            <v>234</v>
          </cell>
        </row>
        <row r="137">
          <cell r="B137" t="str">
            <v>武冈市</v>
          </cell>
          <cell r="C137">
            <v>13</v>
          </cell>
          <cell r="D137">
            <v>2</v>
          </cell>
          <cell r="E137">
            <v>6372</v>
          </cell>
          <cell r="F137">
            <v>948</v>
          </cell>
          <cell r="G137">
            <v>9666</v>
          </cell>
          <cell r="H137">
            <v>1404</v>
          </cell>
          <cell r="I137">
            <v>2167</v>
          </cell>
          <cell r="J137">
            <v>853</v>
          </cell>
          <cell r="K137">
            <v>1314</v>
          </cell>
          <cell r="L137">
            <v>811</v>
          </cell>
          <cell r="M137">
            <v>1160</v>
          </cell>
          <cell r="N137">
            <v>196</v>
          </cell>
          <cell r="O137">
            <v>42</v>
          </cell>
          <cell r="P137">
            <v>154</v>
          </cell>
        </row>
        <row r="138">
          <cell r="B138" t="str">
            <v>洞口县</v>
          </cell>
          <cell r="C138">
            <v>12</v>
          </cell>
          <cell r="E138">
            <v>6942</v>
          </cell>
          <cell r="G138">
            <v>10104</v>
          </cell>
          <cell r="I138">
            <v>2010</v>
          </cell>
          <cell r="J138">
            <v>806</v>
          </cell>
          <cell r="K138">
            <v>1204</v>
          </cell>
          <cell r="L138">
            <v>731</v>
          </cell>
          <cell r="M138">
            <v>1091</v>
          </cell>
          <cell r="N138">
            <v>188</v>
          </cell>
          <cell r="O138">
            <v>75</v>
          </cell>
          <cell r="P138">
            <v>113</v>
          </cell>
        </row>
        <row r="139">
          <cell r="B139" t="str">
            <v>新宁县</v>
          </cell>
          <cell r="C139">
            <v>5</v>
          </cell>
          <cell r="E139">
            <v>3216</v>
          </cell>
          <cell r="G139">
            <v>4383</v>
          </cell>
          <cell r="I139">
            <v>1190</v>
          </cell>
          <cell r="J139">
            <v>497</v>
          </cell>
          <cell r="K139">
            <v>693</v>
          </cell>
          <cell r="L139">
            <v>395</v>
          </cell>
          <cell r="M139">
            <v>559</v>
          </cell>
          <cell r="N139">
            <v>236</v>
          </cell>
          <cell r="O139">
            <v>102</v>
          </cell>
          <cell r="P139">
            <v>134</v>
          </cell>
        </row>
        <row r="140">
          <cell r="B140" t="str">
            <v>邵阳县</v>
          </cell>
          <cell r="C140">
            <v>4</v>
          </cell>
          <cell r="E140">
            <v>2526</v>
          </cell>
          <cell r="G140">
            <v>4334</v>
          </cell>
          <cell r="I140">
            <v>1079</v>
          </cell>
          <cell r="J140">
            <v>412</v>
          </cell>
          <cell r="K140">
            <v>667</v>
          </cell>
          <cell r="L140">
            <v>412</v>
          </cell>
          <cell r="M140">
            <v>585</v>
          </cell>
          <cell r="N140">
            <v>82</v>
          </cell>
          <cell r="O140">
            <v>0</v>
          </cell>
          <cell r="P140">
            <v>82</v>
          </cell>
        </row>
        <row r="141">
          <cell r="B141" t="str">
            <v>城步县</v>
          </cell>
          <cell r="C141">
            <v>1</v>
          </cell>
          <cell r="E141">
            <v>532</v>
          </cell>
          <cell r="G141">
            <v>766</v>
          </cell>
          <cell r="I141">
            <v>204</v>
          </cell>
          <cell r="J141">
            <v>83</v>
          </cell>
          <cell r="K141">
            <v>121</v>
          </cell>
          <cell r="L141">
            <v>70</v>
          </cell>
          <cell r="M141">
            <v>105</v>
          </cell>
          <cell r="N141">
            <v>29</v>
          </cell>
          <cell r="O141">
            <v>13</v>
          </cell>
          <cell r="P141">
            <v>16</v>
          </cell>
        </row>
        <row r="142">
          <cell r="B142" t="str">
            <v>绥宁县</v>
          </cell>
          <cell r="C142">
            <v>1</v>
          </cell>
          <cell r="E142">
            <v>1041</v>
          </cell>
          <cell r="G142">
            <v>1533</v>
          </cell>
          <cell r="I142">
            <v>371</v>
          </cell>
          <cell r="J142">
            <v>154</v>
          </cell>
          <cell r="K142">
            <v>217</v>
          </cell>
          <cell r="L142">
            <v>154</v>
          </cell>
          <cell r="M142">
            <v>217</v>
          </cell>
          <cell r="N142">
            <v>0</v>
          </cell>
          <cell r="O142">
            <v>0</v>
          </cell>
          <cell r="P142">
            <v>0</v>
          </cell>
        </row>
        <row r="143">
          <cell r="B143" t="str">
            <v>岳阳市小计</v>
          </cell>
          <cell r="C143">
            <v>54</v>
          </cell>
          <cell r="D143">
            <v>4</v>
          </cell>
          <cell r="E143">
            <v>6645</v>
          </cell>
          <cell r="F143">
            <v>400</v>
          </cell>
          <cell r="G143">
            <v>38139</v>
          </cell>
          <cell r="H143">
            <v>3543</v>
          </cell>
          <cell r="I143">
            <v>6074</v>
          </cell>
          <cell r="J143">
            <v>954</v>
          </cell>
          <cell r="K143">
            <v>5120</v>
          </cell>
          <cell r="L143">
            <v>830</v>
          </cell>
          <cell r="M143">
            <v>4613</v>
          </cell>
          <cell r="N143">
            <v>631</v>
          </cell>
          <cell r="O143">
            <v>124</v>
          </cell>
          <cell r="P143">
            <v>507</v>
          </cell>
        </row>
        <row r="144">
          <cell r="B144" t="str">
            <v>岳阳市本级及所辖区小计</v>
          </cell>
          <cell r="C144">
            <v>18</v>
          </cell>
          <cell r="D144">
            <v>4</v>
          </cell>
          <cell r="E144">
            <v>1752</v>
          </cell>
          <cell r="F144">
            <v>400</v>
          </cell>
          <cell r="G144">
            <v>12632</v>
          </cell>
          <cell r="H144">
            <v>3543</v>
          </cell>
          <cell r="I144">
            <v>2178</v>
          </cell>
          <cell r="J144">
            <v>261</v>
          </cell>
          <cell r="K144">
            <v>1917</v>
          </cell>
          <cell r="L144">
            <v>240</v>
          </cell>
          <cell r="M144">
            <v>1708</v>
          </cell>
          <cell r="N144">
            <v>230</v>
          </cell>
          <cell r="O144">
            <v>21</v>
          </cell>
          <cell r="P144">
            <v>209</v>
          </cell>
        </row>
        <row r="145">
          <cell r="B145" t="str">
            <v>岳阳市本级</v>
          </cell>
          <cell r="C145">
            <v>18</v>
          </cell>
          <cell r="D145">
            <v>4</v>
          </cell>
          <cell r="E145">
            <v>1537</v>
          </cell>
          <cell r="F145">
            <v>400</v>
          </cell>
          <cell r="G145">
            <v>11238</v>
          </cell>
          <cell r="H145">
            <v>3543</v>
          </cell>
          <cell r="I145">
            <v>1987</v>
          </cell>
          <cell r="J145">
            <v>236</v>
          </cell>
          <cell r="K145">
            <v>1751</v>
          </cell>
          <cell r="L145">
            <v>216</v>
          </cell>
          <cell r="M145">
            <v>1578</v>
          </cell>
          <cell r="N145">
            <v>193</v>
          </cell>
          <cell r="O145">
            <v>20</v>
          </cell>
          <cell r="P145">
            <v>173</v>
          </cell>
        </row>
        <row r="146">
          <cell r="B146" t="str">
            <v>君山区</v>
          </cell>
          <cell r="C146">
            <v>0</v>
          </cell>
          <cell r="E146">
            <v>170</v>
          </cell>
          <cell r="G146">
            <v>1052</v>
          </cell>
          <cell r="I146">
            <v>145</v>
          </cell>
          <cell r="J146">
            <v>20</v>
          </cell>
          <cell r="K146">
            <v>125</v>
          </cell>
          <cell r="L146">
            <v>19</v>
          </cell>
          <cell r="M146">
            <v>100</v>
          </cell>
          <cell r="N146">
            <v>26</v>
          </cell>
          <cell r="O146">
            <v>1</v>
          </cell>
          <cell r="P146">
            <v>25</v>
          </cell>
        </row>
        <row r="147">
          <cell r="B147" t="str">
            <v>云溪区</v>
          </cell>
          <cell r="C147">
            <v>0</v>
          </cell>
          <cell r="E147">
            <v>45</v>
          </cell>
          <cell r="G147">
            <v>342</v>
          </cell>
          <cell r="I147">
            <v>46</v>
          </cell>
          <cell r="J147">
            <v>5</v>
          </cell>
          <cell r="K147">
            <v>41</v>
          </cell>
          <cell r="L147">
            <v>5</v>
          </cell>
          <cell r="M147">
            <v>30</v>
          </cell>
          <cell r="N147">
            <v>11</v>
          </cell>
          <cell r="O147">
            <v>0</v>
          </cell>
          <cell r="P147">
            <v>11</v>
          </cell>
        </row>
        <row r="148">
          <cell r="B148" t="str">
            <v>汨罗市</v>
          </cell>
          <cell r="C148">
            <v>8</v>
          </cell>
          <cell r="E148">
            <v>1018</v>
          </cell>
          <cell r="G148">
            <v>5558</v>
          </cell>
          <cell r="I148">
            <v>785</v>
          </cell>
          <cell r="J148">
            <v>122</v>
          </cell>
          <cell r="K148">
            <v>663</v>
          </cell>
          <cell r="L148">
            <v>116</v>
          </cell>
          <cell r="M148">
            <v>592</v>
          </cell>
          <cell r="N148">
            <v>77</v>
          </cell>
          <cell r="O148">
            <v>6</v>
          </cell>
          <cell r="P148">
            <v>71</v>
          </cell>
        </row>
        <row r="149">
          <cell r="B149" t="str">
            <v>平江县</v>
          </cell>
          <cell r="C149">
            <v>7</v>
          </cell>
          <cell r="E149">
            <v>1490</v>
          </cell>
          <cell r="G149">
            <v>5297</v>
          </cell>
          <cell r="I149">
            <v>1074</v>
          </cell>
          <cell r="J149">
            <v>233</v>
          </cell>
          <cell r="K149">
            <v>841</v>
          </cell>
          <cell r="L149">
            <v>169</v>
          </cell>
          <cell r="M149">
            <v>752</v>
          </cell>
          <cell r="N149">
            <v>153</v>
          </cell>
          <cell r="O149">
            <v>64</v>
          </cell>
          <cell r="P149">
            <v>89</v>
          </cell>
        </row>
        <row r="150">
          <cell r="B150" t="str">
            <v>湘阴县</v>
          </cell>
          <cell r="C150">
            <v>6</v>
          </cell>
          <cell r="E150">
            <v>429</v>
          </cell>
          <cell r="G150">
            <v>4018</v>
          </cell>
          <cell r="I150">
            <v>535</v>
          </cell>
          <cell r="J150">
            <v>104</v>
          </cell>
          <cell r="K150">
            <v>431</v>
          </cell>
          <cell r="L150">
            <v>104</v>
          </cell>
          <cell r="M150">
            <v>431</v>
          </cell>
          <cell r="N150">
            <v>0</v>
          </cell>
          <cell r="O150">
            <v>0</v>
          </cell>
          <cell r="P150">
            <v>0</v>
          </cell>
        </row>
        <row r="151">
          <cell r="B151" t="str">
            <v>临湘市</v>
          </cell>
          <cell r="C151">
            <v>4</v>
          </cell>
          <cell r="E151">
            <v>470</v>
          </cell>
          <cell r="G151">
            <v>2909</v>
          </cell>
          <cell r="I151">
            <v>403</v>
          </cell>
          <cell r="J151">
            <v>56</v>
          </cell>
          <cell r="K151">
            <v>347</v>
          </cell>
          <cell r="L151">
            <v>45</v>
          </cell>
          <cell r="M151">
            <v>306</v>
          </cell>
          <cell r="N151">
            <v>52</v>
          </cell>
          <cell r="O151">
            <v>11</v>
          </cell>
          <cell r="P151">
            <v>41</v>
          </cell>
        </row>
        <row r="152">
          <cell r="B152" t="str">
            <v>华容县</v>
          </cell>
          <cell r="C152">
            <v>5</v>
          </cell>
          <cell r="E152">
            <v>400</v>
          </cell>
          <cell r="G152">
            <v>3583</v>
          </cell>
          <cell r="I152">
            <v>477</v>
          </cell>
          <cell r="J152">
            <v>49</v>
          </cell>
          <cell r="K152">
            <v>428</v>
          </cell>
          <cell r="L152">
            <v>45</v>
          </cell>
          <cell r="M152">
            <v>373</v>
          </cell>
          <cell r="N152">
            <v>59</v>
          </cell>
          <cell r="O152">
            <v>4</v>
          </cell>
          <cell r="P152">
            <v>55</v>
          </cell>
        </row>
        <row r="153">
          <cell r="B153" t="str">
            <v>岳阳县</v>
          </cell>
          <cell r="C153">
            <v>6</v>
          </cell>
          <cell r="E153">
            <v>1086</v>
          </cell>
          <cell r="G153">
            <v>4142</v>
          </cell>
          <cell r="I153">
            <v>622</v>
          </cell>
          <cell r="J153">
            <v>129</v>
          </cell>
          <cell r="K153">
            <v>493</v>
          </cell>
          <cell r="L153">
            <v>111</v>
          </cell>
          <cell r="M153">
            <v>451</v>
          </cell>
          <cell r="N153">
            <v>60</v>
          </cell>
          <cell r="O153">
            <v>18</v>
          </cell>
          <cell r="P153">
            <v>42</v>
          </cell>
        </row>
        <row r="154">
          <cell r="B154" t="str">
            <v>常德市小计</v>
          </cell>
          <cell r="C154">
            <v>58</v>
          </cell>
          <cell r="D154">
            <v>9</v>
          </cell>
          <cell r="E154">
            <v>9975</v>
          </cell>
          <cell r="F154">
            <v>931</v>
          </cell>
          <cell r="G154">
            <v>43026</v>
          </cell>
          <cell r="H154">
            <v>6648</v>
          </cell>
          <cell r="I154">
            <v>7502</v>
          </cell>
          <cell r="J154">
            <v>1342</v>
          </cell>
          <cell r="K154">
            <v>6160</v>
          </cell>
          <cell r="L154">
            <v>1223</v>
          </cell>
          <cell r="M154">
            <v>5348</v>
          </cell>
          <cell r="N154">
            <v>931</v>
          </cell>
          <cell r="O154">
            <v>119</v>
          </cell>
          <cell r="P154">
            <v>812</v>
          </cell>
        </row>
        <row r="155">
          <cell r="B155" t="str">
            <v>常德市本级及所辖区小计</v>
          </cell>
          <cell r="C155">
            <v>21</v>
          </cell>
          <cell r="D155">
            <v>5</v>
          </cell>
          <cell r="E155">
            <v>3547</v>
          </cell>
          <cell r="F155">
            <v>611</v>
          </cell>
          <cell r="G155">
            <v>17281</v>
          </cell>
          <cell r="H155">
            <v>3557</v>
          </cell>
          <cell r="I155">
            <v>2967</v>
          </cell>
          <cell r="J155">
            <v>494</v>
          </cell>
          <cell r="K155">
            <v>2473</v>
          </cell>
          <cell r="L155">
            <v>463</v>
          </cell>
          <cell r="M155">
            <v>2216</v>
          </cell>
          <cell r="N155">
            <v>288</v>
          </cell>
          <cell r="O155">
            <v>31</v>
          </cell>
          <cell r="P155">
            <v>257</v>
          </cell>
        </row>
        <row r="156">
          <cell r="B156" t="str">
            <v>常德市本级</v>
          </cell>
          <cell r="C156">
            <v>21</v>
          </cell>
          <cell r="D156">
            <v>5</v>
          </cell>
          <cell r="E156">
            <v>3547</v>
          </cell>
          <cell r="F156">
            <v>611</v>
          </cell>
          <cell r="G156">
            <v>17281</v>
          </cell>
          <cell r="H156">
            <v>3557</v>
          </cell>
          <cell r="I156">
            <v>2967</v>
          </cell>
          <cell r="J156">
            <v>494</v>
          </cell>
          <cell r="K156">
            <v>2473</v>
          </cell>
          <cell r="L156">
            <v>463</v>
          </cell>
          <cell r="M156">
            <v>2216</v>
          </cell>
          <cell r="N156">
            <v>288</v>
          </cell>
          <cell r="O156">
            <v>31</v>
          </cell>
          <cell r="P156">
            <v>257</v>
          </cell>
        </row>
        <row r="157">
          <cell r="B157" t="str">
            <v>鼎城区</v>
          </cell>
          <cell r="C157">
            <v>0</v>
          </cell>
          <cell r="E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</row>
        <row r="158">
          <cell r="B158" t="str">
            <v>津市市</v>
          </cell>
          <cell r="C158">
            <v>2</v>
          </cell>
          <cell r="D158">
            <v>0</v>
          </cell>
          <cell r="E158">
            <v>88</v>
          </cell>
          <cell r="F158">
            <v>11</v>
          </cell>
          <cell r="G158">
            <v>757</v>
          </cell>
          <cell r="H158">
            <v>143</v>
          </cell>
          <cell r="I158">
            <v>159</v>
          </cell>
          <cell r="J158">
            <v>17</v>
          </cell>
          <cell r="K158">
            <v>142</v>
          </cell>
          <cell r="L158">
            <v>14</v>
          </cell>
          <cell r="M158">
            <v>108</v>
          </cell>
          <cell r="N158">
            <v>37</v>
          </cell>
          <cell r="O158">
            <v>3</v>
          </cell>
          <cell r="P158">
            <v>34</v>
          </cell>
        </row>
        <row r="159">
          <cell r="B159" t="str">
            <v>安乡县</v>
          </cell>
          <cell r="C159">
            <v>4</v>
          </cell>
          <cell r="E159">
            <v>319</v>
          </cell>
          <cell r="G159">
            <v>2940</v>
          </cell>
          <cell r="I159">
            <v>390</v>
          </cell>
          <cell r="J159">
            <v>39</v>
          </cell>
          <cell r="K159">
            <v>351</v>
          </cell>
          <cell r="L159">
            <v>39</v>
          </cell>
          <cell r="M159">
            <v>302</v>
          </cell>
          <cell r="N159">
            <v>49</v>
          </cell>
          <cell r="O159">
            <v>0</v>
          </cell>
          <cell r="P159">
            <v>49</v>
          </cell>
        </row>
        <row r="160">
          <cell r="B160" t="str">
            <v>汉寿县</v>
          </cell>
          <cell r="C160">
            <v>6</v>
          </cell>
          <cell r="E160">
            <v>442</v>
          </cell>
          <cell r="G160">
            <v>3982</v>
          </cell>
          <cell r="I160">
            <v>528</v>
          </cell>
          <cell r="J160">
            <v>55</v>
          </cell>
          <cell r="K160">
            <v>473</v>
          </cell>
          <cell r="L160">
            <v>50</v>
          </cell>
          <cell r="M160">
            <v>374</v>
          </cell>
          <cell r="N160">
            <v>104</v>
          </cell>
          <cell r="O160">
            <v>5</v>
          </cell>
          <cell r="P160">
            <v>99</v>
          </cell>
        </row>
        <row r="161">
          <cell r="B161" t="str">
            <v>澧县</v>
          </cell>
          <cell r="C161">
            <v>6</v>
          </cell>
          <cell r="D161">
            <v>2</v>
          </cell>
          <cell r="E161">
            <v>923</v>
          </cell>
          <cell r="F161">
            <v>174</v>
          </cell>
          <cell r="G161">
            <v>4424</v>
          </cell>
          <cell r="H161">
            <v>1361</v>
          </cell>
          <cell r="I161">
            <v>1088</v>
          </cell>
          <cell r="J161">
            <v>174</v>
          </cell>
          <cell r="K161">
            <v>914</v>
          </cell>
          <cell r="L161">
            <v>159</v>
          </cell>
          <cell r="M161">
            <v>806</v>
          </cell>
          <cell r="N161">
            <v>123</v>
          </cell>
          <cell r="O161">
            <v>15</v>
          </cell>
          <cell r="P161">
            <v>108</v>
          </cell>
        </row>
        <row r="162">
          <cell r="B162" t="str">
            <v>临澧县</v>
          </cell>
          <cell r="C162">
            <v>3</v>
          </cell>
          <cell r="E162">
            <v>220</v>
          </cell>
          <cell r="G162">
            <v>2126</v>
          </cell>
          <cell r="I162">
            <v>280</v>
          </cell>
          <cell r="J162">
            <v>27</v>
          </cell>
          <cell r="K162">
            <v>253</v>
          </cell>
          <cell r="L162">
            <v>22</v>
          </cell>
          <cell r="M162">
            <v>221</v>
          </cell>
          <cell r="N162">
            <v>37</v>
          </cell>
          <cell r="O162">
            <v>5</v>
          </cell>
          <cell r="P162">
            <v>32</v>
          </cell>
        </row>
        <row r="163">
          <cell r="B163" t="str">
            <v>桃源县</v>
          </cell>
          <cell r="C163">
            <v>9</v>
          </cell>
          <cell r="D163">
            <v>2</v>
          </cell>
          <cell r="E163">
            <v>1097</v>
          </cell>
          <cell r="F163">
            <v>135</v>
          </cell>
          <cell r="G163">
            <v>6706</v>
          </cell>
          <cell r="H163">
            <v>1587</v>
          </cell>
          <cell r="I163">
            <v>1129</v>
          </cell>
          <cell r="J163">
            <v>148</v>
          </cell>
          <cell r="K163">
            <v>981</v>
          </cell>
          <cell r="L163">
            <v>130</v>
          </cell>
          <cell r="M163">
            <v>804</v>
          </cell>
          <cell r="N163">
            <v>195</v>
          </cell>
          <cell r="O163">
            <v>18</v>
          </cell>
          <cell r="P163">
            <v>177</v>
          </cell>
        </row>
        <row r="164">
          <cell r="B164" t="str">
            <v>石门县</v>
          </cell>
          <cell r="C164">
            <v>7</v>
          </cell>
          <cell r="E164">
            <v>3339</v>
          </cell>
          <cell r="G164">
            <v>4810</v>
          </cell>
          <cell r="I164">
            <v>961</v>
          </cell>
          <cell r="J164">
            <v>388</v>
          </cell>
          <cell r="K164">
            <v>573</v>
          </cell>
          <cell r="L164">
            <v>346</v>
          </cell>
          <cell r="M164">
            <v>517</v>
          </cell>
          <cell r="N164">
            <v>98</v>
          </cell>
          <cell r="O164">
            <v>42</v>
          </cell>
          <cell r="P164">
            <v>56</v>
          </cell>
        </row>
        <row r="165">
          <cell r="B165" t="str">
            <v>张家界市小计</v>
          </cell>
          <cell r="C165">
            <v>15</v>
          </cell>
          <cell r="D165">
            <v>4</v>
          </cell>
          <cell r="E165">
            <v>8463</v>
          </cell>
          <cell r="F165">
            <v>1334</v>
          </cell>
          <cell r="G165">
            <v>11948</v>
          </cell>
          <cell r="H165">
            <v>3153</v>
          </cell>
          <cell r="I165">
            <v>3451</v>
          </cell>
          <cell r="J165">
            <v>1355</v>
          </cell>
          <cell r="K165">
            <v>2096</v>
          </cell>
          <cell r="L165">
            <v>1171</v>
          </cell>
          <cell r="M165">
            <v>1812</v>
          </cell>
          <cell r="N165">
            <v>468</v>
          </cell>
          <cell r="O165">
            <v>184</v>
          </cell>
          <cell r="P165">
            <v>284</v>
          </cell>
        </row>
        <row r="166">
          <cell r="B166" t="str">
            <v>张家界市本级及所辖区小计</v>
          </cell>
          <cell r="C166">
            <v>6</v>
          </cell>
          <cell r="D166">
            <v>4</v>
          </cell>
          <cell r="E166">
            <v>2849</v>
          </cell>
          <cell r="F166">
            <v>1334</v>
          </cell>
          <cell r="G166">
            <v>4116</v>
          </cell>
          <cell r="H166">
            <v>3153</v>
          </cell>
          <cell r="I166">
            <v>1341</v>
          </cell>
          <cell r="J166">
            <v>488</v>
          </cell>
          <cell r="K166">
            <v>853</v>
          </cell>
          <cell r="L166">
            <v>420</v>
          </cell>
          <cell r="M166">
            <v>699</v>
          </cell>
          <cell r="N166">
            <v>222</v>
          </cell>
          <cell r="O166">
            <v>68</v>
          </cell>
          <cell r="P166">
            <v>154</v>
          </cell>
        </row>
        <row r="167">
          <cell r="B167" t="str">
            <v>张家界市本级</v>
          </cell>
          <cell r="C167">
            <v>6</v>
          </cell>
          <cell r="D167">
            <v>4</v>
          </cell>
          <cell r="E167">
            <v>0</v>
          </cell>
          <cell r="F167">
            <v>1204</v>
          </cell>
          <cell r="G167">
            <v>0</v>
          </cell>
          <cell r="H167">
            <v>2851</v>
          </cell>
          <cell r="I167">
            <v>474</v>
          </cell>
          <cell r="J167">
            <v>145</v>
          </cell>
          <cell r="K167">
            <v>329</v>
          </cell>
          <cell r="L167">
            <v>124</v>
          </cell>
          <cell r="M167">
            <v>254</v>
          </cell>
          <cell r="N167">
            <v>96</v>
          </cell>
          <cell r="O167">
            <v>21</v>
          </cell>
          <cell r="P167">
            <v>75</v>
          </cell>
        </row>
        <row r="168">
          <cell r="B168" t="str">
            <v>永定区</v>
          </cell>
          <cell r="C168">
            <v>0</v>
          </cell>
          <cell r="D168">
            <v>0</v>
          </cell>
          <cell r="E168">
            <v>2259</v>
          </cell>
          <cell r="F168">
            <v>130</v>
          </cell>
          <cell r="G168">
            <v>3264</v>
          </cell>
          <cell r="H168">
            <v>302</v>
          </cell>
          <cell r="I168">
            <v>697</v>
          </cell>
          <cell r="J168">
            <v>275</v>
          </cell>
          <cell r="K168">
            <v>422</v>
          </cell>
          <cell r="L168">
            <v>235</v>
          </cell>
          <cell r="M168">
            <v>354</v>
          </cell>
          <cell r="N168">
            <v>108</v>
          </cell>
          <cell r="O168">
            <v>40</v>
          </cell>
          <cell r="P168">
            <v>68</v>
          </cell>
        </row>
        <row r="169">
          <cell r="B169" t="str">
            <v>武陵源区</v>
          </cell>
          <cell r="C169">
            <v>0</v>
          </cell>
          <cell r="E169">
            <v>590</v>
          </cell>
          <cell r="G169">
            <v>852</v>
          </cell>
          <cell r="I169">
            <v>170</v>
          </cell>
          <cell r="J169">
            <v>68</v>
          </cell>
          <cell r="K169">
            <v>102</v>
          </cell>
          <cell r="L169">
            <v>61</v>
          </cell>
          <cell r="M169">
            <v>91</v>
          </cell>
          <cell r="N169">
            <v>18</v>
          </cell>
          <cell r="O169">
            <v>7</v>
          </cell>
          <cell r="P169">
            <v>11</v>
          </cell>
        </row>
        <row r="170">
          <cell r="B170" t="str">
            <v>慈利县</v>
          </cell>
          <cell r="C170">
            <v>6</v>
          </cell>
          <cell r="E170">
            <v>3203</v>
          </cell>
          <cell r="G170">
            <v>4633</v>
          </cell>
          <cell r="I170">
            <v>1232</v>
          </cell>
          <cell r="J170">
            <v>495</v>
          </cell>
          <cell r="K170">
            <v>737</v>
          </cell>
          <cell r="L170">
            <v>457</v>
          </cell>
          <cell r="M170">
            <v>686</v>
          </cell>
          <cell r="N170">
            <v>89</v>
          </cell>
          <cell r="O170">
            <v>38</v>
          </cell>
          <cell r="P170">
            <v>51</v>
          </cell>
        </row>
        <row r="171">
          <cell r="B171" t="str">
            <v>桑植县</v>
          </cell>
          <cell r="C171">
            <v>3</v>
          </cell>
          <cell r="E171">
            <v>2411</v>
          </cell>
          <cell r="G171">
            <v>3199</v>
          </cell>
          <cell r="I171">
            <v>878</v>
          </cell>
          <cell r="J171">
            <v>372</v>
          </cell>
          <cell r="K171">
            <v>506</v>
          </cell>
          <cell r="L171">
            <v>294</v>
          </cell>
          <cell r="M171">
            <v>427</v>
          </cell>
          <cell r="N171">
            <v>157</v>
          </cell>
          <cell r="O171">
            <v>78</v>
          </cell>
          <cell r="P171">
            <v>79</v>
          </cell>
        </row>
        <row r="172">
          <cell r="B172" t="str">
            <v>益阳市小计</v>
          </cell>
          <cell r="C172">
            <v>44</v>
          </cell>
          <cell r="D172">
            <v>4</v>
          </cell>
          <cell r="E172">
            <v>10713</v>
          </cell>
          <cell r="F172">
            <v>1166</v>
          </cell>
          <cell r="G172">
            <v>32369</v>
          </cell>
          <cell r="H172">
            <v>3294</v>
          </cell>
          <cell r="I172">
            <v>6357</v>
          </cell>
          <cell r="J172">
            <v>1610</v>
          </cell>
          <cell r="K172">
            <v>4747</v>
          </cell>
          <cell r="L172">
            <v>1432</v>
          </cell>
          <cell r="M172">
            <v>4033</v>
          </cell>
          <cell r="N172">
            <v>892</v>
          </cell>
          <cell r="O172">
            <v>178</v>
          </cell>
          <cell r="P172">
            <v>714</v>
          </cell>
        </row>
        <row r="173">
          <cell r="B173" t="str">
            <v>益阳市本级及所辖区小计</v>
          </cell>
          <cell r="C173">
            <v>19</v>
          </cell>
          <cell r="D173">
            <v>4</v>
          </cell>
          <cell r="E173">
            <v>4573</v>
          </cell>
          <cell r="F173">
            <v>1018</v>
          </cell>
          <cell r="G173">
            <v>14943</v>
          </cell>
          <cell r="H173">
            <v>2954</v>
          </cell>
          <cell r="I173">
            <v>2779</v>
          </cell>
          <cell r="J173">
            <v>659</v>
          </cell>
          <cell r="K173">
            <v>2120</v>
          </cell>
          <cell r="L173">
            <v>593</v>
          </cell>
          <cell r="M173">
            <v>1815</v>
          </cell>
          <cell r="N173">
            <v>371</v>
          </cell>
          <cell r="O173">
            <v>66</v>
          </cell>
          <cell r="P173">
            <v>305</v>
          </cell>
        </row>
        <row r="174">
          <cell r="B174" t="str">
            <v>益阳市本级</v>
          </cell>
          <cell r="C174">
            <v>19</v>
          </cell>
          <cell r="D174">
            <v>4</v>
          </cell>
          <cell r="E174">
            <v>1754</v>
          </cell>
          <cell r="F174">
            <v>1018</v>
          </cell>
          <cell r="G174">
            <v>4652</v>
          </cell>
          <cell r="H174">
            <v>2954</v>
          </cell>
          <cell r="I174">
            <v>1228</v>
          </cell>
          <cell r="J174">
            <v>334</v>
          </cell>
          <cell r="K174">
            <v>894</v>
          </cell>
          <cell r="L174">
            <v>298</v>
          </cell>
          <cell r="M174">
            <v>758</v>
          </cell>
          <cell r="N174">
            <v>172</v>
          </cell>
          <cell r="O174">
            <v>36</v>
          </cell>
          <cell r="P174">
            <v>136</v>
          </cell>
        </row>
        <row r="175">
          <cell r="B175" t="str">
            <v>资阳区</v>
          </cell>
          <cell r="C175">
            <v>0</v>
          </cell>
          <cell r="E175">
            <v>252</v>
          </cell>
          <cell r="G175">
            <v>1560</v>
          </cell>
          <cell r="I175">
            <v>215</v>
          </cell>
          <cell r="J175">
            <v>29</v>
          </cell>
          <cell r="K175">
            <v>186</v>
          </cell>
          <cell r="L175">
            <v>23</v>
          </cell>
          <cell r="M175">
            <v>135</v>
          </cell>
          <cell r="N175">
            <v>57</v>
          </cell>
          <cell r="O175">
            <v>6</v>
          </cell>
          <cell r="P175">
            <v>51</v>
          </cell>
        </row>
        <row r="176">
          <cell r="B176" t="str">
            <v>赫山区</v>
          </cell>
          <cell r="C176">
            <v>0</v>
          </cell>
          <cell r="E176">
            <v>2567</v>
          </cell>
          <cell r="G176">
            <v>8731</v>
          </cell>
          <cell r="I176">
            <v>1336</v>
          </cell>
          <cell r="J176">
            <v>296</v>
          </cell>
          <cell r="K176">
            <v>1040</v>
          </cell>
          <cell r="L176">
            <v>272</v>
          </cell>
          <cell r="M176">
            <v>922</v>
          </cell>
          <cell r="N176">
            <v>142</v>
          </cell>
          <cell r="O176">
            <v>24</v>
          </cell>
          <cell r="P176">
            <v>118</v>
          </cell>
        </row>
        <row r="177">
          <cell r="B177" t="str">
            <v>沅江市</v>
          </cell>
          <cell r="C177">
            <v>4</v>
          </cell>
          <cell r="D177">
            <v>0</v>
          </cell>
          <cell r="E177">
            <v>853</v>
          </cell>
          <cell r="F177">
            <v>12</v>
          </cell>
          <cell r="G177">
            <v>3370</v>
          </cell>
          <cell r="H177">
            <v>141</v>
          </cell>
          <cell r="I177">
            <v>691</v>
          </cell>
          <cell r="J177">
            <v>135</v>
          </cell>
          <cell r="K177">
            <v>556</v>
          </cell>
          <cell r="L177">
            <v>120</v>
          </cell>
          <cell r="M177">
            <v>449</v>
          </cell>
          <cell r="N177">
            <v>122</v>
          </cell>
          <cell r="O177">
            <v>15</v>
          </cell>
          <cell r="P177">
            <v>107</v>
          </cell>
        </row>
        <row r="178">
          <cell r="B178" t="str">
            <v>南县</v>
          </cell>
          <cell r="C178">
            <v>6</v>
          </cell>
          <cell r="E178">
            <v>380</v>
          </cell>
          <cell r="G178">
            <v>3420</v>
          </cell>
          <cell r="I178">
            <v>603</v>
          </cell>
          <cell r="J178">
            <v>62</v>
          </cell>
          <cell r="K178">
            <v>541</v>
          </cell>
          <cell r="L178">
            <v>52</v>
          </cell>
          <cell r="M178">
            <v>399</v>
          </cell>
          <cell r="N178">
            <v>152</v>
          </cell>
          <cell r="O178">
            <v>10</v>
          </cell>
          <cell r="P178">
            <v>142</v>
          </cell>
        </row>
        <row r="179">
          <cell r="B179" t="str">
            <v>桃江县</v>
          </cell>
          <cell r="C179">
            <v>7</v>
          </cell>
          <cell r="E179">
            <v>755</v>
          </cell>
          <cell r="G179">
            <v>4769</v>
          </cell>
          <cell r="I179">
            <v>659</v>
          </cell>
          <cell r="J179">
            <v>91</v>
          </cell>
          <cell r="K179">
            <v>568</v>
          </cell>
          <cell r="L179">
            <v>75</v>
          </cell>
          <cell r="M179">
            <v>510</v>
          </cell>
          <cell r="N179">
            <v>74</v>
          </cell>
          <cell r="O179">
            <v>16</v>
          </cell>
          <cell r="P179">
            <v>58</v>
          </cell>
        </row>
        <row r="180">
          <cell r="B180" t="str">
            <v>安化县</v>
          </cell>
          <cell r="C180">
            <v>8</v>
          </cell>
          <cell r="D180">
            <v>0</v>
          </cell>
          <cell r="E180">
            <v>4152</v>
          </cell>
          <cell r="F180">
            <v>136</v>
          </cell>
          <cell r="G180">
            <v>5867</v>
          </cell>
          <cell r="H180">
            <v>199</v>
          </cell>
          <cell r="I180">
            <v>1625</v>
          </cell>
          <cell r="J180">
            <v>663</v>
          </cell>
          <cell r="K180">
            <v>962</v>
          </cell>
          <cell r="L180">
            <v>592</v>
          </cell>
          <cell r="M180">
            <v>860</v>
          </cell>
          <cell r="N180">
            <v>173</v>
          </cell>
          <cell r="O180">
            <v>71</v>
          </cell>
          <cell r="P180">
            <v>102</v>
          </cell>
        </row>
        <row r="181">
          <cell r="B181" t="str">
            <v>永州市小计</v>
          </cell>
          <cell r="C181">
            <v>92</v>
          </cell>
          <cell r="D181">
            <v>11</v>
          </cell>
          <cell r="E181">
            <v>12889</v>
          </cell>
          <cell r="F181">
            <v>1002</v>
          </cell>
          <cell r="G181">
            <v>77189</v>
          </cell>
          <cell r="H181">
            <v>8057</v>
          </cell>
          <cell r="I181">
            <v>13708</v>
          </cell>
          <cell r="J181">
            <v>1940</v>
          </cell>
          <cell r="K181">
            <v>11768</v>
          </cell>
          <cell r="L181">
            <v>1607</v>
          </cell>
          <cell r="M181">
            <v>9832</v>
          </cell>
          <cell r="N181">
            <v>2269</v>
          </cell>
          <cell r="O181">
            <v>333</v>
          </cell>
          <cell r="P181">
            <v>1936</v>
          </cell>
        </row>
        <row r="182">
          <cell r="B182" t="str">
            <v>永州市本级及所辖区小计</v>
          </cell>
          <cell r="C182">
            <v>26</v>
          </cell>
          <cell r="D182">
            <v>9</v>
          </cell>
          <cell r="E182">
            <v>3785</v>
          </cell>
          <cell r="F182">
            <v>754</v>
          </cell>
          <cell r="G182">
            <v>24203</v>
          </cell>
          <cell r="H182">
            <v>6217</v>
          </cell>
          <cell r="I182">
            <v>4147</v>
          </cell>
          <cell r="J182">
            <v>543</v>
          </cell>
          <cell r="K182">
            <v>3604</v>
          </cell>
          <cell r="L182">
            <v>451</v>
          </cell>
          <cell r="M182">
            <v>3143</v>
          </cell>
          <cell r="N182">
            <v>553</v>
          </cell>
          <cell r="O182">
            <v>92</v>
          </cell>
          <cell r="P182">
            <v>461</v>
          </cell>
        </row>
        <row r="183">
          <cell r="B183" t="str">
            <v>永州市本级</v>
          </cell>
          <cell r="C183">
            <v>26</v>
          </cell>
          <cell r="D183">
            <v>9</v>
          </cell>
          <cell r="E183">
            <v>114</v>
          </cell>
          <cell r="F183">
            <v>754</v>
          </cell>
          <cell r="G183">
            <v>1583</v>
          </cell>
          <cell r="H183">
            <v>6217</v>
          </cell>
          <cell r="I183">
            <v>1036</v>
          </cell>
          <cell r="J183">
            <v>121</v>
          </cell>
          <cell r="K183">
            <v>915</v>
          </cell>
          <cell r="L183">
            <v>127</v>
          </cell>
          <cell r="M183">
            <v>1037</v>
          </cell>
          <cell r="N183">
            <v>-128</v>
          </cell>
          <cell r="O183">
            <v>-6</v>
          </cell>
          <cell r="P183">
            <v>-122</v>
          </cell>
        </row>
        <row r="184">
          <cell r="B184" t="str">
            <v>零陵区</v>
          </cell>
          <cell r="C184">
            <v>0</v>
          </cell>
          <cell r="E184">
            <v>1888</v>
          </cell>
          <cell r="G184">
            <v>10960</v>
          </cell>
          <cell r="I184">
            <v>1524</v>
          </cell>
          <cell r="J184">
            <v>217</v>
          </cell>
          <cell r="K184">
            <v>1307</v>
          </cell>
          <cell r="L184">
            <v>186</v>
          </cell>
          <cell r="M184">
            <v>1176</v>
          </cell>
          <cell r="N184">
            <v>162</v>
          </cell>
          <cell r="O184">
            <v>31</v>
          </cell>
          <cell r="P184">
            <v>131</v>
          </cell>
        </row>
        <row r="185">
          <cell r="B185" t="str">
            <v>冷水滩区</v>
          </cell>
          <cell r="C185">
            <v>0</v>
          </cell>
          <cell r="E185">
            <v>1783</v>
          </cell>
          <cell r="G185">
            <v>11660</v>
          </cell>
          <cell r="I185">
            <v>1587</v>
          </cell>
          <cell r="J185">
            <v>205</v>
          </cell>
          <cell r="K185">
            <v>1382</v>
          </cell>
          <cell r="L185">
            <v>138</v>
          </cell>
          <cell r="M185">
            <v>930</v>
          </cell>
          <cell r="N185">
            <v>519</v>
          </cell>
          <cell r="O185">
            <v>67</v>
          </cell>
          <cell r="P185">
            <v>452</v>
          </cell>
        </row>
        <row r="186">
          <cell r="B186" t="str">
            <v>东安县</v>
          </cell>
          <cell r="C186">
            <v>4</v>
          </cell>
          <cell r="E186">
            <v>566</v>
          </cell>
          <cell r="G186">
            <v>4403</v>
          </cell>
          <cell r="I186">
            <v>592</v>
          </cell>
          <cell r="J186">
            <v>67</v>
          </cell>
          <cell r="K186">
            <v>525</v>
          </cell>
          <cell r="L186">
            <v>53</v>
          </cell>
          <cell r="M186">
            <v>429</v>
          </cell>
          <cell r="N186">
            <v>110</v>
          </cell>
          <cell r="O186">
            <v>14</v>
          </cell>
          <cell r="P186">
            <v>96</v>
          </cell>
        </row>
        <row r="187">
          <cell r="B187" t="str">
            <v>道县</v>
          </cell>
          <cell r="C187">
            <v>9</v>
          </cell>
          <cell r="D187">
            <v>1</v>
          </cell>
          <cell r="E187">
            <v>1120</v>
          </cell>
          <cell r="F187">
            <v>113</v>
          </cell>
          <cell r="G187">
            <v>7014</v>
          </cell>
          <cell r="H187">
            <v>1244</v>
          </cell>
          <cell r="I187">
            <v>1179</v>
          </cell>
          <cell r="J187">
            <v>152</v>
          </cell>
          <cell r="K187">
            <v>1027</v>
          </cell>
          <cell r="L187">
            <v>145</v>
          </cell>
          <cell r="M187">
            <v>828</v>
          </cell>
          <cell r="N187">
            <v>206</v>
          </cell>
          <cell r="O187">
            <v>7</v>
          </cell>
          <cell r="P187">
            <v>199</v>
          </cell>
        </row>
        <row r="188">
          <cell r="B188" t="str">
            <v>宁远县</v>
          </cell>
          <cell r="C188">
            <v>11</v>
          </cell>
          <cell r="E188">
            <v>1453</v>
          </cell>
          <cell r="G188">
            <v>7802</v>
          </cell>
          <cell r="I188">
            <v>1465</v>
          </cell>
          <cell r="J188">
            <v>229</v>
          </cell>
          <cell r="K188">
            <v>1236</v>
          </cell>
          <cell r="L188">
            <v>152</v>
          </cell>
          <cell r="M188">
            <v>975</v>
          </cell>
          <cell r="N188">
            <v>338</v>
          </cell>
          <cell r="O188">
            <v>77</v>
          </cell>
          <cell r="P188">
            <v>261</v>
          </cell>
        </row>
        <row r="189">
          <cell r="B189" t="str">
            <v>江永县</v>
          </cell>
          <cell r="C189">
            <v>3</v>
          </cell>
          <cell r="E189">
            <v>788</v>
          </cell>
          <cell r="G189">
            <v>3006</v>
          </cell>
          <cell r="I189">
            <v>600</v>
          </cell>
          <cell r="J189">
            <v>123</v>
          </cell>
          <cell r="K189">
            <v>477</v>
          </cell>
          <cell r="L189">
            <v>108</v>
          </cell>
          <cell r="M189">
            <v>420</v>
          </cell>
          <cell r="N189">
            <v>72</v>
          </cell>
          <cell r="O189">
            <v>15</v>
          </cell>
          <cell r="P189">
            <v>57</v>
          </cell>
        </row>
        <row r="190">
          <cell r="B190" t="str">
            <v>江华县</v>
          </cell>
          <cell r="C190">
            <v>8</v>
          </cell>
          <cell r="E190">
            <v>1162</v>
          </cell>
          <cell r="G190">
            <v>6100</v>
          </cell>
          <cell r="I190">
            <v>1153</v>
          </cell>
          <cell r="J190">
            <v>183</v>
          </cell>
          <cell r="K190">
            <v>970</v>
          </cell>
          <cell r="L190">
            <v>165</v>
          </cell>
          <cell r="M190">
            <v>863</v>
          </cell>
          <cell r="N190">
            <v>125</v>
          </cell>
          <cell r="O190">
            <v>18</v>
          </cell>
          <cell r="P190">
            <v>107</v>
          </cell>
        </row>
        <row r="191">
          <cell r="B191" t="str">
            <v>蓝山县</v>
          </cell>
          <cell r="C191">
            <v>8</v>
          </cell>
          <cell r="E191">
            <v>792</v>
          </cell>
          <cell r="G191">
            <v>6019</v>
          </cell>
          <cell r="I191">
            <v>1083</v>
          </cell>
          <cell r="J191">
            <v>127</v>
          </cell>
          <cell r="K191">
            <v>956</v>
          </cell>
          <cell r="L191">
            <v>110</v>
          </cell>
          <cell r="M191">
            <v>825</v>
          </cell>
          <cell r="N191">
            <v>148</v>
          </cell>
          <cell r="O191">
            <v>17</v>
          </cell>
          <cell r="P191">
            <v>131</v>
          </cell>
        </row>
        <row r="192">
          <cell r="B192" t="str">
            <v>新田县</v>
          </cell>
          <cell r="C192">
            <v>7</v>
          </cell>
          <cell r="D192">
            <v>1</v>
          </cell>
          <cell r="E192">
            <v>889</v>
          </cell>
          <cell r="F192">
            <v>135</v>
          </cell>
          <cell r="G192">
            <v>4204</v>
          </cell>
          <cell r="H192">
            <v>596</v>
          </cell>
          <cell r="I192">
            <v>918</v>
          </cell>
          <cell r="J192">
            <v>162</v>
          </cell>
          <cell r="K192">
            <v>756</v>
          </cell>
          <cell r="L192">
            <v>122</v>
          </cell>
          <cell r="M192">
            <v>571</v>
          </cell>
          <cell r="N192">
            <v>225</v>
          </cell>
          <cell r="O192">
            <v>40</v>
          </cell>
          <cell r="P192">
            <v>185</v>
          </cell>
        </row>
        <row r="193">
          <cell r="B193" t="str">
            <v>双牌县</v>
          </cell>
          <cell r="C193">
            <v>2</v>
          </cell>
          <cell r="E193">
            <v>434</v>
          </cell>
          <cell r="G193">
            <v>1758</v>
          </cell>
          <cell r="I193">
            <v>260</v>
          </cell>
          <cell r="J193">
            <v>54</v>
          </cell>
          <cell r="K193">
            <v>206</v>
          </cell>
          <cell r="L193">
            <v>54</v>
          </cell>
          <cell r="M193">
            <v>173</v>
          </cell>
          <cell r="N193">
            <v>33</v>
          </cell>
          <cell r="O193">
            <v>0</v>
          </cell>
          <cell r="P193">
            <v>33</v>
          </cell>
        </row>
        <row r="194">
          <cell r="B194" t="str">
            <v>祁阳市</v>
          </cell>
          <cell r="C194">
            <v>14</v>
          </cell>
          <cell r="E194">
            <v>1900</v>
          </cell>
          <cell r="G194">
            <v>12680</v>
          </cell>
          <cell r="I194">
            <v>2311</v>
          </cell>
          <cell r="J194">
            <v>300</v>
          </cell>
          <cell r="K194">
            <v>2011</v>
          </cell>
          <cell r="L194">
            <v>247</v>
          </cell>
          <cell r="M194">
            <v>1605</v>
          </cell>
          <cell r="N194">
            <v>459</v>
          </cell>
          <cell r="O194">
            <v>53</v>
          </cell>
          <cell r="P194">
            <v>406</v>
          </cell>
        </row>
        <row r="195">
          <cell r="B195" t="str">
            <v>郴州市小计</v>
          </cell>
          <cell r="C195">
            <v>65</v>
          </cell>
          <cell r="D195">
            <v>9</v>
          </cell>
          <cell r="E195">
            <v>14897</v>
          </cell>
          <cell r="F195">
            <v>911</v>
          </cell>
          <cell r="G195">
            <v>45971</v>
          </cell>
          <cell r="H195">
            <v>4315</v>
          </cell>
          <cell r="I195">
            <v>8477</v>
          </cell>
          <cell r="J195">
            <v>2089</v>
          </cell>
          <cell r="K195">
            <v>6388</v>
          </cell>
          <cell r="L195">
            <v>1827</v>
          </cell>
          <cell r="M195">
            <v>5316</v>
          </cell>
          <cell r="N195">
            <v>1334</v>
          </cell>
          <cell r="O195">
            <v>262</v>
          </cell>
          <cell r="P195">
            <v>1072</v>
          </cell>
        </row>
        <row r="196">
          <cell r="B196" t="str">
            <v>郴州市本级及所辖区小计</v>
          </cell>
          <cell r="C196">
            <v>24</v>
          </cell>
          <cell r="D196">
            <v>9</v>
          </cell>
          <cell r="E196">
            <v>3330</v>
          </cell>
          <cell r="F196">
            <v>911</v>
          </cell>
          <cell r="G196">
            <v>17585</v>
          </cell>
          <cell r="H196">
            <v>4315</v>
          </cell>
          <cell r="I196">
            <v>3097</v>
          </cell>
          <cell r="J196">
            <v>508</v>
          </cell>
          <cell r="K196">
            <v>2589</v>
          </cell>
          <cell r="L196">
            <v>454</v>
          </cell>
          <cell r="M196">
            <v>2024</v>
          </cell>
          <cell r="N196">
            <v>619</v>
          </cell>
          <cell r="O196">
            <v>54</v>
          </cell>
          <cell r="P196">
            <v>565</v>
          </cell>
        </row>
        <row r="197">
          <cell r="B197" t="str">
            <v>郴州市本级</v>
          </cell>
          <cell r="C197">
            <v>24</v>
          </cell>
          <cell r="D197">
            <v>9</v>
          </cell>
          <cell r="E197">
            <v>1576</v>
          </cell>
          <cell r="F197">
            <v>911</v>
          </cell>
          <cell r="G197">
            <v>6439</v>
          </cell>
          <cell r="H197">
            <v>4315</v>
          </cell>
          <cell r="I197">
            <v>1572</v>
          </cell>
          <cell r="J197">
            <v>306</v>
          </cell>
          <cell r="K197">
            <v>1266</v>
          </cell>
          <cell r="L197">
            <v>287</v>
          </cell>
          <cell r="M197">
            <v>1070</v>
          </cell>
          <cell r="N197">
            <v>215</v>
          </cell>
          <cell r="O197">
            <v>19</v>
          </cell>
          <cell r="P197">
            <v>196</v>
          </cell>
        </row>
        <row r="198">
          <cell r="B198" t="str">
            <v>北湖区</v>
          </cell>
          <cell r="C198">
            <v>0</v>
          </cell>
          <cell r="E198">
            <v>903</v>
          </cell>
          <cell r="G198">
            <v>5592</v>
          </cell>
          <cell r="I198">
            <v>770</v>
          </cell>
          <cell r="J198">
            <v>104</v>
          </cell>
          <cell r="K198">
            <v>666</v>
          </cell>
          <cell r="L198">
            <v>95</v>
          </cell>
          <cell r="M198">
            <v>537</v>
          </cell>
          <cell r="N198">
            <v>138</v>
          </cell>
          <cell r="O198">
            <v>9</v>
          </cell>
          <cell r="P198">
            <v>129</v>
          </cell>
        </row>
        <row r="199">
          <cell r="B199" t="str">
            <v>苏仙区</v>
          </cell>
          <cell r="C199">
            <v>0</v>
          </cell>
          <cell r="E199">
            <v>851</v>
          </cell>
          <cell r="G199">
            <v>5554</v>
          </cell>
          <cell r="I199">
            <v>755</v>
          </cell>
          <cell r="J199">
            <v>98</v>
          </cell>
          <cell r="K199">
            <v>657</v>
          </cell>
          <cell r="L199">
            <v>72</v>
          </cell>
          <cell r="M199">
            <v>417</v>
          </cell>
          <cell r="N199">
            <v>266</v>
          </cell>
          <cell r="O199">
            <v>26</v>
          </cell>
          <cell r="P199">
            <v>240</v>
          </cell>
        </row>
        <row r="200">
          <cell r="B200" t="str">
            <v>资兴市</v>
          </cell>
          <cell r="C200">
            <v>3</v>
          </cell>
          <cell r="E200">
            <v>342</v>
          </cell>
          <cell r="G200">
            <v>2283</v>
          </cell>
          <cell r="I200">
            <v>313</v>
          </cell>
          <cell r="J200">
            <v>41</v>
          </cell>
          <cell r="K200">
            <v>272</v>
          </cell>
          <cell r="L200">
            <v>35</v>
          </cell>
          <cell r="M200">
            <v>240</v>
          </cell>
          <cell r="N200">
            <v>38</v>
          </cell>
          <cell r="O200">
            <v>6</v>
          </cell>
          <cell r="P200">
            <v>32</v>
          </cell>
        </row>
        <row r="201">
          <cell r="B201" t="str">
            <v>桂阳县</v>
          </cell>
          <cell r="C201">
            <v>7</v>
          </cell>
          <cell r="E201">
            <v>526</v>
          </cell>
          <cell r="G201">
            <v>4602</v>
          </cell>
          <cell r="I201">
            <v>613</v>
          </cell>
          <cell r="J201">
            <v>65</v>
          </cell>
          <cell r="K201">
            <v>548</v>
          </cell>
          <cell r="L201">
            <v>54</v>
          </cell>
          <cell r="M201">
            <v>465</v>
          </cell>
          <cell r="N201">
            <v>94</v>
          </cell>
          <cell r="O201">
            <v>11</v>
          </cell>
          <cell r="P201">
            <v>83</v>
          </cell>
        </row>
        <row r="202">
          <cell r="B202" t="str">
            <v>永兴县</v>
          </cell>
          <cell r="C202">
            <v>4</v>
          </cell>
          <cell r="E202">
            <v>381</v>
          </cell>
          <cell r="G202">
            <v>2847</v>
          </cell>
          <cell r="I202">
            <v>513</v>
          </cell>
          <cell r="J202">
            <v>60</v>
          </cell>
          <cell r="K202">
            <v>453</v>
          </cell>
          <cell r="L202">
            <v>54</v>
          </cell>
          <cell r="M202">
            <v>403</v>
          </cell>
          <cell r="N202">
            <v>56</v>
          </cell>
          <cell r="O202">
            <v>6</v>
          </cell>
          <cell r="P202">
            <v>50</v>
          </cell>
        </row>
        <row r="203">
          <cell r="B203" t="str">
            <v>宜章县</v>
          </cell>
          <cell r="C203">
            <v>7</v>
          </cell>
          <cell r="E203">
            <v>4155</v>
          </cell>
          <cell r="G203">
            <v>5746</v>
          </cell>
          <cell r="I203">
            <v>1165</v>
          </cell>
          <cell r="J203">
            <v>482</v>
          </cell>
          <cell r="K203">
            <v>683</v>
          </cell>
          <cell r="L203">
            <v>428</v>
          </cell>
          <cell r="M203">
            <v>572</v>
          </cell>
          <cell r="N203">
            <v>165</v>
          </cell>
          <cell r="O203">
            <v>54</v>
          </cell>
          <cell r="P203">
            <v>111</v>
          </cell>
        </row>
        <row r="204">
          <cell r="B204" t="str">
            <v>嘉禾县</v>
          </cell>
          <cell r="C204">
            <v>5</v>
          </cell>
          <cell r="E204">
            <v>397</v>
          </cell>
          <cell r="G204">
            <v>3003</v>
          </cell>
          <cell r="I204">
            <v>406</v>
          </cell>
          <cell r="J204">
            <v>49</v>
          </cell>
          <cell r="K204">
            <v>357</v>
          </cell>
          <cell r="L204">
            <v>46</v>
          </cell>
          <cell r="M204">
            <v>298</v>
          </cell>
          <cell r="N204">
            <v>62</v>
          </cell>
          <cell r="O204">
            <v>3</v>
          </cell>
          <cell r="P204">
            <v>59</v>
          </cell>
        </row>
        <row r="205">
          <cell r="B205" t="str">
            <v>临武县</v>
          </cell>
          <cell r="C205">
            <v>3</v>
          </cell>
          <cell r="E205">
            <v>293</v>
          </cell>
          <cell r="G205">
            <v>2165</v>
          </cell>
          <cell r="I205">
            <v>294</v>
          </cell>
          <cell r="J205">
            <v>36</v>
          </cell>
          <cell r="K205">
            <v>258</v>
          </cell>
          <cell r="L205">
            <v>34</v>
          </cell>
          <cell r="M205">
            <v>220</v>
          </cell>
          <cell r="N205">
            <v>40</v>
          </cell>
          <cell r="O205">
            <v>2</v>
          </cell>
          <cell r="P205">
            <v>38</v>
          </cell>
        </row>
        <row r="206">
          <cell r="B206" t="str">
            <v>汝城县</v>
          </cell>
          <cell r="C206">
            <v>5</v>
          </cell>
          <cell r="E206">
            <v>2356</v>
          </cell>
          <cell r="G206">
            <v>3316</v>
          </cell>
          <cell r="I206">
            <v>891</v>
          </cell>
          <cell r="J206">
            <v>365</v>
          </cell>
          <cell r="K206">
            <v>526</v>
          </cell>
          <cell r="L206">
            <v>313</v>
          </cell>
          <cell r="M206">
            <v>479</v>
          </cell>
          <cell r="N206">
            <v>99</v>
          </cell>
          <cell r="O206">
            <v>52</v>
          </cell>
          <cell r="P206">
            <v>47</v>
          </cell>
        </row>
        <row r="207">
          <cell r="B207" t="str">
            <v>桂东县</v>
          </cell>
          <cell r="C207">
            <v>2</v>
          </cell>
          <cell r="E207">
            <v>1014</v>
          </cell>
          <cell r="G207">
            <v>1444</v>
          </cell>
          <cell r="I207">
            <v>386</v>
          </cell>
          <cell r="J207">
            <v>157</v>
          </cell>
          <cell r="K207">
            <v>229</v>
          </cell>
          <cell r="L207">
            <v>127</v>
          </cell>
          <cell r="M207">
            <v>193</v>
          </cell>
          <cell r="N207">
            <v>66</v>
          </cell>
          <cell r="O207">
            <v>30</v>
          </cell>
          <cell r="P207">
            <v>36</v>
          </cell>
        </row>
        <row r="208">
          <cell r="B208" t="str">
            <v>安仁县</v>
          </cell>
          <cell r="C208">
            <v>5</v>
          </cell>
          <cell r="E208">
            <v>2103</v>
          </cell>
          <cell r="G208">
            <v>2980</v>
          </cell>
          <cell r="I208">
            <v>799</v>
          </cell>
          <cell r="J208">
            <v>326</v>
          </cell>
          <cell r="K208">
            <v>473</v>
          </cell>
          <cell r="L208">
            <v>282</v>
          </cell>
          <cell r="M208">
            <v>422</v>
          </cell>
          <cell r="N208">
            <v>95</v>
          </cell>
          <cell r="O208">
            <v>44</v>
          </cell>
          <cell r="P208">
            <v>51</v>
          </cell>
        </row>
        <row r="209">
          <cell r="B209" t="str">
            <v>娄底市小计</v>
          </cell>
          <cell r="C209">
            <v>44</v>
          </cell>
          <cell r="D209">
            <v>11</v>
          </cell>
          <cell r="E209">
            <v>19252</v>
          </cell>
          <cell r="F209">
            <v>4194</v>
          </cell>
          <cell r="G209">
            <v>36795</v>
          </cell>
          <cell r="H209">
            <v>7691</v>
          </cell>
          <cell r="I209">
            <v>9184</v>
          </cell>
          <cell r="J209">
            <v>3156</v>
          </cell>
          <cell r="K209">
            <v>6028</v>
          </cell>
          <cell r="L209">
            <v>2790</v>
          </cell>
          <cell r="M209">
            <v>5016</v>
          </cell>
          <cell r="N209">
            <v>1378</v>
          </cell>
          <cell r="O209">
            <v>366</v>
          </cell>
          <cell r="P209">
            <v>1012</v>
          </cell>
        </row>
        <row r="210">
          <cell r="B210" t="str">
            <v>娄底市本级及所辖区小计</v>
          </cell>
          <cell r="C210">
            <v>19</v>
          </cell>
          <cell r="D210">
            <v>6</v>
          </cell>
          <cell r="E210">
            <v>7471</v>
          </cell>
          <cell r="F210">
            <v>1361</v>
          </cell>
          <cell r="G210">
            <v>16319</v>
          </cell>
          <cell r="H210">
            <v>3775</v>
          </cell>
          <cell r="I210">
            <v>3413</v>
          </cell>
          <cell r="J210">
            <v>1032</v>
          </cell>
          <cell r="K210">
            <v>2381</v>
          </cell>
          <cell r="L210">
            <v>1002</v>
          </cell>
          <cell r="M210">
            <v>2046</v>
          </cell>
          <cell r="N210">
            <v>365</v>
          </cell>
          <cell r="O210">
            <v>30</v>
          </cell>
          <cell r="P210">
            <v>335</v>
          </cell>
        </row>
        <row r="211">
          <cell r="B211" t="str">
            <v>娄底市本级</v>
          </cell>
          <cell r="C211">
            <v>19</v>
          </cell>
          <cell r="D211">
            <v>6</v>
          </cell>
          <cell r="E211">
            <v>7471</v>
          </cell>
          <cell r="F211">
            <v>1361</v>
          </cell>
          <cell r="G211">
            <v>16319</v>
          </cell>
          <cell r="H211">
            <v>3775</v>
          </cell>
          <cell r="I211">
            <v>3413</v>
          </cell>
          <cell r="J211">
            <v>1032</v>
          </cell>
          <cell r="K211">
            <v>2381</v>
          </cell>
          <cell r="L211">
            <v>1002</v>
          </cell>
          <cell r="M211">
            <v>2046</v>
          </cell>
          <cell r="N211">
            <v>365</v>
          </cell>
          <cell r="O211">
            <v>30</v>
          </cell>
          <cell r="P211">
            <v>335</v>
          </cell>
        </row>
        <row r="212">
          <cell r="B212" t="str">
            <v>涟源市</v>
          </cell>
          <cell r="C212">
            <v>7</v>
          </cell>
          <cell r="E212">
            <v>3634</v>
          </cell>
          <cell r="G212">
            <v>5009</v>
          </cell>
          <cell r="I212">
            <v>1017</v>
          </cell>
          <cell r="J212">
            <v>422</v>
          </cell>
          <cell r="K212">
            <v>595</v>
          </cell>
          <cell r="L212">
            <v>357</v>
          </cell>
          <cell r="M212">
            <v>512</v>
          </cell>
          <cell r="N212">
            <v>148</v>
          </cell>
          <cell r="O212">
            <v>65</v>
          </cell>
          <cell r="P212">
            <v>83</v>
          </cell>
        </row>
        <row r="213">
          <cell r="B213" t="str">
            <v>冷水江市</v>
          </cell>
          <cell r="C213">
            <v>4</v>
          </cell>
          <cell r="D213">
            <v>5</v>
          </cell>
          <cell r="E213">
            <v>1409</v>
          </cell>
          <cell r="F213">
            <v>2833</v>
          </cell>
          <cell r="G213">
            <v>3327</v>
          </cell>
          <cell r="H213">
            <v>3916</v>
          </cell>
          <cell r="I213">
            <v>1787</v>
          </cell>
          <cell r="J213">
            <v>658</v>
          </cell>
          <cell r="K213">
            <v>1129</v>
          </cell>
          <cell r="L213">
            <v>559</v>
          </cell>
          <cell r="M213">
            <v>893</v>
          </cell>
          <cell r="N213">
            <v>335</v>
          </cell>
          <cell r="O213">
            <v>99</v>
          </cell>
          <cell r="P213">
            <v>236</v>
          </cell>
        </row>
        <row r="214">
          <cell r="B214" t="str">
            <v>双峰县</v>
          </cell>
          <cell r="C214">
            <v>4</v>
          </cell>
          <cell r="E214">
            <v>792</v>
          </cell>
          <cell r="G214">
            <v>4072</v>
          </cell>
          <cell r="I214">
            <v>773</v>
          </cell>
          <cell r="J214">
            <v>125</v>
          </cell>
          <cell r="K214">
            <v>648</v>
          </cell>
          <cell r="L214">
            <v>125</v>
          </cell>
          <cell r="M214">
            <v>589</v>
          </cell>
          <cell r="N214">
            <v>59</v>
          </cell>
          <cell r="O214">
            <v>0</v>
          </cell>
          <cell r="P214">
            <v>59</v>
          </cell>
        </row>
        <row r="215">
          <cell r="B215" t="str">
            <v>新化县</v>
          </cell>
          <cell r="C215">
            <v>10</v>
          </cell>
          <cell r="E215">
            <v>5946</v>
          </cell>
          <cell r="G215">
            <v>8068</v>
          </cell>
          <cell r="I215">
            <v>2194</v>
          </cell>
          <cell r="J215">
            <v>919</v>
          </cell>
          <cell r="K215">
            <v>1275</v>
          </cell>
          <cell r="L215">
            <v>747</v>
          </cell>
          <cell r="M215">
            <v>976</v>
          </cell>
          <cell r="N215">
            <v>471</v>
          </cell>
          <cell r="O215">
            <v>172</v>
          </cell>
          <cell r="P215">
            <v>299</v>
          </cell>
        </row>
        <row r="216">
          <cell r="B216" t="str">
            <v>怀化市小计</v>
          </cell>
          <cell r="C216">
            <v>59</v>
          </cell>
          <cell r="D216">
            <v>2</v>
          </cell>
          <cell r="E216">
            <v>31228</v>
          </cell>
          <cell r="F216">
            <v>942</v>
          </cell>
          <cell r="G216">
            <v>48794</v>
          </cell>
          <cell r="H216">
            <v>2777</v>
          </cell>
          <cell r="I216">
            <v>11300</v>
          </cell>
          <cell r="J216">
            <v>4335</v>
          </cell>
          <cell r="K216">
            <v>6965</v>
          </cell>
          <cell r="L216">
            <v>3652</v>
          </cell>
          <cell r="M216">
            <v>5796</v>
          </cell>
          <cell r="N216">
            <v>1852</v>
          </cell>
          <cell r="O216">
            <v>683</v>
          </cell>
          <cell r="P216">
            <v>1169</v>
          </cell>
        </row>
        <row r="217">
          <cell r="B217" t="str">
            <v>怀化市本级及所辖区小计</v>
          </cell>
          <cell r="C217">
            <v>19</v>
          </cell>
          <cell r="D217">
            <v>2</v>
          </cell>
          <cell r="E217">
            <v>8593</v>
          </cell>
          <cell r="F217">
            <v>942</v>
          </cell>
          <cell r="G217">
            <v>13483</v>
          </cell>
          <cell r="H217">
            <v>2777</v>
          </cell>
          <cell r="I217">
            <v>3030</v>
          </cell>
          <cell r="J217">
            <v>1110</v>
          </cell>
          <cell r="K217">
            <v>1920</v>
          </cell>
          <cell r="L217">
            <v>906</v>
          </cell>
          <cell r="M217">
            <v>1522</v>
          </cell>
          <cell r="N217">
            <v>602</v>
          </cell>
          <cell r="O217">
            <v>204</v>
          </cell>
          <cell r="P217">
            <v>398</v>
          </cell>
        </row>
        <row r="218">
          <cell r="B218" t="str">
            <v>怀化市本级</v>
          </cell>
          <cell r="C218">
            <v>19</v>
          </cell>
          <cell r="D218">
            <v>2</v>
          </cell>
          <cell r="E218">
            <v>7464</v>
          </cell>
          <cell r="F218">
            <v>942</v>
          </cell>
          <cell r="G218">
            <v>11340</v>
          </cell>
          <cell r="H218">
            <v>2777</v>
          </cell>
          <cell r="I218">
            <v>2645</v>
          </cell>
          <cell r="J218">
            <v>980</v>
          </cell>
          <cell r="K218">
            <v>1665</v>
          </cell>
          <cell r="L218">
            <v>805</v>
          </cell>
          <cell r="M218">
            <v>1294</v>
          </cell>
          <cell r="N218">
            <v>546</v>
          </cell>
          <cell r="O218">
            <v>175</v>
          </cell>
          <cell r="P218">
            <v>371</v>
          </cell>
        </row>
        <row r="219">
          <cell r="B219" t="str">
            <v>鹤城区</v>
          </cell>
          <cell r="C219">
            <v>0</v>
          </cell>
          <cell r="E219">
            <v>1129</v>
          </cell>
          <cell r="G219">
            <v>2143</v>
          </cell>
          <cell r="I219">
            <v>385</v>
          </cell>
          <cell r="J219">
            <v>130</v>
          </cell>
          <cell r="K219">
            <v>255</v>
          </cell>
          <cell r="L219">
            <v>101</v>
          </cell>
          <cell r="M219">
            <v>228</v>
          </cell>
          <cell r="N219">
            <v>56</v>
          </cell>
          <cell r="O219">
            <v>29</v>
          </cell>
          <cell r="P219">
            <v>27</v>
          </cell>
        </row>
        <row r="220">
          <cell r="B220" t="str">
            <v>沅陵县</v>
          </cell>
          <cell r="C220">
            <v>4</v>
          </cell>
          <cell r="E220">
            <v>2689</v>
          </cell>
          <cell r="G220">
            <v>3771</v>
          </cell>
          <cell r="I220">
            <v>1012</v>
          </cell>
          <cell r="J220">
            <v>415</v>
          </cell>
          <cell r="K220">
            <v>597</v>
          </cell>
          <cell r="L220">
            <v>356</v>
          </cell>
          <cell r="M220">
            <v>498</v>
          </cell>
          <cell r="N220">
            <v>158</v>
          </cell>
          <cell r="O220">
            <v>59</v>
          </cell>
          <cell r="P220">
            <v>99</v>
          </cell>
        </row>
        <row r="221">
          <cell r="B221" t="str">
            <v>辰溪县</v>
          </cell>
          <cell r="C221">
            <v>2</v>
          </cell>
          <cell r="E221">
            <v>1695</v>
          </cell>
          <cell r="G221">
            <v>2064</v>
          </cell>
          <cell r="I221">
            <v>439</v>
          </cell>
          <cell r="J221">
            <v>196</v>
          </cell>
          <cell r="K221">
            <v>243</v>
          </cell>
          <cell r="L221">
            <v>110</v>
          </cell>
          <cell r="M221">
            <v>158</v>
          </cell>
          <cell r="N221">
            <v>171</v>
          </cell>
          <cell r="O221">
            <v>86</v>
          </cell>
          <cell r="P221">
            <v>85</v>
          </cell>
        </row>
        <row r="222">
          <cell r="B222" t="str">
            <v>溆浦县</v>
          </cell>
          <cell r="C222">
            <v>8</v>
          </cell>
          <cell r="E222">
            <v>4743</v>
          </cell>
          <cell r="G222">
            <v>6655</v>
          </cell>
          <cell r="I222">
            <v>1341</v>
          </cell>
          <cell r="J222">
            <v>551</v>
          </cell>
          <cell r="K222">
            <v>790</v>
          </cell>
          <cell r="L222">
            <v>462</v>
          </cell>
          <cell r="M222">
            <v>670</v>
          </cell>
          <cell r="N222">
            <v>209</v>
          </cell>
          <cell r="O222">
            <v>89</v>
          </cell>
          <cell r="P222">
            <v>120</v>
          </cell>
        </row>
        <row r="223">
          <cell r="B223" t="str">
            <v>麻阳县</v>
          </cell>
          <cell r="C223">
            <v>2</v>
          </cell>
          <cell r="E223">
            <v>1678</v>
          </cell>
          <cell r="G223">
            <v>2368</v>
          </cell>
          <cell r="I223">
            <v>634</v>
          </cell>
          <cell r="J223">
            <v>259</v>
          </cell>
          <cell r="K223">
            <v>375</v>
          </cell>
          <cell r="L223">
            <v>214</v>
          </cell>
          <cell r="M223">
            <v>308</v>
          </cell>
          <cell r="N223">
            <v>112</v>
          </cell>
          <cell r="O223">
            <v>45</v>
          </cell>
          <cell r="P223">
            <v>67</v>
          </cell>
        </row>
        <row r="224">
          <cell r="B224" t="str">
            <v>新晃县</v>
          </cell>
          <cell r="C224">
            <v>2</v>
          </cell>
          <cell r="E224">
            <v>1025</v>
          </cell>
          <cell r="G224">
            <v>1817</v>
          </cell>
          <cell r="I224">
            <v>448</v>
          </cell>
          <cell r="J224">
            <v>192</v>
          </cell>
          <cell r="K224">
            <v>256</v>
          </cell>
          <cell r="L224">
            <v>192</v>
          </cell>
          <cell r="M224">
            <v>253</v>
          </cell>
          <cell r="N224">
            <v>3</v>
          </cell>
          <cell r="O224">
            <v>0</v>
          </cell>
          <cell r="P224">
            <v>3</v>
          </cell>
        </row>
        <row r="225">
          <cell r="B225" t="str">
            <v>芷江县</v>
          </cell>
          <cell r="C225">
            <v>8</v>
          </cell>
          <cell r="E225">
            <v>3587</v>
          </cell>
          <cell r="G225">
            <v>6526</v>
          </cell>
          <cell r="I225">
            <v>1593</v>
          </cell>
          <cell r="J225">
            <v>556</v>
          </cell>
          <cell r="K225">
            <v>1037</v>
          </cell>
          <cell r="L225">
            <v>537</v>
          </cell>
          <cell r="M225">
            <v>913</v>
          </cell>
          <cell r="N225">
            <v>143</v>
          </cell>
          <cell r="O225">
            <v>19</v>
          </cell>
          <cell r="P225">
            <v>124</v>
          </cell>
        </row>
        <row r="226">
          <cell r="B226" t="str">
            <v>中方县</v>
          </cell>
          <cell r="C226">
            <v>1</v>
          </cell>
          <cell r="E226">
            <v>807</v>
          </cell>
          <cell r="G226">
            <v>1310</v>
          </cell>
          <cell r="I226">
            <v>250</v>
          </cell>
          <cell r="J226">
            <v>94</v>
          </cell>
          <cell r="K226">
            <v>156</v>
          </cell>
          <cell r="L226">
            <v>93</v>
          </cell>
          <cell r="M226">
            <v>153</v>
          </cell>
          <cell r="N226">
            <v>4</v>
          </cell>
          <cell r="O226">
            <v>1</v>
          </cell>
          <cell r="P226">
            <v>3</v>
          </cell>
        </row>
        <row r="227">
          <cell r="B227" t="str">
            <v>洪江市</v>
          </cell>
          <cell r="C227">
            <v>3</v>
          </cell>
          <cell r="E227">
            <v>725</v>
          </cell>
          <cell r="G227">
            <v>2691</v>
          </cell>
          <cell r="I227">
            <v>405</v>
          </cell>
          <cell r="J227">
            <v>85</v>
          </cell>
          <cell r="K227">
            <v>320</v>
          </cell>
          <cell r="L227">
            <v>82</v>
          </cell>
          <cell r="M227">
            <v>249</v>
          </cell>
          <cell r="N227">
            <v>74</v>
          </cell>
          <cell r="O227">
            <v>3</v>
          </cell>
          <cell r="P227">
            <v>71</v>
          </cell>
        </row>
        <row r="228">
          <cell r="B228" t="str">
            <v>洪江区</v>
          </cell>
          <cell r="C228">
            <v>1</v>
          </cell>
          <cell r="E228">
            <v>70</v>
          </cell>
          <cell r="G228">
            <v>291</v>
          </cell>
          <cell r="I228">
            <v>43</v>
          </cell>
          <cell r="J228">
            <v>9</v>
          </cell>
          <cell r="K228">
            <v>34</v>
          </cell>
          <cell r="L228">
            <v>9</v>
          </cell>
          <cell r="M228">
            <v>29</v>
          </cell>
          <cell r="N228">
            <v>5</v>
          </cell>
          <cell r="O228">
            <v>0</v>
          </cell>
          <cell r="P228">
            <v>5</v>
          </cell>
        </row>
        <row r="229">
          <cell r="B229" t="str">
            <v>会同县</v>
          </cell>
          <cell r="C229">
            <v>3</v>
          </cell>
          <cell r="E229">
            <v>2148</v>
          </cell>
          <cell r="G229">
            <v>2976</v>
          </cell>
          <cell r="I229">
            <v>803</v>
          </cell>
          <cell r="J229">
            <v>332</v>
          </cell>
          <cell r="K229">
            <v>471</v>
          </cell>
          <cell r="L229">
            <v>265</v>
          </cell>
          <cell r="M229">
            <v>394</v>
          </cell>
          <cell r="N229">
            <v>144</v>
          </cell>
          <cell r="O229">
            <v>67</v>
          </cell>
          <cell r="P229">
            <v>77</v>
          </cell>
        </row>
        <row r="230">
          <cell r="B230" t="str">
            <v>靖州县</v>
          </cell>
          <cell r="C230">
            <v>5</v>
          </cell>
          <cell r="E230">
            <v>2460</v>
          </cell>
          <cell r="G230">
            <v>3518</v>
          </cell>
          <cell r="I230">
            <v>938</v>
          </cell>
          <cell r="J230">
            <v>381</v>
          </cell>
          <cell r="K230">
            <v>557</v>
          </cell>
          <cell r="L230">
            <v>313</v>
          </cell>
          <cell r="M230">
            <v>481</v>
          </cell>
          <cell r="N230">
            <v>144</v>
          </cell>
          <cell r="O230">
            <v>68</v>
          </cell>
          <cell r="P230">
            <v>76</v>
          </cell>
        </row>
        <row r="231">
          <cell r="B231" t="str">
            <v>通道县</v>
          </cell>
          <cell r="C231">
            <v>1</v>
          </cell>
          <cell r="E231">
            <v>1008</v>
          </cell>
          <cell r="G231">
            <v>1324</v>
          </cell>
          <cell r="I231">
            <v>364</v>
          </cell>
          <cell r="J231">
            <v>155</v>
          </cell>
          <cell r="K231">
            <v>209</v>
          </cell>
          <cell r="L231">
            <v>113</v>
          </cell>
          <cell r="M231">
            <v>168</v>
          </cell>
          <cell r="N231">
            <v>83</v>
          </cell>
          <cell r="O231">
            <v>42</v>
          </cell>
          <cell r="P231">
            <v>41</v>
          </cell>
        </row>
        <row r="232">
          <cell r="B232" t="str">
            <v>湘西州小计</v>
          </cell>
          <cell r="C232">
            <v>33</v>
          </cell>
          <cell r="D232">
            <v>1</v>
          </cell>
          <cell r="E232">
            <v>15937</v>
          </cell>
          <cell r="F232">
            <v>641</v>
          </cell>
          <cell r="G232">
            <v>22994</v>
          </cell>
          <cell r="H232">
            <v>1166</v>
          </cell>
          <cell r="I232">
            <v>6395</v>
          </cell>
          <cell r="J232">
            <v>2565</v>
          </cell>
          <cell r="K232">
            <v>3830</v>
          </cell>
          <cell r="L232">
            <v>2260</v>
          </cell>
          <cell r="M232">
            <v>3423</v>
          </cell>
          <cell r="N232">
            <v>712</v>
          </cell>
          <cell r="O232">
            <v>305</v>
          </cell>
          <cell r="P232">
            <v>407</v>
          </cell>
        </row>
        <row r="233">
          <cell r="B233" t="str">
            <v>湘西州本级</v>
          </cell>
          <cell r="C233">
            <v>6</v>
          </cell>
          <cell r="D233">
            <v>0</v>
          </cell>
          <cell r="E233">
            <v>2962</v>
          </cell>
          <cell r="F233">
            <v>249</v>
          </cell>
          <cell r="G233">
            <v>4870</v>
          </cell>
          <cell r="H233">
            <v>341</v>
          </cell>
          <cell r="I233">
            <v>1331</v>
          </cell>
          <cell r="J233">
            <v>497</v>
          </cell>
          <cell r="K233">
            <v>834</v>
          </cell>
          <cell r="L233">
            <v>580</v>
          </cell>
          <cell r="M233">
            <v>923</v>
          </cell>
          <cell r="N233">
            <v>-172</v>
          </cell>
          <cell r="O233">
            <v>-83</v>
          </cell>
          <cell r="P233">
            <v>-89</v>
          </cell>
        </row>
        <row r="234">
          <cell r="B234" t="str">
            <v>吉首市</v>
          </cell>
          <cell r="C234">
            <v>5</v>
          </cell>
          <cell r="E234">
            <v>1558</v>
          </cell>
          <cell r="G234">
            <v>2992</v>
          </cell>
          <cell r="I234">
            <v>716</v>
          </cell>
          <cell r="J234">
            <v>242</v>
          </cell>
          <cell r="K234">
            <v>474</v>
          </cell>
          <cell r="L234">
            <v>221</v>
          </cell>
          <cell r="M234">
            <v>392</v>
          </cell>
          <cell r="N234">
            <v>103</v>
          </cell>
          <cell r="O234">
            <v>21</v>
          </cell>
          <cell r="P234">
            <v>82</v>
          </cell>
        </row>
        <row r="235">
          <cell r="B235" t="str">
            <v>泸溪县</v>
          </cell>
          <cell r="C235">
            <v>3</v>
          </cell>
          <cell r="E235">
            <v>1778</v>
          </cell>
          <cell r="G235">
            <v>2494</v>
          </cell>
          <cell r="I235">
            <v>671</v>
          </cell>
          <cell r="J235">
            <v>275</v>
          </cell>
          <cell r="K235">
            <v>396</v>
          </cell>
          <cell r="L235">
            <v>250</v>
          </cell>
          <cell r="M235">
            <v>360</v>
          </cell>
          <cell r="N235">
            <v>61</v>
          </cell>
          <cell r="O235">
            <v>25</v>
          </cell>
          <cell r="P235">
            <v>36</v>
          </cell>
        </row>
        <row r="236">
          <cell r="B236" t="str">
            <v>凤凰县</v>
          </cell>
          <cell r="C236">
            <v>3</v>
          </cell>
          <cell r="E236">
            <v>1686</v>
          </cell>
          <cell r="G236">
            <v>2274</v>
          </cell>
          <cell r="I236">
            <v>622</v>
          </cell>
          <cell r="J236">
            <v>261</v>
          </cell>
          <cell r="K236">
            <v>361</v>
          </cell>
          <cell r="L236">
            <v>224</v>
          </cell>
          <cell r="M236">
            <v>342</v>
          </cell>
          <cell r="N236">
            <v>56</v>
          </cell>
          <cell r="O236">
            <v>37</v>
          </cell>
          <cell r="P236">
            <v>19</v>
          </cell>
        </row>
        <row r="237">
          <cell r="B237" t="str">
            <v>花垣县</v>
          </cell>
          <cell r="C237">
            <v>2</v>
          </cell>
          <cell r="E237">
            <v>1338</v>
          </cell>
          <cell r="G237">
            <v>1763</v>
          </cell>
          <cell r="I237">
            <v>485</v>
          </cell>
          <cell r="J237">
            <v>206</v>
          </cell>
          <cell r="K237">
            <v>279</v>
          </cell>
          <cell r="L237">
            <v>170</v>
          </cell>
          <cell r="M237">
            <v>230</v>
          </cell>
          <cell r="N237">
            <v>85</v>
          </cell>
          <cell r="O237">
            <v>36</v>
          </cell>
          <cell r="P237">
            <v>49</v>
          </cell>
        </row>
        <row r="238">
          <cell r="B238" t="str">
            <v>保靖县</v>
          </cell>
          <cell r="C238">
            <v>3</v>
          </cell>
          <cell r="E238">
            <v>1214</v>
          </cell>
          <cell r="G238">
            <v>1651</v>
          </cell>
          <cell r="I238">
            <v>449</v>
          </cell>
          <cell r="J238">
            <v>188</v>
          </cell>
          <cell r="K238">
            <v>261</v>
          </cell>
          <cell r="L238">
            <v>150</v>
          </cell>
          <cell r="M238">
            <v>219</v>
          </cell>
          <cell r="N238">
            <v>80</v>
          </cell>
          <cell r="O238">
            <v>38</v>
          </cell>
          <cell r="P238">
            <v>42</v>
          </cell>
        </row>
        <row r="239">
          <cell r="B239" t="str">
            <v>永顺县</v>
          </cell>
          <cell r="C239">
            <v>4</v>
          </cell>
          <cell r="E239">
            <v>2320</v>
          </cell>
          <cell r="G239">
            <v>2969</v>
          </cell>
          <cell r="I239">
            <v>829</v>
          </cell>
          <cell r="J239">
            <v>358</v>
          </cell>
          <cell r="K239">
            <v>471</v>
          </cell>
          <cell r="L239">
            <v>301</v>
          </cell>
          <cell r="M239">
            <v>404</v>
          </cell>
          <cell r="N239">
            <v>124</v>
          </cell>
          <cell r="O239">
            <v>57</v>
          </cell>
          <cell r="P239">
            <v>67</v>
          </cell>
        </row>
        <row r="240">
          <cell r="B240" t="str">
            <v>古丈县</v>
          </cell>
          <cell r="C240">
            <v>1</v>
          </cell>
          <cell r="E240">
            <v>275</v>
          </cell>
          <cell r="G240">
            <v>336</v>
          </cell>
          <cell r="I240">
            <v>96</v>
          </cell>
          <cell r="J240">
            <v>43</v>
          </cell>
          <cell r="K240">
            <v>53</v>
          </cell>
          <cell r="L240">
            <v>27</v>
          </cell>
          <cell r="M240">
            <v>40</v>
          </cell>
          <cell r="N240">
            <v>29</v>
          </cell>
          <cell r="O240">
            <v>16</v>
          </cell>
          <cell r="P240">
            <v>13</v>
          </cell>
        </row>
        <row r="241">
          <cell r="B241" t="str">
            <v>龙山县</v>
          </cell>
          <cell r="C241">
            <v>6</v>
          </cell>
          <cell r="D241">
            <v>1</v>
          </cell>
          <cell r="E241">
            <v>2806</v>
          </cell>
          <cell r="F241">
            <v>392</v>
          </cell>
          <cell r="G241">
            <v>3645</v>
          </cell>
          <cell r="H241">
            <v>825</v>
          </cell>
          <cell r="I241">
            <v>1196</v>
          </cell>
          <cell r="J241">
            <v>495</v>
          </cell>
          <cell r="K241">
            <v>701</v>
          </cell>
          <cell r="L241">
            <v>337</v>
          </cell>
          <cell r="M241">
            <v>513</v>
          </cell>
          <cell r="N241">
            <v>346</v>
          </cell>
          <cell r="O241">
            <v>158</v>
          </cell>
          <cell r="P241">
            <v>188</v>
          </cell>
        </row>
      </sheetData>
      <sheetData sheetId="2">
        <row r="15">
          <cell r="A15" t="str">
            <v>长沙市本级</v>
          </cell>
          <cell r="B15">
            <v>338.65</v>
          </cell>
          <cell r="C15">
            <v>150</v>
          </cell>
          <cell r="D15">
            <v>188.64999999999998</v>
          </cell>
          <cell r="E15">
            <v>89.66</v>
          </cell>
          <cell r="F15">
            <v>63</v>
          </cell>
          <cell r="G15">
            <v>26.659999999999997</v>
          </cell>
          <cell r="H15">
            <v>215.30999999999997</v>
          </cell>
        </row>
        <row r="16">
          <cell r="A16" t="str">
            <v>长沙县</v>
          </cell>
          <cell r="B16">
            <v>222.95</v>
          </cell>
          <cell r="C16">
            <v>203</v>
          </cell>
          <cell r="D16">
            <v>19.949999999999989</v>
          </cell>
          <cell r="E16">
            <v>42.44</v>
          </cell>
          <cell r="F16">
            <v>37</v>
          </cell>
          <cell r="G16">
            <v>5.4399999999999977</v>
          </cell>
          <cell r="H16">
            <v>25.389999999999986</v>
          </cell>
        </row>
        <row r="17">
          <cell r="A17" t="str">
            <v>望城区</v>
          </cell>
          <cell r="B17">
            <v>82.35</v>
          </cell>
          <cell r="C17">
            <v>122</v>
          </cell>
          <cell r="D17">
            <v>-39.650000000000006</v>
          </cell>
          <cell r="E17">
            <v>30.62</v>
          </cell>
          <cell r="F17">
            <v>31</v>
          </cell>
          <cell r="G17">
            <v>-0.38000000000000012</v>
          </cell>
          <cell r="H17">
            <v>-40.030000000000008</v>
          </cell>
        </row>
        <row r="18">
          <cell r="A18" t="str">
            <v>雨花区</v>
          </cell>
          <cell r="B18">
            <v>9.7100000000000009</v>
          </cell>
          <cell r="C18">
            <v>16</v>
          </cell>
          <cell r="D18">
            <v>-6.2899999999999991</v>
          </cell>
          <cell r="E18">
            <v>3.33</v>
          </cell>
          <cell r="F18">
            <v>4</v>
          </cell>
          <cell r="G18">
            <v>-0.66999999999999993</v>
          </cell>
          <cell r="H18">
            <v>-6.9599999999999991</v>
          </cell>
        </row>
        <row r="19">
          <cell r="A19" t="str">
            <v>芙蓉区</v>
          </cell>
          <cell r="B19">
            <v>0.50999999999999979</v>
          </cell>
          <cell r="C19">
            <v>7</v>
          </cell>
          <cell r="D19">
            <v>-6.49</v>
          </cell>
          <cell r="E19">
            <v>0.19</v>
          </cell>
          <cell r="F19">
            <v>0</v>
          </cell>
          <cell r="G19">
            <v>0.19</v>
          </cell>
          <cell r="H19">
            <v>-6.3</v>
          </cell>
        </row>
        <row r="20">
          <cell r="A20" t="str">
            <v>天心区</v>
          </cell>
          <cell r="B20">
            <v>31.12</v>
          </cell>
          <cell r="C20">
            <v>26</v>
          </cell>
          <cell r="D20">
            <v>5.120000000000001</v>
          </cell>
          <cell r="E20">
            <v>2.94</v>
          </cell>
          <cell r="F20">
            <v>3</v>
          </cell>
          <cell r="G20">
            <v>-6.0000000000000053E-2</v>
          </cell>
          <cell r="H20">
            <v>5.0600000000000005</v>
          </cell>
        </row>
        <row r="21">
          <cell r="A21" t="str">
            <v>岳麓区</v>
          </cell>
          <cell r="B21">
            <v>18.329999999999998</v>
          </cell>
          <cell r="C21">
            <v>14</v>
          </cell>
          <cell r="D21">
            <v>4.3299999999999983</v>
          </cell>
          <cell r="E21">
            <v>6.18</v>
          </cell>
          <cell r="F21">
            <v>6</v>
          </cell>
          <cell r="G21">
            <v>0.17999999999999972</v>
          </cell>
          <cell r="H21">
            <v>4.509999999999998</v>
          </cell>
        </row>
        <row r="22">
          <cell r="A22" t="str">
            <v>开福区</v>
          </cell>
          <cell r="B22">
            <v>19.760000000000002</v>
          </cell>
          <cell r="C22">
            <v>18</v>
          </cell>
          <cell r="D22">
            <v>1.7600000000000016</v>
          </cell>
          <cell r="E22">
            <v>2.06</v>
          </cell>
          <cell r="F22">
            <v>2</v>
          </cell>
          <cell r="G22">
            <v>6.0000000000000053E-2</v>
          </cell>
          <cell r="H22">
            <v>1.8200000000000016</v>
          </cell>
        </row>
        <row r="23">
          <cell r="A23" t="str">
            <v>浏阳市</v>
          </cell>
          <cell r="B23">
            <v>511.4</v>
          </cell>
          <cell r="C23">
            <v>459</v>
          </cell>
          <cell r="D23">
            <v>52.399999999999977</v>
          </cell>
          <cell r="E23">
            <v>142.11000000000001</v>
          </cell>
          <cell r="F23">
            <v>124</v>
          </cell>
          <cell r="G23">
            <v>18.110000000000014</v>
          </cell>
          <cell r="H23">
            <v>70.509999999999991</v>
          </cell>
        </row>
        <row r="24">
          <cell r="A24" t="str">
            <v>宁乡市</v>
          </cell>
          <cell r="B24">
            <v>314.03999999999996</v>
          </cell>
          <cell r="C24">
            <v>325</v>
          </cell>
          <cell r="D24">
            <v>-10.960000000000036</v>
          </cell>
          <cell r="E24">
            <v>115.11</v>
          </cell>
          <cell r="F24">
            <v>107</v>
          </cell>
          <cell r="G24">
            <v>8.11</v>
          </cell>
          <cell r="H24">
            <v>-2.8500000000000369</v>
          </cell>
        </row>
        <row r="25">
          <cell r="A25" t="str">
            <v>株洲市小计</v>
          </cell>
          <cell r="B25">
            <v>1594.07</v>
          </cell>
          <cell r="C25">
            <v>1396</v>
          </cell>
          <cell r="D25">
            <v>198.07</v>
          </cell>
          <cell r="E25">
            <v>377.78000000000003</v>
          </cell>
          <cell r="F25">
            <v>318</v>
          </cell>
          <cell r="G25">
            <v>59.779999999999994</v>
          </cell>
          <cell r="H25">
            <v>257.85000000000002</v>
          </cell>
        </row>
        <row r="26">
          <cell r="A26" t="str">
            <v>市本级及所辖区小计</v>
          </cell>
          <cell r="B26">
            <v>428.08</v>
          </cell>
          <cell r="C26">
            <v>357</v>
          </cell>
          <cell r="D26">
            <v>71.079999999999984</v>
          </cell>
          <cell r="E26">
            <v>33.590000000000003</v>
          </cell>
          <cell r="F26">
            <v>29</v>
          </cell>
          <cell r="G26">
            <v>4.5900000000000034</v>
          </cell>
          <cell r="H26">
            <v>75.669999999999987</v>
          </cell>
        </row>
        <row r="27">
          <cell r="A27" t="str">
            <v>株洲市本级</v>
          </cell>
          <cell r="B27">
            <v>428.08</v>
          </cell>
          <cell r="C27">
            <v>357</v>
          </cell>
          <cell r="D27">
            <v>71.079999999999984</v>
          </cell>
          <cell r="E27">
            <v>33.590000000000003</v>
          </cell>
          <cell r="F27">
            <v>29</v>
          </cell>
          <cell r="G27">
            <v>4.5900000000000034</v>
          </cell>
          <cell r="H27">
            <v>75.669999999999987</v>
          </cell>
        </row>
        <row r="28">
          <cell r="A28" t="str">
            <v>渌口区</v>
          </cell>
          <cell r="B28">
            <v>108.57</v>
          </cell>
          <cell r="C28">
            <v>105</v>
          </cell>
          <cell r="D28">
            <v>3.57</v>
          </cell>
          <cell r="E28">
            <v>20.9</v>
          </cell>
          <cell r="F28">
            <v>19</v>
          </cell>
          <cell r="G28">
            <v>1.8999999999999986</v>
          </cell>
          <cell r="H28">
            <v>5.4699999999999989</v>
          </cell>
        </row>
        <row r="29">
          <cell r="A29" t="str">
            <v>醴陵市</v>
          </cell>
          <cell r="B29">
            <v>246.19</v>
          </cell>
          <cell r="C29">
            <v>212</v>
          </cell>
          <cell r="D29">
            <v>34.19</v>
          </cell>
          <cell r="E29">
            <v>72.81</v>
          </cell>
          <cell r="F29">
            <v>60</v>
          </cell>
          <cell r="G29">
            <v>12.810000000000002</v>
          </cell>
          <cell r="H29">
            <v>47</v>
          </cell>
        </row>
        <row r="30">
          <cell r="A30" t="str">
            <v>攸县</v>
          </cell>
          <cell r="B30">
            <v>230.55</v>
          </cell>
          <cell r="C30">
            <v>209</v>
          </cell>
          <cell r="D30">
            <v>21.550000000000011</v>
          </cell>
          <cell r="E30">
            <v>57.11</v>
          </cell>
          <cell r="F30">
            <v>52</v>
          </cell>
          <cell r="G30">
            <v>5.1099999999999994</v>
          </cell>
          <cell r="H30">
            <v>26.660000000000011</v>
          </cell>
        </row>
        <row r="31">
          <cell r="A31" t="str">
            <v>茶陵县</v>
          </cell>
          <cell r="B31">
            <v>460.98</v>
          </cell>
          <cell r="C31">
            <v>412</v>
          </cell>
          <cell r="D31">
            <v>48.980000000000018</v>
          </cell>
          <cell r="E31">
            <v>141.19999999999999</v>
          </cell>
          <cell r="F31">
            <v>114</v>
          </cell>
          <cell r="G31">
            <v>27.199999999999989</v>
          </cell>
          <cell r="H31">
            <v>76.180000000000007</v>
          </cell>
        </row>
        <row r="32">
          <cell r="A32" t="str">
            <v>炎陵县</v>
          </cell>
          <cell r="B32">
            <v>119.7</v>
          </cell>
          <cell r="C32">
            <v>101</v>
          </cell>
          <cell r="D32">
            <v>18.700000000000003</v>
          </cell>
          <cell r="E32">
            <v>52.17</v>
          </cell>
          <cell r="F32">
            <v>44</v>
          </cell>
          <cell r="G32">
            <v>8.1700000000000017</v>
          </cell>
          <cell r="H32">
            <v>26.870000000000005</v>
          </cell>
        </row>
        <row r="33">
          <cell r="A33" t="str">
            <v>湘潭市小计</v>
          </cell>
          <cell r="B33">
            <v>738.34</v>
          </cell>
          <cell r="C33">
            <v>676</v>
          </cell>
          <cell r="D33">
            <v>62.34</v>
          </cell>
          <cell r="E33">
            <v>180.46</v>
          </cell>
          <cell r="F33">
            <v>155</v>
          </cell>
          <cell r="G33">
            <v>25.459999999999994</v>
          </cell>
          <cell r="H33">
            <v>87.800000000000011</v>
          </cell>
        </row>
        <row r="34">
          <cell r="A34" t="str">
            <v>市本级及所辖区小计</v>
          </cell>
          <cell r="B34">
            <v>213.75000000000003</v>
          </cell>
          <cell r="C34">
            <v>192</v>
          </cell>
          <cell r="D34">
            <v>21.750000000000007</v>
          </cell>
          <cell r="E34">
            <v>31.619999999999997</v>
          </cell>
          <cell r="F34">
            <v>27</v>
          </cell>
          <cell r="G34">
            <v>4.6199999999999983</v>
          </cell>
          <cell r="H34">
            <v>26.370000000000005</v>
          </cell>
        </row>
        <row r="35">
          <cell r="A35" t="str">
            <v>湘潭市本级</v>
          </cell>
          <cell r="B35">
            <v>187.77</v>
          </cell>
          <cell r="C35">
            <v>162</v>
          </cell>
          <cell r="D35">
            <v>25.77000000000001</v>
          </cell>
          <cell r="E35">
            <v>28.58</v>
          </cell>
          <cell r="F35">
            <v>25</v>
          </cell>
          <cell r="G35">
            <v>3.5799999999999983</v>
          </cell>
          <cell r="H35">
            <v>29.350000000000009</v>
          </cell>
        </row>
        <row r="36">
          <cell r="A36" t="str">
            <v>雨湖区</v>
          </cell>
          <cell r="B36">
            <v>9.08</v>
          </cell>
          <cell r="C36">
            <v>8</v>
          </cell>
          <cell r="D36">
            <v>1.08</v>
          </cell>
          <cell r="E36">
            <v>1.37</v>
          </cell>
          <cell r="F36">
            <v>1</v>
          </cell>
          <cell r="G36">
            <v>0.37000000000000011</v>
          </cell>
          <cell r="H36">
            <v>1.4500000000000002</v>
          </cell>
        </row>
        <row r="37">
          <cell r="A37" t="str">
            <v>岳塘区</v>
          </cell>
          <cell r="B37">
            <v>16.899999999999999</v>
          </cell>
          <cell r="C37">
            <v>22</v>
          </cell>
          <cell r="D37">
            <v>-5.1000000000000014</v>
          </cell>
          <cell r="E37">
            <v>1.67</v>
          </cell>
          <cell r="F37">
            <v>1</v>
          </cell>
          <cell r="G37">
            <v>0.66999999999999993</v>
          </cell>
          <cell r="H37">
            <v>-4.4300000000000015</v>
          </cell>
        </row>
        <row r="38">
          <cell r="A38" t="str">
            <v>湘潭县</v>
          </cell>
          <cell r="B38">
            <v>279.94</v>
          </cell>
          <cell r="C38">
            <v>265</v>
          </cell>
          <cell r="D38">
            <v>14.939999999999998</v>
          </cell>
          <cell r="E38">
            <v>61.26</v>
          </cell>
          <cell r="F38">
            <v>54</v>
          </cell>
          <cell r="G38">
            <v>7.259999999999998</v>
          </cell>
          <cell r="H38">
            <v>22.199999999999996</v>
          </cell>
        </row>
        <row r="39">
          <cell r="A39" t="str">
            <v>湘乡市</v>
          </cell>
          <cell r="B39">
            <v>224.09</v>
          </cell>
          <cell r="C39">
            <v>203</v>
          </cell>
          <cell r="D39">
            <v>21.090000000000003</v>
          </cell>
          <cell r="E39">
            <v>75.8</v>
          </cell>
          <cell r="F39">
            <v>66</v>
          </cell>
          <cell r="G39">
            <v>9.7999999999999972</v>
          </cell>
          <cell r="H39">
            <v>30.89</v>
          </cell>
        </row>
        <row r="40">
          <cell r="A40" t="str">
            <v>韶山市</v>
          </cell>
          <cell r="B40">
            <v>20.56</v>
          </cell>
          <cell r="C40">
            <v>16</v>
          </cell>
          <cell r="D40">
            <v>4.5599999999999987</v>
          </cell>
          <cell r="E40">
            <v>11.78</v>
          </cell>
          <cell r="F40">
            <v>8</v>
          </cell>
          <cell r="G40">
            <v>3.7799999999999994</v>
          </cell>
          <cell r="H40">
            <v>8.3399999999999981</v>
          </cell>
        </row>
        <row r="41">
          <cell r="A41" t="str">
            <v>衡阳市小计</v>
          </cell>
          <cell r="B41">
            <v>3620.7599999999998</v>
          </cell>
          <cell r="C41">
            <v>3138</v>
          </cell>
          <cell r="D41">
            <v>482.76000000000005</v>
          </cell>
          <cell r="E41">
            <v>871.56</v>
          </cell>
          <cell r="F41">
            <v>786</v>
          </cell>
          <cell r="G41">
            <v>85.56</v>
          </cell>
          <cell r="H41">
            <v>568.32000000000005</v>
          </cell>
        </row>
        <row r="42">
          <cell r="A42" t="str">
            <v>市本级及所辖区小计</v>
          </cell>
          <cell r="B42">
            <v>550.86</v>
          </cell>
          <cell r="C42">
            <v>467</v>
          </cell>
          <cell r="D42">
            <v>83.860000000000014</v>
          </cell>
          <cell r="E42">
            <v>68.12</v>
          </cell>
          <cell r="F42">
            <v>61</v>
          </cell>
          <cell r="G42">
            <v>7.1199999999999983</v>
          </cell>
          <cell r="H42">
            <v>90.98</v>
          </cell>
        </row>
        <row r="43">
          <cell r="A43" t="str">
            <v>衡阳市本级</v>
          </cell>
          <cell r="B43">
            <v>466.8</v>
          </cell>
          <cell r="C43">
            <v>402</v>
          </cell>
          <cell r="D43">
            <v>64.800000000000026</v>
          </cell>
          <cell r="E43">
            <v>46.93</v>
          </cell>
          <cell r="F43">
            <v>42</v>
          </cell>
          <cell r="G43">
            <v>4.93</v>
          </cell>
          <cell r="H43">
            <v>69.730000000000018</v>
          </cell>
        </row>
        <row r="44">
          <cell r="A44" t="str">
            <v>蒸湘区</v>
          </cell>
          <cell r="B44">
            <v>67.959999999999994</v>
          </cell>
          <cell r="C44">
            <v>50</v>
          </cell>
          <cell r="D44">
            <v>17.959999999999994</v>
          </cell>
          <cell r="E44">
            <v>16.88</v>
          </cell>
          <cell r="F44">
            <v>15</v>
          </cell>
          <cell r="G44">
            <v>1.879999999999999</v>
          </cell>
          <cell r="H44">
            <v>19.839999999999993</v>
          </cell>
        </row>
        <row r="45">
          <cell r="A45" t="str">
            <v>南岳区</v>
          </cell>
          <cell r="B45">
            <v>16.100000000000001</v>
          </cell>
          <cell r="C45">
            <v>15</v>
          </cell>
          <cell r="D45">
            <v>1.1000000000000014</v>
          </cell>
          <cell r="E45">
            <v>4.3099999999999996</v>
          </cell>
          <cell r="F45">
            <v>4</v>
          </cell>
          <cell r="G45">
            <v>0.30999999999999961</v>
          </cell>
          <cell r="H45">
            <v>1.410000000000001</v>
          </cell>
        </row>
        <row r="46">
          <cell r="A46" t="str">
            <v>衡南县</v>
          </cell>
          <cell r="B46">
            <v>398.21</v>
          </cell>
          <cell r="C46">
            <v>356</v>
          </cell>
          <cell r="D46">
            <v>42.20999999999998</v>
          </cell>
          <cell r="E46">
            <v>120.01</v>
          </cell>
          <cell r="F46">
            <v>106</v>
          </cell>
          <cell r="G46">
            <v>14.010000000000005</v>
          </cell>
          <cell r="H46">
            <v>56.219999999999985</v>
          </cell>
        </row>
        <row r="47">
          <cell r="A47" t="str">
            <v>衡阳县</v>
          </cell>
          <cell r="B47">
            <v>279.72000000000003</v>
          </cell>
          <cell r="C47">
            <v>248</v>
          </cell>
          <cell r="D47">
            <v>31.720000000000027</v>
          </cell>
          <cell r="E47">
            <v>97.71</v>
          </cell>
          <cell r="F47">
            <v>81</v>
          </cell>
          <cell r="G47">
            <v>16.709999999999994</v>
          </cell>
          <cell r="H47">
            <v>48.430000000000021</v>
          </cell>
        </row>
        <row r="48">
          <cell r="A48" t="str">
            <v>衡山县</v>
          </cell>
          <cell r="B48">
            <v>161.81</v>
          </cell>
          <cell r="C48">
            <v>149</v>
          </cell>
          <cell r="D48">
            <v>12.810000000000002</v>
          </cell>
          <cell r="E48">
            <v>35.85</v>
          </cell>
          <cell r="F48">
            <v>31</v>
          </cell>
          <cell r="G48">
            <v>4.8500000000000014</v>
          </cell>
          <cell r="H48">
            <v>17.660000000000004</v>
          </cell>
        </row>
        <row r="49">
          <cell r="A49" t="str">
            <v>衡东县</v>
          </cell>
          <cell r="B49">
            <v>210.56</v>
          </cell>
          <cell r="C49">
            <v>174</v>
          </cell>
          <cell r="D49">
            <v>36.56</v>
          </cell>
          <cell r="E49">
            <v>60.72</v>
          </cell>
          <cell r="F49">
            <v>48</v>
          </cell>
          <cell r="G49">
            <v>12.719999999999999</v>
          </cell>
          <cell r="H49">
            <v>49.28</v>
          </cell>
        </row>
        <row r="50">
          <cell r="A50" t="str">
            <v>常宁市</v>
          </cell>
          <cell r="B50">
            <v>345.73</v>
          </cell>
          <cell r="C50">
            <v>296</v>
          </cell>
          <cell r="D50">
            <v>49.730000000000018</v>
          </cell>
          <cell r="E50">
            <v>108.65</v>
          </cell>
          <cell r="F50">
            <v>88</v>
          </cell>
          <cell r="G50">
            <v>20.650000000000006</v>
          </cell>
          <cell r="H50">
            <v>70.380000000000024</v>
          </cell>
        </row>
        <row r="51">
          <cell r="A51" t="str">
            <v>祁东县</v>
          </cell>
          <cell r="B51">
            <v>905.73</v>
          </cell>
          <cell r="C51">
            <v>816</v>
          </cell>
          <cell r="D51">
            <v>89.730000000000018</v>
          </cell>
          <cell r="E51">
            <v>211.36</v>
          </cell>
          <cell r="F51">
            <v>186</v>
          </cell>
          <cell r="G51">
            <v>25.360000000000014</v>
          </cell>
          <cell r="H51">
            <v>115.09000000000003</v>
          </cell>
        </row>
        <row r="52">
          <cell r="A52" t="str">
            <v>耒阳市</v>
          </cell>
          <cell r="B52">
            <v>768.14</v>
          </cell>
          <cell r="C52">
            <v>632</v>
          </cell>
          <cell r="D52">
            <v>136.13999999999999</v>
          </cell>
          <cell r="E52">
            <v>169.14</v>
          </cell>
          <cell r="F52">
            <v>185</v>
          </cell>
          <cell r="G52">
            <v>-15.860000000000014</v>
          </cell>
          <cell r="H52">
            <v>120.27999999999997</v>
          </cell>
        </row>
        <row r="53">
          <cell r="A53" t="str">
            <v>邵阳市小计</v>
          </cell>
          <cell r="B53">
            <v>5670.03</v>
          </cell>
          <cell r="C53">
            <v>4884</v>
          </cell>
          <cell r="D53">
            <v>786.03000000000009</v>
          </cell>
          <cell r="E53">
            <v>2401.6699999999996</v>
          </cell>
          <cell r="F53">
            <v>1977</v>
          </cell>
          <cell r="G53">
            <v>424.66999999999996</v>
          </cell>
          <cell r="H53">
            <v>1210.7</v>
          </cell>
        </row>
        <row r="54">
          <cell r="A54" t="str">
            <v>市本级及所辖区小计</v>
          </cell>
          <cell r="B54">
            <v>367.03</v>
          </cell>
          <cell r="C54">
            <v>316</v>
          </cell>
          <cell r="D54">
            <v>51.029999999999987</v>
          </cell>
          <cell r="E54">
            <v>147.01999999999998</v>
          </cell>
          <cell r="F54">
            <v>121</v>
          </cell>
          <cell r="G54">
            <v>26.019999999999989</v>
          </cell>
          <cell r="H54">
            <v>77.049999999999983</v>
          </cell>
        </row>
        <row r="55">
          <cell r="A55" t="str">
            <v>邵阳市本级</v>
          </cell>
          <cell r="B55">
            <v>359.95</v>
          </cell>
          <cell r="C55">
            <v>309</v>
          </cell>
          <cell r="D55">
            <v>50.949999999999989</v>
          </cell>
          <cell r="E55">
            <v>144.76</v>
          </cell>
          <cell r="F55">
            <v>119</v>
          </cell>
          <cell r="G55">
            <v>25.759999999999991</v>
          </cell>
          <cell r="H55">
            <v>76.70999999999998</v>
          </cell>
        </row>
        <row r="56">
          <cell r="A56" t="str">
            <v>双清区</v>
          </cell>
          <cell r="B56">
            <v>7.08</v>
          </cell>
          <cell r="C56">
            <v>7</v>
          </cell>
          <cell r="D56">
            <v>8.0000000000000071E-2</v>
          </cell>
          <cell r="E56">
            <v>2.2599999999999998</v>
          </cell>
          <cell r="F56">
            <v>2</v>
          </cell>
          <cell r="G56">
            <v>0.25999999999999979</v>
          </cell>
          <cell r="H56">
            <v>0.33999999999999986</v>
          </cell>
        </row>
        <row r="57">
          <cell r="A57" t="str">
            <v>邵东市</v>
          </cell>
          <cell r="B57">
            <v>418.43</v>
          </cell>
          <cell r="C57">
            <v>360</v>
          </cell>
          <cell r="D57">
            <v>58.430000000000007</v>
          </cell>
          <cell r="E57">
            <v>139.29</v>
          </cell>
          <cell r="F57">
            <v>119</v>
          </cell>
          <cell r="G57">
            <v>20.289999999999992</v>
          </cell>
          <cell r="H57">
            <v>78.72</v>
          </cell>
        </row>
        <row r="58">
          <cell r="A58" t="str">
            <v>新邵县</v>
          </cell>
          <cell r="B58">
            <v>670.45</v>
          </cell>
          <cell r="C58">
            <v>614</v>
          </cell>
          <cell r="D58">
            <v>56.450000000000045</v>
          </cell>
          <cell r="E58">
            <v>308.14999999999998</v>
          </cell>
          <cell r="F58">
            <v>271</v>
          </cell>
          <cell r="G58">
            <v>37.149999999999977</v>
          </cell>
          <cell r="H58">
            <v>93.600000000000023</v>
          </cell>
        </row>
        <row r="59">
          <cell r="A59" t="str">
            <v>隆回县</v>
          </cell>
          <cell r="B59">
            <v>1258.74</v>
          </cell>
          <cell r="C59">
            <v>1095</v>
          </cell>
          <cell r="D59">
            <v>163.74</v>
          </cell>
          <cell r="E59">
            <v>530.02</v>
          </cell>
          <cell r="F59">
            <v>436</v>
          </cell>
          <cell r="G59">
            <v>94.019999999999982</v>
          </cell>
          <cell r="H59">
            <v>257.76</v>
          </cell>
        </row>
        <row r="60">
          <cell r="A60" t="str">
            <v>武冈市</v>
          </cell>
          <cell r="B60">
            <v>655.14</v>
          </cell>
          <cell r="C60">
            <v>546</v>
          </cell>
          <cell r="D60">
            <v>109.13999999999999</v>
          </cell>
          <cell r="E60">
            <v>218.89</v>
          </cell>
          <cell r="F60">
            <v>171</v>
          </cell>
          <cell r="G60">
            <v>47.889999999999986</v>
          </cell>
          <cell r="H60">
            <v>157.02999999999997</v>
          </cell>
        </row>
        <row r="61">
          <cell r="A61" t="str">
            <v>洞口县</v>
          </cell>
          <cell r="B61">
            <v>560.79999999999995</v>
          </cell>
          <cell r="C61">
            <v>496</v>
          </cell>
          <cell r="D61">
            <v>64.799999999999955</v>
          </cell>
          <cell r="E61">
            <v>221.28</v>
          </cell>
          <cell r="F61">
            <v>188</v>
          </cell>
          <cell r="G61">
            <v>33.28</v>
          </cell>
          <cell r="H61">
            <v>98.079999999999956</v>
          </cell>
        </row>
        <row r="62">
          <cell r="A62" t="str">
            <v>新宁县</v>
          </cell>
          <cell r="B62">
            <v>625.6</v>
          </cell>
          <cell r="C62">
            <v>511</v>
          </cell>
          <cell r="D62">
            <v>114.60000000000002</v>
          </cell>
          <cell r="E62">
            <v>313.25</v>
          </cell>
          <cell r="F62">
            <v>243</v>
          </cell>
          <cell r="G62">
            <v>70.25</v>
          </cell>
          <cell r="H62">
            <v>184.85000000000002</v>
          </cell>
        </row>
        <row r="63">
          <cell r="A63" t="str">
            <v>邵阳县</v>
          </cell>
          <cell r="B63">
            <v>638.32000000000005</v>
          </cell>
          <cell r="C63">
            <v>546</v>
          </cell>
          <cell r="D63">
            <v>92.32000000000005</v>
          </cell>
          <cell r="E63">
            <v>284.67</v>
          </cell>
          <cell r="F63">
            <v>235</v>
          </cell>
          <cell r="G63">
            <v>49.670000000000016</v>
          </cell>
          <cell r="H63">
            <v>141.99000000000007</v>
          </cell>
        </row>
        <row r="64">
          <cell r="A64" t="str">
            <v>城步县</v>
          </cell>
          <cell r="B64">
            <v>195.99</v>
          </cell>
          <cell r="C64">
            <v>168</v>
          </cell>
          <cell r="D64">
            <v>27.990000000000009</v>
          </cell>
          <cell r="E64">
            <v>94.2</v>
          </cell>
          <cell r="F64">
            <v>77</v>
          </cell>
          <cell r="G64">
            <v>17.200000000000003</v>
          </cell>
          <cell r="H64">
            <v>45.190000000000012</v>
          </cell>
        </row>
        <row r="65">
          <cell r="A65" t="str">
            <v>绥宁县</v>
          </cell>
          <cell r="B65">
            <v>279.52999999999997</v>
          </cell>
          <cell r="C65">
            <v>232</v>
          </cell>
          <cell r="D65">
            <v>47.529999999999973</v>
          </cell>
          <cell r="E65">
            <v>144.9</v>
          </cell>
          <cell r="F65">
            <v>116</v>
          </cell>
          <cell r="G65">
            <v>28.900000000000006</v>
          </cell>
          <cell r="H65">
            <v>76.429999999999978</v>
          </cell>
        </row>
        <row r="66">
          <cell r="A66" t="str">
            <v>岳阳市小计</v>
          </cell>
          <cell r="B66">
            <v>2082.7999999999997</v>
          </cell>
          <cell r="C66">
            <v>1848</v>
          </cell>
          <cell r="D66">
            <v>234.8</v>
          </cell>
          <cell r="E66">
            <v>625.18000000000006</v>
          </cell>
          <cell r="F66">
            <v>537</v>
          </cell>
          <cell r="G66">
            <v>88.179999999999993</v>
          </cell>
          <cell r="H66">
            <v>322.98</v>
          </cell>
        </row>
        <row r="67">
          <cell r="A67" t="str">
            <v>市本级及所辖区小计</v>
          </cell>
          <cell r="B67">
            <v>439.79</v>
          </cell>
          <cell r="C67">
            <v>385</v>
          </cell>
          <cell r="D67">
            <v>54.790000000000006</v>
          </cell>
          <cell r="E67">
            <v>62.260000000000005</v>
          </cell>
          <cell r="F67">
            <v>52</v>
          </cell>
          <cell r="G67">
            <v>10.259999999999998</v>
          </cell>
          <cell r="H67">
            <v>65.050000000000011</v>
          </cell>
        </row>
        <row r="68">
          <cell r="A68" t="str">
            <v>岳阳市本级</v>
          </cell>
          <cell r="B68">
            <v>227.46</v>
          </cell>
          <cell r="C68">
            <v>193</v>
          </cell>
          <cell r="D68">
            <v>34.460000000000008</v>
          </cell>
          <cell r="E68">
            <v>22.34</v>
          </cell>
          <cell r="F68">
            <v>18</v>
          </cell>
          <cell r="G68">
            <v>4.34</v>
          </cell>
          <cell r="H68">
            <v>38.800000000000011</v>
          </cell>
        </row>
        <row r="69">
          <cell r="A69" t="str">
            <v>岳阳楼区</v>
          </cell>
          <cell r="B69">
            <v>113.53</v>
          </cell>
          <cell r="C69">
            <v>102</v>
          </cell>
          <cell r="D69">
            <v>11.530000000000001</v>
          </cell>
          <cell r="E69">
            <v>15.11</v>
          </cell>
          <cell r="F69">
            <v>11</v>
          </cell>
          <cell r="G69">
            <v>4.1099999999999994</v>
          </cell>
          <cell r="H69">
            <v>15.64</v>
          </cell>
        </row>
        <row r="70">
          <cell r="A70" t="str">
            <v>君山区</v>
          </cell>
          <cell r="B70">
            <v>51.34</v>
          </cell>
          <cell r="C70">
            <v>46</v>
          </cell>
          <cell r="D70">
            <v>5.3400000000000034</v>
          </cell>
          <cell r="E70">
            <v>12.65</v>
          </cell>
          <cell r="F70">
            <v>12</v>
          </cell>
          <cell r="G70">
            <v>0.65000000000000036</v>
          </cell>
          <cell r="H70">
            <v>5.9900000000000038</v>
          </cell>
        </row>
        <row r="71">
          <cell r="A71" t="str">
            <v>云溪区</v>
          </cell>
          <cell r="B71">
            <v>37.01</v>
          </cell>
          <cell r="C71">
            <v>34</v>
          </cell>
          <cell r="D71">
            <v>3.009999999999998</v>
          </cell>
          <cell r="E71">
            <v>7.85</v>
          </cell>
          <cell r="F71">
            <v>7</v>
          </cell>
          <cell r="G71">
            <v>0.84999999999999964</v>
          </cell>
          <cell r="H71">
            <v>3.8599999999999977</v>
          </cell>
        </row>
        <row r="72">
          <cell r="A72" t="str">
            <v>屈原管理区</v>
          </cell>
          <cell r="B72">
            <v>10.45</v>
          </cell>
          <cell r="C72">
            <v>10</v>
          </cell>
          <cell r="D72">
            <v>0.44999999999999929</v>
          </cell>
          <cell r="E72">
            <v>4.3099999999999996</v>
          </cell>
          <cell r="F72">
            <v>4</v>
          </cell>
          <cell r="G72">
            <v>0.30999999999999961</v>
          </cell>
          <cell r="H72">
            <v>0.7599999999999989</v>
          </cell>
        </row>
        <row r="73">
          <cell r="A73" t="str">
            <v>汨罗市</v>
          </cell>
          <cell r="B73">
            <v>166.93</v>
          </cell>
          <cell r="C73">
            <v>144</v>
          </cell>
          <cell r="D73">
            <v>22.930000000000007</v>
          </cell>
          <cell r="E73">
            <v>41.46</v>
          </cell>
          <cell r="F73">
            <v>36</v>
          </cell>
          <cell r="G73">
            <v>5.4600000000000009</v>
          </cell>
          <cell r="H73">
            <v>28.390000000000008</v>
          </cell>
        </row>
        <row r="74">
          <cell r="A74" t="str">
            <v>平江县</v>
          </cell>
          <cell r="B74">
            <v>819.62</v>
          </cell>
          <cell r="C74">
            <v>721</v>
          </cell>
          <cell r="D74">
            <v>98.62</v>
          </cell>
          <cell r="E74">
            <v>327.12</v>
          </cell>
          <cell r="F74">
            <v>276</v>
          </cell>
          <cell r="G74">
            <v>51.120000000000005</v>
          </cell>
          <cell r="H74">
            <v>149.74</v>
          </cell>
        </row>
        <row r="75">
          <cell r="A75" t="str">
            <v>湘阴县</v>
          </cell>
          <cell r="B75">
            <v>204.39</v>
          </cell>
          <cell r="C75">
            <v>186</v>
          </cell>
          <cell r="D75">
            <v>18.389999999999986</v>
          </cell>
          <cell r="E75">
            <v>72.42</v>
          </cell>
          <cell r="F75">
            <v>69</v>
          </cell>
          <cell r="G75">
            <v>3.4200000000000017</v>
          </cell>
          <cell r="H75">
            <v>21.809999999999988</v>
          </cell>
        </row>
        <row r="76">
          <cell r="A76" t="str">
            <v>临湘市</v>
          </cell>
          <cell r="B76">
            <v>150.54</v>
          </cell>
          <cell r="C76">
            <v>137</v>
          </cell>
          <cell r="D76">
            <v>13.539999999999992</v>
          </cell>
          <cell r="E76">
            <v>31.52</v>
          </cell>
          <cell r="F76">
            <v>27</v>
          </cell>
          <cell r="G76">
            <v>4.5199999999999996</v>
          </cell>
          <cell r="H76">
            <v>18.059999999999992</v>
          </cell>
        </row>
        <row r="77">
          <cell r="A77" t="str">
            <v>华容县</v>
          </cell>
          <cell r="B77">
            <v>134.83000000000001</v>
          </cell>
          <cell r="C77">
            <v>124</v>
          </cell>
          <cell r="D77">
            <v>10.830000000000013</v>
          </cell>
          <cell r="E77">
            <v>40.479999999999997</v>
          </cell>
          <cell r="F77">
            <v>34</v>
          </cell>
          <cell r="G77">
            <v>6.4799999999999969</v>
          </cell>
          <cell r="H77">
            <v>17.310000000000009</v>
          </cell>
        </row>
        <row r="78">
          <cell r="A78" t="str">
            <v>岳阳县</v>
          </cell>
          <cell r="B78">
            <v>166.7</v>
          </cell>
          <cell r="C78">
            <v>151</v>
          </cell>
          <cell r="D78">
            <v>15.699999999999989</v>
          </cell>
          <cell r="E78">
            <v>49.92</v>
          </cell>
          <cell r="F78">
            <v>43</v>
          </cell>
          <cell r="G78">
            <v>6.9200000000000017</v>
          </cell>
          <cell r="H78">
            <v>22.61999999999999</v>
          </cell>
        </row>
        <row r="79">
          <cell r="A79" t="str">
            <v>常德市小计</v>
          </cell>
          <cell r="B79">
            <v>1610.9200000000003</v>
          </cell>
          <cell r="C79">
            <v>1443</v>
          </cell>
          <cell r="D79">
            <v>167.92000000000002</v>
          </cell>
          <cell r="E79">
            <v>580.4</v>
          </cell>
          <cell r="F79">
            <v>491</v>
          </cell>
          <cell r="G79">
            <v>89.399999999999991</v>
          </cell>
          <cell r="H79">
            <v>257.32</v>
          </cell>
        </row>
        <row r="80">
          <cell r="A80" t="str">
            <v>市本级及所辖区小计</v>
          </cell>
          <cell r="B80">
            <v>406.73</v>
          </cell>
          <cell r="C80">
            <v>360</v>
          </cell>
          <cell r="D80">
            <v>46.730000000000018</v>
          </cell>
          <cell r="E80">
            <v>100.75999999999999</v>
          </cell>
          <cell r="F80">
            <v>89</v>
          </cell>
          <cell r="G80">
            <v>11.759999999999998</v>
          </cell>
          <cell r="H80">
            <v>58.490000000000009</v>
          </cell>
        </row>
        <row r="81">
          <cell r="A81" t="str">
            <v>常德市本级</v>
          </cell>
          <cell r="B81">
            <v>201.65</v>
          </cell>
          <cell r="C81">
            <v>180</v>
          </cell>
          <cell r="D81">
            <v>21.650000000000006</v>
          </cell>
          <cell r="E81">
            <v>21.2</v>
          </cell>
          <cell r="F81">
            <v>19</v>
          </cell>
          <cell r="G81">
            <v>2.1999999999999993</v>
          </cell>
          <cell r="H81">
            <v>23.850000000000005</v>
          </cell>
        </row>
        <row r="82">
          <cell r="A82" t="str">
            <v>武陵区</v>
          </cell>
          <cell r="B82">
            <v>13.48</v>
          </cell>
          <cell r="C82">
            <v>6</v>
          </cell>
          <cell r="D82">
            <v>7.48</v>
          </cell>
          <cell r="E82">
            <v>0.79</v>
          </cell>
          <cell r="F82">
            <v>0</v>
          </cell>
          <cell r="G82">
            <v>0.79</v>
          </cell>
          <cell r="H82">
            <v>8.27</v>
          </cell>
        </row>
        <row r="83">
          <cell r="A83" t="str">
            <v>鼎城区</v>
          </cell>
          <cell r="B83">
            <v>129.18</v>
          </cell>
          <cell r="C83">
            <v>116</v>
          </cell>
          <cell r="D83">
            <v>13.180000000000007</v>
          </cell>
          <cell r="E83">
            <v>49.53</v>
          </cell>
          <cell r="F83">
            <v>41</v>
          </cell>
          <cell r="G83">
            <v>8.5300000000000011</v>
          </cell>
          <cell r="H83">
            <v>21.710000000000008</v>
          </cell>
        </row>
        <row r="84">
          <cell r="A84" t="str">
            <v>西洞庭管理区</v>
          </cell>
          <cell r="B84">
            <v>19.53</v>
          </cell>
          <cell r="C84">
            <v>18</v>
          </cell>
          <cell r="D84">
            <v>1.5300000000000011</v>
          </cell>
          <cell r="E84">
            <v>7.95</v>
          </cell>
          <cell r="F84">
            <v>9</v>
          </cell>
          <cell r="G84">
            <v>-1.0499999999999998</v>
          </cell>
          <cell r="H84">
            <v>0.48000000000000131</v>
          </cell>
        </row>
        <row r="85">
          <cell r="A85" t="str">
            <v>西湖管理区</v>
          </cell>
          <cell r="B85">
            <v>16.28</v>
          </cell>
          <cell r="C85">
            <v>15</v>
          </cell>
          <cell r="D85">
            <v>1.2800000000000011</v>
          </cell>
          <cell r="E85">
            <v>6.77</v>
          </cell>
          <cell r="F85">
            <v>6</v>
          </cell>
          <cell r="G85">
            <v>0.76999999999999957</v>
          </cell>
          <cell r="H85">
            <v>2.0500000000000007</v>
          </cell>
        </row>
        <row r="86">
          <cell r="A86" t="str">
            <v>桃花源管理区</v>
          </cell>
          <cell r="B86">
            <v>26.61</v>
          </cell>
          <cell r="C86">
            <v>25</v>
          </cell>
          <cell r="D86">
            <v>1.6099999999999994</v>
          </cell>
          <cell r="E86">
            <v>14.52</v>
          </cell>
          <cell r="F86">
            <v>14</v>
          </cell>
          <cell r="G86">
            <v>0.51999999999999957</v>
          </cell>
          <cell r="H86">
            <v>2.129999999999999</v>
          </cell>
        </row>
        <row r="87">
          <cell r="A87" t="str">
            <v>津市市</v>
          </cell>
          <cell r="B87">
            <v>49.04</v>
          </cell>
          <cell r="C87">
            <v>45</v>
          </cell>
          <cell r="D87">
            <v>4.0399999999999991</v>
          </cell>
          <cell r="E87">
            <v>17.07</v>
          </cell>
          <cell r="F87">
            <v>13</v>
          </cell>
          <cell r="G87">
            <v>4.07</v>
          </cell>
          <cell r="H87">
            <v>8.11</v>
          </cell>
        </row>
        <row r="88">
          <cell r="A88" t="str">
            <v>安乡县</v>
          </cell>
          <cell r="B88">
            <v>99.88</v>
          </cell>
          <cell r="C88">
            <v>94</v>
          </cell>
          <cell r="D88">
            <v>5.8799999999999955</v>
          </cell>
          <cell r="E88">
            <v>49.24</v>
          </cell>
          <cell r="F88">
            <v>47</v>
          </cell>
          <cell r="G88">
            <v>2.240000000000002</v>
          </cell>
          <cell r="H88">
            <v>8.1199999999999974</v>
          </cell>
        </row>
        <row r="89">
          <cell r="A89" t="str">
            <v>汉寿县</v>
          </cell>
          <cell r="B89">
            <v>174.01</v>
          </cell>
          <cell r="C89">
            <v>150</v>
          </cell>
          <cell r="D89">
            <v>24.009999999999991</v>
          </cell>
          <cell r="E89">
            <v>72.63</v>
          </cell>
          <cell r="F89">
            <v>59</v>
          </cell>
          <cell r="G89">
            <v>13.629999999999995</v>
          </cell>
          <cell r="H89">
            <v>37.639999999999986</v>
          </cell>
        </row>
        <row r="90">
          <cell r="A90" t="str">
            <v>澧县</v>
          </cell>
          <cell r="B90">
            <v>266.2</v>
          </cell>
          <cell r="C90">
            <v>236</v>
          </cell>
          <cell r="D90">
            <v>30.199999999999989</v>
          </cell>
          <cell r="E90">
            <v>100.71</v>
          </cell>
          <cell r="F90">
            <v>87</v>
          </cell>
          <cell r="G90">
            <v>13.709999999999994</v>
          </cell>
          <cell r="H90">
            <v>43.909999999999982</v>
          </cell>
        </row>
        <row r="91">
          <cell r="A91" t="str">
            <v>临澧县</v>
          </cell>
          <cell r="B91">
            <v>110.22</v>
          </cell>
          <cell r="C91">
            <v>99</v>
          </cell>
          <cell r="D91">
            <v>11.219999999999999</v>
          </cell>
          <cell r="E91">
            <v>50.78</v>
          </cell>
          <cell r="F91">
            <v>38</v>
          </cell>
          <cell r="G91">
            <v>12.780000000000001</v>
          </cell>
          <cell r="H91">
            <v>24</v>
          </cell>
        </row>
        <row r="92">
          <cell r="A92" t="str">
            <v>桃源县</v>
          </cell>
          <cell r="B92">
            <v>200.68</v>
          </cell>
          <cell r="C92">
            <v>181</v>
          </cell>
          <cell r="D92">
            <v>19.680000000000007</v>
          </cell>
          <cell r="E92">
            <v>82.01</v>
          </cell>
          <cell r="F92">
            <v>69</v>
          </cell>
          <cell r="G92">
            <v>13.010000000000005</v>
          </cell>
          <cell r="H92">
            <v>32.690000000000012</v>
          </cell>
        </row>
        <row r="93">
          <cell r="A93" t="str">
            <v>石门县</v>
          </cell>
          <cell r="B93">
            <v>304.16000000000003</v>
          </cell>
          <cell r="C93">
            <v>278</v>
          </cell>
          <cell r="D93">
            <v>26.160000000000025</v>
          </cell>
          <cell r="E93">
            <v>107.2</v>
          </cell>
          <cell r="F93">
            <v>89</v>
          </cell>
          <cell r="G93">
            <v>18.200000000000003</v>
          </cell>
          <cell r="H93">
            <v>44.360000000000028</v>
          </cell>
        </row>
        <row r="94">
          <cell r="A94" t="str">
            <v>张家界市小计</v>
          </cell>
          <cell r="B94">
            <v>1293.5900000000001</v>
          </cell>
          <cell r="C94">
            <v>1153</v>
          </cell>
          <cell r="D94">
            <v>140.59</v>
          </cell>
          <cell r="E94">
            <v>553.83000000000004</v>
          </cell>
          <cell r="F94">
            <v>477</v>
          </cell>
          <cell r="G94">
            <v>76.829999999999984</v>
          </cell>
          <cell r="H94">
            <v>217.42</v>
          </cell>
        </row>
        <row r="95">
          <cell r="A95" t="str">
            <v>市本级及所辖区小计</v>
          </cell>
          <cell r="B95">
            <v>373.09000000000003</v>
          </cell>
          <cell r="C95">
            <v>317</v>
          </cell>
          <cell r="D95">
            <v>56.089999999999996</v>
          </cell>
          <cell r="E95">
            <v>114.88</v>
          </cell>
          <cell r="F95">
            <v>98</v>
          </cell>
          <cell r="G95">
            <v>16.88</v>
          </cell>
          <cell r="H95">
            <v>72.97</v>
          </cell>
        </row>
        <row r="96">
          <cell r="A96" t="str">
            <v>张家界市本级</v>
          </cell>
          <cell r="B96">
            <v>57.74</v>
          </cell>
          <cell r="C96">
            <v>53</v>
          </cell>
          <cell r="D96">
            <v>4.740000000000002</v>
          </cell>
          <cell r="E96">
            <v>17.37</v>
          </cell>
          <cell r="F96">
            <v>16</v>
          </cell>
          <cell r="G96">
            <v>1.370000000000001</v>
          </cell>
          <cell r="H96">
            <v>6.110000000000003</v>
          </cell>
        </row>
        <row r="97">
          <cell r="A97" t="str">
            <v>永定区</v>
          </cell>
          <cell r="B97">
            <v>279.94</v>
          </cell>
          <cell r="C97">
            <v>229</v>
          </cell>
          <cell r="D97">
            <v>50.94</v>
          </cell>
          <cell r="E97">
            <v>89.47</v>
          </cell>
          <cell r="F97">
            <v>75</v>
          </cell>
          <cell r="G97">
            <v>14.469999999999999</v>
          </cell>
          <cell r="H97">
            <v>65.41</v>
          </cell>
        </row>
        <row r="98">
          <cell r="A98" t="str">
            <v>武陵源区</v>
          </cell>
          <cell r="B98">
            <v>35.409999999999997</v>
          </cell>
          <cell r="C98">
            <v>35</v>
          </cell>
          <cell r="D98">
            <v>0.40999999999999659</v>
          </cell>
          <cell r="E98">
            <v>8.0399999999999991</v>
          </cell>
          <cell r="F98">
            <v>7</v>
          </cell>
          <cell r="G98">
            <v>1.0399999999999991</v>
          </cell>
          <cell r="H98">
            <v>1.4499999999999957</v>
          </cell>
        </row>
        <row r="99">
          <cell r="A99" t="str">
            <v>慈利县</v>
          </cell>
          <cell r="B99">
            <v>437.52</v>
          </cell>
          <cell r="C99">
            <v>406</v>
          </cell>
          <cell r="D99">
            <v>31.519999999999982</v>
          </cell>
          <cell r="E99">
            <v>184.97</v>
          </cell>
          <cell r="F99">
            <v>161</v>
          </cell>
          <cell r="G99">
            <v>23.97</v>
          </cell>
          <cell r="H99">
            <v>55.489999999999981</v>
          </cell>
        </row>
        <row r="100">
          <cell r="A100" t="str">
            <v>桑植县</v>
          </cell>
          <cell r="B100">
            <v>482.98</v>
          </cell>
          <cell r="C100">
            <v>430</v>
          </cell>
          <cell r="D100">
            <v>52.980000000000018</v>
          </cell>
          <cell r="E100">
            <v>253.98</v>
          </cell>
          <cell r="F100">
            <v>218</v>
          </cell>
          <cell r="G100">
            <v>35.97999999999999</v>
          </cell>
          <cell r="H100">
            <v>88.960000000000008</v>
          </cell>
        </row>
        <row r="101">
          <cell r="A101" t="str">
            <v>益阳市小计</v>
          </cell>
          <cell r="B101">
            <v>1616.37</v>
          </cell>
          <cell r="C101">
            <v>1441</v>
          </cell>
          <cell r="D101">
            <v>175.36999999999998</v>
          </cell>
          <cell r="E101">
            <v>610.31999999999994</v>
          </cell>
          <cell r="F101">
            <v>517</v>
          </cell>
          <cell r="G101">
            <v>93.32</v>
          </cell>
          <cell r="H101">
            <v>268.69</v>
          </cell>
        </row>
        <row r="102">
          <cell r="A102" t="str">
            <v>市本级及所辖区小计</v>
          </cell>
          <cell r="B102">
            <v>480.35</v>
          </cell>
          <cell r="C102">
            <v>434</v>
          </cell>
          <cell r="D102">
            <v>46.349999999999994</v>
          </cell>
          <cell r="E102">
            <v>139.27000000000001</v>
          </cell>
          <cell r="F102">
            <v>113</v>
          </cell>
          <cell r="G102">
            <v>26.270000000000007</v>
          </cell>
          <cell r="H102">
            <v>72.62</v>
          </cell>
        </row>
        <row r="103">
          <cell r="A103" t="str">
            <v>益阳市本级</v>
          </cell>
          <cell r="B103">
            <v>66.53</v>
          </cell>
          <cell r="C103">
            <v>57</v>
          </cell>
          <cell r="D103">
            <v>9.5300000000000011</v>
          </cell>
          <cell r="E103">
            <v>9.81</v>
          </cell>
          <cell r="F103">
            <v>8</v>
          </cell>
          <cell r="G103">
            <v>1.8100000000000005</v>
          </cell>
          <cell r="H103">
            <v>11.340000000000002</v>
          </cell>
        </row>
        <row r="104">
          <cell r="A104" t="str">
            <v>资阳区</v>
          </cell>
          <cell r="B104">
            <v>124.67</v>
          </cell>
          <cell r="C104">
            <v>112</v>
          </cell>
          <cell r="D104">
            <v>12.670000000000002</v>
          </cell>
          <cell r="E104">
            <v>43.84</v>
          </cell>
          <cell r="F104">
            <v>33</v>
          </cell>
          <cell r="G104">
            <v>10.840000000000003</v>
          </cell>
          <cell r="H104">
            <v>23.510000000000005</v>
          </cell>
        </row>
        <row r="105">
          <cell r="A105" t="str">
            <v>赫山区</v>
          </cell>
          <cell r="B105">
            <v>255.04</v>
          </cell>
          <cell r="C105">
            <v>236</v>
          </cell>
          <cell r="D105">
            <v>19.039999999999992</v>
          </cell>
          <cell r="E105">
            <v>67.17</v>
          </cell>
          <cell r="F105">
            <v>57</v>
          </cell>
          <cell r="G105">
            <v>10.170000000000002</v>
          </cell>
          <cell r="H105">
            <v>29.209999999999994</v>
          </cell>
        </row>
        <row r="106">
          <cell r="A106" t="str">
            <v>大通湖管理区</v>
          </cell>
          <cell r="B106">
            <v>34.11</v>
          </cell>
          <cell r="C106">
            <v>29</v>
          </cell>
          <cell r="D106">
            <v>5.1099999999999994</v>
          </cell>
          <cell r="E106">
            <v>18.45</v>
          </cell>
          <cell r="F106">
            <v>15</v>
          </cell>
          <cell r="G106">
            <v>3.4499999999999993</v>
          </cell>
          <cell r="H106">
            <v>8.5599999999999987</v>
          </cell>
        </row>
        <row r="107">
          <cell r="A107" t="str">
            <v>沅江市</v>
          </cell>
          <cell r="B107">
            <v>180.39</v>
          </cell>
          <cell r="C107">
            <v>161</v>
          </cell>
          <cell r="D107">
            <v>19.389999999999986</v>
          </cell>
          <cell r="E107">
            <v>55.96</v>
          </cell>
          <cell r="F107">
            <v>46</v>
          </cell>
          <cell r="G107">
            <v>9.9600000000000009</v>
          </cell>
          <cell r="H107">
            <v>29.349999999999987</v>
          </cell>
        </row>
        <row r="108">
          <cell r="A108" t="str">
            <v>南县</v>
          </cell>
          <cell r="B108">
            <v>145.28</v>
          </cell>
          <cell r="C108">
            <v>132</v>
          </cell>
          <cell r="D108">
            <v>13.280000000000001</v>
          </cell>
          <cell r="E108">
            <v>46.12</v>
          </cell>
          <cell r="F108">
            <v>40</v>
          </cell>
          <cell r="G108">
            <v>6.1199999999999974</v>
          </cell>
          <cell r="H108">
            <v>19.399999999999999</v>
          </cell>
        </row>
        <row r="109">
          <cell r="A109" t="str">
            <v>桃江县</v>
          </cell>
          <cell r="B109">
            <v>220.84</v>
          </cell>
          <cell r="C109">
            <v>200</v>
          </cell>
          <cell r="D109">
            <v>20.840000000000003</v>
          </cell>
          <cell r="E109">
            <v>70.77</v>
          </cell>
          <cell r="F109">
            <v>66</v>
          </cell>
          <cell r="G109">
            <v>4.769999999999996</v>
          </cell>
          <cell r="H109">
            <v>25.61</v>
          </cell>
        </row>
        <row r="110">
          <cell r="A110" t="str">
            <v>安化县</v>
          </cell>
          <cell r="B110">
            <v>589.51</v>
          </cell>
          <cell r="C110">
            <v>514</v>
          </cell>
          <cell r="D110">
            <v>75.509999999999991</v>
          </cell>
          <cell r="E110">
            <v>298.2</v>
          </cell>
          <cell r="F110">
            <v>252</v>
          </cell>
          <cell r="G110">
            <v>46.199999999999989</v>
          </cell>
          <cell r="H110">
            <v>121.70999999999998</v>
          </cell>
        </row>
        <row r="111">
          <cell r="A111" t="str">
            <v>永州市小计</v>
          </cell>
          <cell r="B111">
            <v>3641.7999999999997</v>
          </cell>
          <cell r="C111">
            <v>3074</v>
          </cell>
          <cell r="D111">
            <v>567.80000000000018</v>
          </cell>
          <cell r="E111">
            <v>1582.73</v>
          </cell>
          <cell r="F111">
            <v>1281</v>
          </cell>
          <cell r="G111">
            <v>310.7299999999999</v>
          </cell>
          <cell r="H111">
            <v>878.53000000000009</v>
          </cell>
        </row>
        <row r="112">
          <cell r="A112" t="str">
            <v>市本级及所辖区小计</v>
          </cell>
          <cell r="B112">
            <v>513.91999999999996</v>
          </cell>
          <cell r="C112">
            <v>424</v>
          </cell>
          <cell r="D112">
            <v>89.920000000000016</v>
          </cell>
          <cell r="E112">
            <v>178.49</v>
          </cell>
          <cell r="F112">
            <v>132</v>
          </cell>
          <cell r="G112">
            <v>46.49</v>
          </cell>
          <cell r="H112">
            <v>136.41000000000003</v>
          </cell>
        </row>
        <row r="113">
          <cell r="A113" t="str">
            <v>永州市本级</v>
          </cell>
          <cell r="B113">
            <v>165.56</v>
          </cell>
          <cell r="C113">
            <v>147</v>
          </cell>
          <cell r="D113">
            <v>18.560000000000002</v>
          </cell>
          <cell r="E113">
            <v>64.760000000000005</v>
          </cell>
          <cell r="F113">
            <v>49</v>
          </cell>
          <cell r="G113">
            <v>15.760000000000005</v>
          </cell>
          <cell r="H113">
            <v>34.320000000000007</v>
          </cell>
        </row>
        <row r="114">
          <cell r="A114" t="str">
            <v>零陵区</v>
          </cell>
          <cell r="B114">
            <v>150.08000000000001</v>
          </cell>
          <cell r="C114">
            <v>129</v>
          </cell>
          <cell r="D114">
            <v>21.080000000000013</v>
          </cell>
          <cell r="E114">
            <v>60.94</v>
          </cell>
          <cell r="F114">
            <v>47</v>
          </cell>
          <cell r="G114">
            <v>13.939999999999998</v>
          </cell>
          <cell r="H114">
            <v>35.02000000000001</v>
          </cell>
        </row>
        <row r="115">
          <cell r="A115" t="str">
            <v>冷水滩区</v>
          </cell>
          <cell r="B115">
            <v>198.28</v>
          </cell>
          <cell r="C115">
            <v>148</v>
          </cell>
          <cell r="D115">
            <v>50.28</v>
          </cell>
          <cell r="E115">
            <v>52.79</v>
          </cell>
          <cell r="F115">
            <v>36</v>
          </cell>
          <cell r="G115">
            <v>16.79</v>
          </cell>
          <cell r="H115">
            <v>67.069999999999993</v>
          </cell>
        </row>
        <row r="116">
          <cell r="A116" t="str">
            <v>东安县</v>
          </cell>
          <cell r="B116">
            <v>194.51</v>
          </cell>
          <cell r="C116">
            <v>161</v>
          </cell>
          <cell r="D116">
            <v>33.509999999999991</v>
          </cell>
          <cell r="E116">
            <v>93.24</v>
          </cell>
          <cell r="F116">
            <v>75</v>
          </cell>
          <cell r="G116">
            <v>18.239999999999995</v>
          </cell>
          <cell r="H116">
            <v>51.749999999999986</v>
          </cell>
        </row>
        <row r="117">
          <cell r="A117" t="str">
            <v>道县</v>
          </cell>
          <cell r="B117">
            <v>285.25</v>
          </cell>
          <cell r="C117">
            <v>246</v>
          </cell>
          <cell r="D117">
            <v>39.25</v>
          </cell>
          <cell r="E117">
            <v>124.32</v>
          </cell>
          <cell r="F117">
            <v>104</v>
          </cell>
          <cell r="G117">
            <v>20.319999999999993</v>
          </cell>
          <cell r="H117">
            <v>59.569999999999993</v>
          </cell>
        </row>
        <row r="118">
          <cell r="A118" t="str">
            <v>宁远县</v>
          </cell>
          <cell r="B118">
            <v>870.94</v>
          </cell>
          <cell r="C118">
            <v>706</v>
          </cell>
          <cell r="D118">
            <v>164.94000000000005</v>
          </cell>
          <cell r="E118">
            <v>312.67</v>
          </cell>
          <cell r="F118">
            <v>243</v>
          </cell>
          <cell r="G118">
            <v>69.670000000000016</v>
          </cell>
          <cell r="H118">
            <v>234.61000000000007</v>
          </cell>
        </row>
        <row r="119">
          <cell r="A119" t="str">
            <v>江永县</v>
          </cell>
          <cell r="B119">
            <v>248.31</v>
          </cell>
          <cell r="C119">
            <v>198</v>
          </cell>
          <cell r="D119">
            <v>50.31</v>
          </cell>
          <cell r="E119">
            <v>133.13</v>
          </cell>
          <cell r="F119">
            <v>101</v>
          </cell>
          <cell r="G119">
            <v>32.129999999999995</v>
          </cell>
          <cell r="H119">
            <v>82.44</v>
          </cell>
        </row>
        <row r="120">
          <cell r="A120" t="str">
            <v>江华县</v>
          </cell>
          <cell r="B120">
            <v>448.34</v>
          </cell>
          <cell r="C120">
            <v>388</v>
          </cell>
          <cell r="D120">
            <v>60.339999999999975</v>
          </cell>
          <cell r="E120">
            <v>231.64</v>
          </cell>
          <cell r="F120">
            <v>196</v>
          </cell>
          <cell r="G120">
            <v>35.639999999999986</v>
          </cell>
          <cell r="H120">
            <v>95.979999999999961</v>
          </cell>
        </row>
        <row r="121">
          <cell r="A121" t="str">
            <v>蓝山县</v>
          </cell>
          <cell r="B121">
            <v>138.66</v>
          </cell>
          <cell r="C121">
            <v>118</v>
          </cell>
          <cell r="D121">
            <v>20.659999999999997</v>
          </cell>
          <cell r="E121">
            <v>66.59</v>
          </cell>
          <cell r="F121">
            <v>51</v>
          </cell>
          <cell r="G121">
            <v>15.590000000000003</v>
          </cell>
          <cell r="H121">
            <v>36.25</v>
          </cell>
        </row>
        <row r="122">
          <cell r="A122" t="str">
            <v>新田县</v>
          </cell>
          <cell r="B122">
            <v>411.79</v>
          </cell>
          <cell r="C122">
            <v>371</v>
          </cell>
          <cell r="D122">
            <v>40.79000000000002</v>
          </cell>
          <cell r="E122">
            <v>194.72</v>
          </cell>
          <cell r="F122">
            <v>171</v>
          </cell>
          <cell r="G122">
            <v>23.72</v>
          </cell>
          <cell r="H122">
            <v>64.510000000000019</v>
          </cell>
        </row>
        <row r="123">
          <cell r="A123" t="str">
            <v>双牌县</v>
          </cell>
          <cell r="B123">
            <v>100.17</v>
          </cell>
          <cell r="C123">
            <v>78</v>
          </cell>
          <cell r="D123">
            <v>22.17</v>
          </cell>
          <cell r="E123">
            <v>56.65</v>
          </cell>
          <cell r="F123">
            <v>41</v>
          </cell>
          <cell r="G123">
            <v>15.649999999999999</v>
          </cell>
          <cell r="H123">
            <v>37.82</v>
          </cell>
        </row>
        <row r="124">
          <cell r="A124" t="str">
            <v>祁阳市</v>
          </cell>
          <cell r="B124">
            <v>429.91</v>
          </cell>
          <cell r="C124">
            <v>384</v>
          </cell>
          <cell r="D124">
            <v>45.910000000000025</v>
          </cell>
          <cell r="E124">
            <v>191.28</v>
          </cell>
          <cell r="F124">
            <v>167</v>
          </cell>
          <cell r="G124">
            <v>33.28</v>
          </cell>
          <cell r="H124">
            <v>79.190000000000026</v>
          </cell>
        </row>
        <row r="125">
          <cell r="A125" t="str">
            <v>郴州市小计</v>
          </cell>
          <cell r="B125">
            <v>3302.67</v>
          </cell>
          <cell r="C125">
            <v>2855</v>
          </cell>
          <cell r="D125">
            <v>447.66999999999996</v>
          </cell>
          <cell r="E125">
            <v>1209.75</v>
          </cell>
          <cell r="F125">
            <v>988</v>
          </cell>
          <cell r="G125">
            <v>221.75</v>
          </cell>
          <cell r="H125">
            <v>669.42000000000007</v>
          </cell>
        </row>
        <row r="126">
          <cell r="A126" t="str">
            <v>市本级及所辖区小计</v>
          </cell>
          <cell r="B126">
            <v>498.03999999999996</v>
          </cell>
          <cell r="C126">
            <v>425</v>
          </cell>
          <cell r="D126">
            <v>73.039999999999992</v>
          </cell>
          <cell r="E126">
            <v>83.97</v>
          </cell>
          <cell r="F126">
            <v>59</v>
          </cell>
          <cell r="G126">
            <v>24.97</v>
          </cell>
          <cell r="H126">
            <v>98.009999999999991</v>
          </cell>
        </row>
        <row r="127">
          <cell r="A127" t="str">
            <v>郴州市本级</v>
          </cell>
          <cell r="B127">
            <v>155.79</v>
          </cell>
          <cell r="C127">
            <v>136</v>
          </cell>
          <cell r="D127">
            <v>19.789999999999992</v>
          </cell>
          <cell r="E127">
            <v>24.16</v>
          </cell>
          <cell r="F127">
            <v>18</v>
          </cell>
          <cell r="G127">
            <v>6.16</v>
          </cell>
          <cell r="H127">
            <v>25.949999999999992</v>
          </cell>
        </row>
        <row r="128">
          <cell r="A128" t="str">
            <v>北湖区</v>
          </cell>
          <cell r="B128">
            <v>166.01</v>
          </cell>
          <cell r="C128">
            <v>139</v>
          </cell>
          <cell r="D128">
            <v>27.009999999999991</v>
          </cell>
          <cell r="E128">
            <v>28.95</v>
          </cell>
          <cell r="F128">
            <v>18</v>
          </cell>
          <cell r="G128">
            <v>10.95</v>
          </cell>
          <cell r="H128">
            <v>37.959999999999994</v>
          </cell>
        </row>
        <row r="129">
          <cell r="A129" t="str">
            <v>苏仙区</v>
          </cell>
          <cell r="B129">
            <v>176.24</v>
          </cell>
          <cell r="C129">
            <v>150</v>
          </cell>
          <cell r="D129">
            <v>26.240000000000009</v>
          </cell>
          <cell r="E129">
            <v>30.86</v>
          </cell>
          <cell r="F129">
            <v>23</v>
          </cell>
          <cell r="G129">
            <v>7.8599999999999994</v>
          </cell>
          <cell r="H129">
            <v>34.100000000000009</v>
          </cell>
        </row>
        <row r="130">
          <cell r="A130" t="str">
            <v>资兴市</v>
          </cell>
          <cell r="B130">
            <v>91.6</v>
          </cell>
          <cell r="C130">
            <v>80</v>
          </cell>
          <cell r="D130">
            <v>11.599999999999994</v>
          </cell>
          <cell r="E130">
            <v>40.770000000000003</v>
          </cell>
          <cell r="F130">
            <v>34</v>
          </cell>
          <cell r="G130">
            <v>6.7700000000000031</v>
          </cell>
          <cell r="H130">
            <v>18.369999999999997</v>
          </cell>
        </row>
        <row r="131">
          <cell r="A131" t="str">
            <v>桂阳县</v>
          </cell>
          <cell r="B131">
            <v>343.62</v>
          </cell>
          <cell r="C131">
            <v>289</v>
          </cell>
          <cell r="D131">
            <v>54.620000000000005</v>
          </cell>
          <cell r="E131">
            <v>75.87</v>
          </cell>
          <cell r="F131">
            <v>59</v>
          </cell>
          <cell r="G131">
            <v>16.870000000000005</v>
          </cell>
          <cell r="H131">
            <v>71.490000000000009</v>
          </cell>
        </row>
        <row r="132">
          <cell r="A132" t="str">
            <v>永兴县</v>
          </cell>
          <cell r="B132">
            <v>325.14</v>
          </cell>
          <cell r="C132">
            <v>265</v>
          </cell>
          <cell r="D132">
            <v>60.139999999999986</v>
          </cell>
          <cell r="E132">
            <v>87.79</v>
          </cell>
          <cell r="F132">
            <v>66</v>
          </cell>
          <cell r="G132">
            <v>21.790000000000006</v>
          </cell>
          <cell r="H132">
            <v>81.929999999999993</v>
          </cell>
        </row>
        <row r="133">
          <cell r="A133" t="str">
            <v>宜章县</v>
          </cell>
          <cell r="B133">
            <v>509.58</v>
          </cell>
          <cell r="C133">
            <v>455</v>
          </cell>
          <cell r="D133">
            <v>54.579999999999984</v>
          </cell>
          <cell r="E133">
            <v>195.62</v>
          </cell>
          <cell r="F133">
            <v>175</v>
          </cell>
          <cell r="G133">
            <v>20.620000000000005</v>
          </cell>
          <cell r="H133">
            <v>75.199999999999989</v>
          </cell>
        </row>
        <row r="134">
          <cell r="A134" t="str">
            <v>嘉禾县</v>
          </cell>
          <cell r="B134">
            <v>166.7</v>
          </cell>
          <cell r="C134">
            <v>138</v>
          </cell>
          <cell r="D134">
            <v>28.699999999999989</v>
          </cell>
          <cell r="E134">
            <v>59.32</v>
          </cell>
          <cell r="F134">
            <v>37</v>
          </cell>
          <cell r="G134">
            <v>22.32</v>
          </cell>
          <cell r="H134">
            <v>51.019999999999989</v>
          </cell>
        </row>
        <row r="135">
          <cell r="A135" t="str">
            <v>临武县</v>
          </cell>
          <cell r="B135">
            <v>175.95</v>
          </cell>
          <cell r="C135">
            <v>156</v>
          </cell>
          <cell r="D135">
            <v>19.949999999999989</v>
          </cell>
          <cell r="E135">
            <v>76.239999999999995</v>
          </cell>
          <cell r="F135">
            <v>60</v>
          </cell>
          <cell r="G135">
            <v>16.239999999999995</v>
          </cell>
          <cell r="H135">
            <v>36.189999999999984</v>
          </cell>
        </row>
        <row r="136">
          <cell r="A136" t="str">
            <v>汝城县</v>
          </cell>
          <cell r="B136">
            <v>499.05</v>
          </cell>
          <cell r="C136">
            <v>426</v>
          </cell>
          <cell r="D136">
            <v>73.050000000000011</v>
          </cell>
          <cell r="E136">
            <v>223.43</v>
          </cell>
          <cell r="F136">
            <v>180</v>
          </cell>
          <cell r="G136">
            <v>43.430000000000007</v>
          </cell>
          <cell r="H136">
            <v>116.48000000000002</v>
          </cell>
        </row>
        <row r="137">
          <cell r="A137" t="str">
            <v>桂东县</v>
          </cell>
          <cell r="B137">
            <v>221.2</v>
          </cell>
          <cell r="C137">
            <v>198</v>
          </cell>
          <cell r="D137">
            <v>23.199999999999989</v>
          </cell>
          <cell r="E137">
            <v>142.06</v>
          </cell>
          <cell r="F137">
            <v>123</v>
          </cell>
          <cell r="G137">
            <v>19.060000000000002</v>
          </cell>
          <cell r="H137">
            <v>42.259999999999991</v>
          </cell>
        </row>
        <row r="138">
          <cell r="A138" t="str">
            <v>安仁县</v>
          </cell>
          <cell r="B138">
            <v>471.79</v>
          </cell>
          <cell r="C138">
            <v>423</v>
          </cell>
          <cell r="D138">
            <v>48.79000000000002</v>
          </cell>
          <cell r="E138">
            <v>224.68</v>
          </cell>
          <cell r="F138">
            <v>195</v>
          </cell>
          <cell r="G138">
            <v>29.680000000000007</v>
          </cell>
          <cell r="H138">
            <v>78.470000000000027</v>
          </cell>
        </row>
        <row r="139">
          <cell r="A139" t="str">
            <v>娄底市小计</v>
          </cell>
          <cell r="B139">
            <v>3440.8500000000004</v>
          </cell>
          <cell r="C139">
            <v>2992</v>
          </cell>
          <cell r="D139">
            <v>448.85000000000014</v>
          </cell>
          <cell r="E139">
            <v>1109.47</v>
          </cell>
          <cell r="F139">
            <v>930</v>
          </cell>
          <cell r="G139">
            <v>179.47000000000003</v>
          </cell>
          <cell r="H139">
            <v>628.32000000000016</v>
          </cell>
        </row>
        <row r="140">
          <cell r="A140" t="str">
            <v>市本级及所辖区小计</v>
          </cell>
          <cell r="B140">
            <v>360.58</v>
          </cell>
          <cell r="C140">
            <v>326</v>
          </cell>
          <cell r="D140">
            <v>34.58</v>
          </cell>
          <cell r="E140">
            <v>98.429999999999993</v>
          </cell>
          <cell r="F140">
            <v>90</v>
          </cell>
          <cell r="G140">
            <v>8.4299999999999979</v>
          </cell>
          <cell r="H140">
            <v>43.01</v>
          </cell>
        </row>
        <row r="141">
          <cell r="A141" t="str">
            <v>娄底市本级</v>
          </cell>
          <cell r="B141">
            <v>158.13</v>
          </cell>
          <cell r="C141">
            <v>148</v>
          </cell>
          <cell r="D141">
            <v>10.129999999999995</v>
          </cell>
          <cell r="E141">
            <v>42.05</v>
          </cell>
          <cell r="F141">
            <v>41</v>
          </cell>
          <cell r="G141">
            <v>1.0499999999999972</v>
          </cell>
          <cell r="H141">
            <v>11.179999999999993</v>
          </cell>
        </row>
        <row r="142">
          <cell r="A142" t="str">
            <v>娄星区</v>
          </cell>
          <cell r="B142">
            <v>180.18</v>
          </cell>
          <cell r="C142">
            <v>158</v>
          </cell>
          <cell r="D142">
            <v>22.180000000000007</v>
          </cell>
          <cell r="E142">
            <v>49.21</v>
          </cell>
          <cell r="F142">
            <v>43</v>
          </cell>
          <cell r="G142">
            <v>6.2100000000000009</v>
          </cell>
          <cell r="H142">
            <v>28.390000000000008</v>
          </cell>
        </row>
        <row r="143">
          <cell r="A143" t="str">
            <v>娄底市经济技术开发区</v>
          </cell>
          <cell r="B143">
            <v>22.27</v>
          </cell>
          <cell r="C143">
            <v>20</v>
          </cell>
          <cell r="D143">
            <v>2.2699999999999996</v>
          </cell>
          <cell r="E143">
            <v>7.17</v>
          </cell>
          <cell r="F143">
            <v>6</v>
          </cell>
          <cell r="G143">
            <v>1.17</v>
          </cell>
          <cell r="H143">
            <v>3.4399999999999995</v>
          </cell>
        </row>
        <row r="144">
          <cell r="A144" t="str">
            <v>涟源市</v>
          </cell>
          <cell r="B144">
            <v>644.64</v>
          </cell>
          <cell r="C144">
            <v>573</v>
          </cell>
          <cell r="D144">
            <v>71.639999999999986</v>
          </cell>
          <cell r="E144">
            <v>297.08</v>
          </cell>
          <cell r="F144">
            <v>248</v>
          </cell>
          <cell r="G144">
            <v>49.079999999999984</v>
          </cell>
          <cell r="H144">
            <v>120.71999999999997</v>
          </cell>
        </row>
        <row r="145">
          <cell r="A145" t="str">
            <v>冷水江市</v>
          </cell>
          <cell r="B145">
            <v>380.8</v>
          </cell>
          <cell r="C145">
            <v>338</v>
          </cell>
          <cell r="D145">
            <v>42.800000000000011</v>
          </cell>
          <cell r="E145">
            <v>48.93</v>
          </cell>
          <cell r="F145">
            <v>44</v>
          </cell>
          <cell r="G145">
            <v>4.93</v>
          </cell>
          <cell r="H145">
            <v>47.730000000000011</v>
          </cell>
        </row>
        <row r="146">
          <cell r="A146" t="str">
            <v>双峰县</v>
          </cell>
          <cell r="B146">
            <v>830.2</v>
          </cell>
          <cell r="C146">
            <v>718</v>
          </cell>
          <cell r="D146">
            <v>112.20000000000005</v>
          </cell>
          <cell r="E146">
            <v>232.56</v>
          </cell>
          <cell r="F146">
            <v>200</v>
          </cell>
          <cell r="G146">
            <v>32.56</v>
          </cell>
          <cell r="H146">
            <v>144.76000000000005</v>
          </cell>
        </row>
        <row r="147">
          <cell r="A147" t="str">
            <v>新化县</v>
          </cell>
          <cell r="B147">
            <v>1224.6300000000001</v>
          </cell>
          <cell r="C147">
            <v>1037</v>
          </cell>
          <cell r="D147">
            <v>187.63000000000011</v>
          </cell>
          <cell r="E147">
            <v>432.47</v>
          </cell>
          <cell r="F147">
            <v>348</v>
          </cell>
          <cell r="G147">
            <v>84.470000000000027</v>
          </cell>
          <cell r="H147">
            <v>272.10000000000014</v>
          </cell>
        </row>
        <row r="148">
          <cell r="A148" t="str">
            <v>怀化市小计</v>
          </cell>
          <cell r="B148">
            <v>3650.6099999999997</v>
          </cell>
          <cell r="C148">
            <v>3230</v>
          </cell>
          <cell r="D148">
            <v>420.6099999999999</v>
          </cell>
          <cell r="E148">
            <v>1420.79</v>
          </cell>
          <cell r="F148">
            <v>1200</v>
          </cell>
          <cell r="G148">
            <v>220.78999999999996</v>
          </cell>
          <cell r="H148">
            <v>641.39999999999986</v>
          </cell>
        </row>
        <row r="149">
          <cell r="A149" t="str">
            <v>市本级及所辖区小计</v>
          </cell>
          <cell r="B149">
            <v>675.81999999999994</v>
          </cell>
          <cell r="C149">
            <v>609</v>
          </cell>
          <cell r="D149">
            <v>66.819999999999993</v>
          </cell>
          <cell r="E149">
            <v>118.09</v>
          </cell>
          <cell r="F149">
            <v>102</v>
          </cell>
          <cell r="G149">
            <v>16.090000000000003</v>
          </cell>
          <cell r="H149">
            <v>82.91</v>
          </cell>
        </row>
        <row r="150">
          <cell r="A150" t="str">
            <v>怀化市本级</v>
          </cell>
          <cell r="B150">
            <v>498.44</v>
          </cell>
          <cell r="C150">
            <v>430</v>
          </cell>
          <cell r="D150">
            <v>68.44</v>
          </cell>
          <cell r="E150">
            <v>71.900000000000006</v>
          </cell>
          <cell r="F150">
            <v>61</v>
          </cell>
          <cell r="G150">
            <v>10.900000000000006</v>
          </cell>
          <cell r="H150">
            <v>79.34</v>
          </cell>
        </row>
        <row r="151">
          <cell r="A151" t="str">
            <v>鹤城区</v>
          </cell>
          <cell r="B151">
            <v>177.38</v>
          </cell>
          <cell r="C151">
            <v>179</v>
          </cell>
          <cell r="D151">
            <v>-1.6200000000000045</v>
          </cell>
          <cell r="E151">
            <v>46.19</v>
          </cell>
          <cell r="F151">
            <v>41</v>
          </cell>
          <cell r="G151">
            <v>5.1899999999999977</v>
          </cell>
          <cell r="H151">
            <v>3.5699999999999932</v>
          </cell>
        </row>
        <row r="152">
          <cell r="A152" t="str">
            <v>沅陵县</v>
          </cell>
          <cell r="B152">
            <v>453.9</v>
          </cell>
          <cell r="C152">
            <v>388</v>
          </cell>
          <cell r="D152">
            <v>65.899999999999977</v>
          </cell>
          <cell r="E152">
            <v>230.05</v>
          </cell>
          <cell r="F152">
            <v>186</v>
          </cell>
          <cell r="G152">
            <v>44.050000000000011</v>
          </cell>
          <cell r="H152">
            <v>109.94999999999999</v>
          </cell>
        </row>
        <row r="153">
          <cell r="A153" t="str">
            <v>辰溪县</v>
          </cell>
          <cell r="B153">
            <v>236.08</v>
          </cell>
          <cell r="C153">
            <v>210</v>
          </cell>
          <cell r="D153">
            <v>26.080000000000013</v>
          </cell>
          <cell r="E153">
            <v>90.87</v>
          </cell>
          <cell r="F153">
            <v>78</v>
          </cell>
          <cell r="G153">
            <v>12.870000000000005</v>
          </cell>
          <cell r="H153">
            <v>38.950000000000017</v>
          </cell>
        </row>
        <row r="154">
          <cell r="A154" t="str">
            <v>溆浦县</v>
          </cell>
          <cell r="B154">
            <v>473.2</v>
          </cell>
          <cell r="C154">
            <v>402</v>
          </cell>
          <cell r="D154">
            <v>71.199999999999989</v>
          </cell>
          <cell r="E154">
            <v>196.82</v>
          </cell>
          <cell r="F154">
            <v>158</v>
          </cell>
          <cell r="G154">
            <v>38.819999999999993</v>
          </cell>
          <cell r="H154">
            <v>110.01999999999998</v>
          </cell>
        </row>
        <row r="155">
          <cell r="A155" t="str">
            <v>麻阳县</v>
          </cell>
          <cell r="B155">
            <v>308.83999999999997</v>
          </cell>
          <cell r="C155">
            <v>287</v>
          </cell>
          <cell r="D155">
            <v>21.839999999999975</v>
          </cell>
          <cell r="E155">
            <v>142.22</v>
          </cell>
          <cell r="F155">
            <v>127</v>
          </cell>
          <cell r="G155">
            <v>15.219999999999999</v>
          </cell>
          <cell r="H155">
            <v>37.059999999999974</v>
          </cell>
        </row>
        <row r="156">
          <cell r="A156" t="str">
            <v>新晃县</v>
          </cell>
          <cell r="B156">
            <v>248.92</v>
          </cell>
          <cell r="C156">
            <v>218</v>
          </cell>
          <cell r="D156">
            <v>30.919999999999987</v>
          </cell>
          <cell r="E156">
            <v>109.64</v>
          </cell>
          <cell r="F156">
            <v>93</v>
          </cell>
          <cell r="G156">
            <v>16.64</v>
          </cell>
          <cell r="H156">
            <v>47.559999999999988</v>
          </cell>
        </row>
        <row r="157">
          <cell r="A157" t="str">
            <v>芷江县</v>
          </cell>
          <cell r="B157">
            <v>217.47</v>
          </cell>
          <cell r="C157">
            <v>187</v>
          </cell>
          <cell r="D157">
            <v>30.47</v>
          </cell>
          <cell r="E157">
            <v>77.33</v>
          </cell>
          <cell r="F157">
            <v>64</v>
          </cell>
          <cell r="G157">
            <v>13.329999999999998</v>
          </cell>
          <cell r="H157">
            <v>43.8</v>
          </cell>
        </row>
        <row r="158">
          <cell r="A158" t="str">
            <v>中方县</v>
          </cell>
          <cell r="B158">
            <v>132.49</v>
          </cell>
          <cell r="C158">
            <v>116</v>
          </cell>
          <cell r="D158">
            <v>16.490000000000009</v>
          </cell>
          <cell r="E158">
            <v>51.81</v>
          </cell>
          <cell r="F158">
            <v>46</v>
          </cell>
          <cell r="G158">
            <v>5.8100000000000023</v>
          </cell>
          <cell r="H158">
            <v>22.300000000000011</v>
          </cell>
        </row>
        <row r="159">
          <cell r="A159" t="str">
            <v>洪江市</v>
          </cell>
          <cell r="B159">
            <v>188.29</v>
          </cell>
          <cell r="C159">
            <v>166</v>
          </cell>
          <cell r="D159">
            <v>22.289999999999992</v>
          </cell>
          <cell r="E159">
            <v>71.56</v>
          </cell>
          <cell r="F159">
            <v>55</v>
          </cell>
          <cell r="G159">
            <v>16.560000000000002</v>
          </cell>
          <cell r="H159">
            <v>38.849999999999994</v>
          </cell>
        </row>
        <row r="160">
          <cell r="A160" t="str">
            <v>洪江区</v>
          </cell>
          <cell r="B160">
            <v>30.84</v>
          </cell>
          <cell r="C160">
            <v>28</v>
          </cell>
          <cell r="D160">
            <v>2.84</v>
          </cell>
          <cell r="E160">
            <v>10.41</v>
          </cell>
          <cell r="F160">
            <v>10</v>
          </cell>
          <cell r="G160">
            <v>0.41000000000000014</v>
          </cell>
          <cell r="H160">
            <v>3.25</v>
          </cell>
        </row>
        <row r="161">
          <cell r="A161" t="str">
            <v>会同县</v>
          </cell>
          <cell r="B161">
            <v>282.72000000000003</v>
          </cell>
          <cell r="C161">
            <v>255</v>
          </cell>
          <cell r="D161">
            <v>27.720000000000027</v>
          </cell>
          <cell r="E161">
            <v>136.19999999999999</v>
          </cell>
          <cell r="F161">
            <v>116</v>
          </cell>
          <cell r="G161">
            <v>20.199999999999989</v>
          </cell>
          <cell r="H161">
            <v>47.920000000000016</v>
          </cell>
        </row>
        <row r="162">
          <cell r="A162" t="str">
            <v>靖州县</v>
          </cell>
          <cell r="B162">
            <v>176.96</v>
          </cell>
          <cell r="C162">
            <v>161</v>
          </cell>
          <cell r="D162">
            <v>15.960000000000008</v>
          </cell>
          <cell r="E162">
            <v>77.33</v>
          </cell>
          <cell r="F162">
            <v>69</v>
          </cell>
          <cell r="G162">
            <v>8.3299999999999983</v>
          </cell>
          <cell r="H162">
            <v>24.290000000000006</v>
          </cell>
        </row>
        <row r="163">
          <cell r="A163" t="str">
            <v>通道县</v>
          </cell>
          <cell r="B163">
            <v>225.08</v>
          </cell>
          <cell r="C163">
            <v>203</v>
          </cell>
          <cell r="D163">
            <v>22.080000000000013</v>
          </cell>
          <cell r="E163">
            <v>108.46</v>
          </cell>
          <cell r="F163">
            <v>96</v>
          </cell>
          <cell r="G163">
            <v>12.459999999999994</v>
          </cell>
          <cell r="H163">
            <v>34.540000000000006</v>
          </cell>
        </row>
        <row r="164">
          <cell r="A164" t="str">
            <v>湘西土家族苗族自治州小计</v>
          </cell>
          <cell r="B164">
            <v>3069.21</v>
          </cell>
          <cell r="C164">
            <v>2765.8</v>
          </cell>
          <cell r="D164">
            <v>303.41000000000008</v>
          </cell>
          <cell r="E164">
            <v>1690.92</v>
          </cell>
          <cell r="F164">
            <v>1455.6</v>
          </cell>
          <cell r="G164">
            <v>235.32000000000002</v>
          </cell>
          <cell r="H164">
            <v>538.73000000000013</v>
          </cell>
        </row>
        <row r="165">
          <cell r="A165" t="str">
            <v>湘西州本级</v>
          </cell>
          <cell r="B165">
            <v>314.7</v>
          </cell>
          <cell r="C165">
            <v>266</v>
          </cell>
          <cell r="D165">
            <v>48.699999999999989</v>
          </cell>
          <cell r="E165">
            <v>182.38</v>
          </cell>
          <cell r="F165">
            <v>142</v>
          </cell>
          <cell r="G165">
            <v>40.379999999999995</v>
          </cell>
          <cell r="H165">
            <v>89.079999999999984</v>
          </cell>
        </row>
        <row r="166">
          <cell r="A166" t="str">
            <v>吉首市</v>
          </cell>
          <cell r="B166">
            <v>317.67</v>
          </cell>
          <cell r="C166">
            <v>276</v>
          </cell>
          <cell r="D166">
            <v>41.670000000000016</v>
          </cell>
          <cell r="E166">
            <v>144.87</v>
          </cell>
          <cell r="F166">
            <v>121</v>
          </cell>
          <cell r="G166">
            <v>23.870000000000005</v>
          </cell>
          <cell r="H166">
            <v>65.54000000000002</v>
          </cell>
        </row>
        <row r="167">
          <cell r="A167" t="str">
            <v>泸溪县</v>
          </cell>
          <cell r="B167">
            <v>285.54000000000002</v>
          </cell>
          <cell r="C167">
            <v>241</v>
          </cell>
          <cell r="D167">
            <v>44.54000000000002</v>
          </cell>
          <cell r="E167">
            <v>143.65</v>
          </cell>
          <cell r="F167">
            <v>114</v>
          </cell>
          <cell r="G167">
            <v>29.650000000000006</v>
          </cell>
          <cell r="H167">
            <v>74.190000000000026</v>
          </cell>
        </row>
        <row r="168">
          <cell r="A168" t="str">
            <v>凤凰县</v>
          </cell>
          <cell r="B168">
            <v>368.69</v>
          </cell>
          <cell r="C168">
            <v>342</v>
          </cell>
          <cell r="D168">
            <v>26.689999999999998</v>
          </cell>
          <cell r="E168">
            <v>187.62</v>
          </cell>
          <cell r="F168">
            <v>174</v>
          </cell>
          <cell r="G168">
            <v>13.620000000000005</v>
          </cell>
          <cell r="H168">
            <v>40.31</v>
          </cell>
        </row>
        <row r="169">
          <cell r="A169" t="str">
            <v>花垣县</v>
          </cell>
          <cell r="B169">
            <v>332.75</v>
          </cell>
          <cell r="C169">
            <v>280</v>
          </cell>
          <cell r="D169">
            <v>52.75</v>
          </cell>
          <cell r="E169">
            <v>199.39</v>
          </cell>
          <cell r="F169">
            <v>160</v>
          </cell>
          <cell r="G169">
            <v>39.389999999999986</v>
          </cell>
          <cell r="H169">
            <v>92.139999999999986</v>
          </cell>
        </row>
        <row r="170">
          <cell r="A170" t="str">
            <v>保靖县</v>
          </cell>
          <cell r="B170">
            <v>313.18</v>
          </cell>
          <cell r="C170">
            <v>293</v>
          </cell>
          <cell r="D170">
            <v>20.180000000000007</v>
          </cell>
          <cell r="E170">
            <v>179.38</v>
          </cell>
          <cell r="F170">
            <v>161</v>
          </cell>
          <cell r="G170">
            <v>18.379999999999995</v>
          </cell>
          <cell r="H170">
            <v>38.56</v>
          </cell>
        </row>
        <row r="171">
          <cell r="A171" t="str">
            <v>古丈县</v>
          </cell>
          <cell r="B171">
            <v>114.75</v>
          </cell>
          <cell r="C171">
            <v>140</v>
          </cell>
          <cell r="D171">
            <v>-25.25</v>
          </cell>
          <cell r="E171">
            <v>62.41</v>
          </cell>
          <cell r="F171">
            <v>77</v>
          </cell>
          <cell r="G171">
            <v>-14.590000000000003</v>
          </cell>
          <cell r="H171">
            <v>-39.840000000000003</v>
          </cell>
        </row>
        <row r="172">
          <cell r="A172" t="str">
            <v>永顺县</v>
          </cell>
          <cell r="B172">
            <v>527.83000000000004</v>
          </cell>
          <cell r="C172">
            <v>486</v>
          </cell>
          <cell r="D172">
            <v>41.830000000000041</v>
          </cell>
          <cell r="E172">
            <v>327.06</v>
          </cell>
          <cell r="F172">
            <v>290</v>
          </cell>
          <cell r="G172">
            <v>37.06</v>
          </cell>
          <cell r="H172">
            <v>78.890000000000043</v>
          </cell>
        </row>
        <row r="173">
          <cell r="A173" t="str">
            <v>龙山县</v>
          </cell>
          <cell r="B173">
            <v>494.1</v>
          </cell>
          <cell r="C173">
            <v>441.8</v>
          </cell>
          <cell r="D173">
            <v>52.300000000000011</v>
          </cell>
          <cell r="E173">
            <v>264.16000000000003</v>
          </cell>
          <cell r="F173">
            <v>216.6</v>
          </cell>
          <cell r="G173">
            <v>47.560000000000031</v>
          </cell>
          <cell r="H173">
            <v>99.860000000000042</v>
          </cell>
        </row>
      </sheetData>
      <sheetData sheetId="3">
        <row r="10">
          <cell r="C10" t="str">
            <v>湘潭大学</v>
          </cell>
          <cell r="D10" t="str">
            <v>高等教育</v>
          </cell>
          <cell r="E10">
            <v>5645.74</v>
          </cell>
          <cell r="F10">
            <v>5550.84</v>
          </cell>
          <cell r="G10">
            <v>94.90000000000002</v>
          </cell>
          <cell r="H10">
            <v>0</v>
          </cell>
          <cell r="I10">
            <v>0</v>
          </cell>
          <cell r="J10">
            <v>4393</v>
          </cell>
          <cell r="K10">
            <v>4297</v>
          </cell>
          <cell r="L10">
            <v>96</v>
          </cell>
          <cell r="M10">
            <v>1252.7400000000002</v>
          </cell>
          <cell r="N10">
            <v>1253.8400000000001</v>
          </cell>
          <cell r="O10">
            <v>-1.0999999999999865</v>
          </cell>
          <cell r="R10">
            <v>1252.7400000000002</v>
          </cell>
          <cell r="S10">
            <v>1253.8400000000001</v>
          </cell>
          <cell r="T10">
            <v>-1.0999999999999865</v>
          </cell>
          <cell r="U10">
            <v>0</v>
          </cell>
          <cell r="V10">
            <v>0</v>
          </cell>
        </row>
        <row r="11">
          <cell r="C11" t="str">
            <v>湘潭大学兴湘学院</v>
          </cell>
          <cell r="D11" t="str">
            <v>高等教育</v>
          </cell>
          <cell r="E11">
            <v>454.96999999999997</v>
          </cell>
          <cell r="F11">
            <v>279.39999999999998</v>
          </cell>
          <cell r="G11">
            <v>175.57</v>
          </cell>
          <cell r="H11">
            <v>0</v>
          </cell>
          <cell r="I11">
            <v>0</v>
          </cell>
          <cell r="J11">
            <v>364</v>
          </cell>
          <cell r="K11">
            <v>259</v>
          </cell>
          <cell r="L11">
            <v>105</v>
          </cell>
          <cell r="M11">
            <v>90.96999999999997</v>
          </cell>
          <cell r="N11">
            <v>20.399999999999977</v>
          </cell>
          <cell r="O11">
            <v>70.569999999999993</v>
          </cell>
          <cell r="R11">
            <v>90.96999999999997</v>
          </cell>
          <cell r="S11">
            <v>20.399999999999977</v>
          </cell>
          <cell r="T11">
            <v>70.569999999999993</v>
          </cell>
          <cell r="U11">
            <v>0</v>
          </cell>
          <cell r="V11">
            <v>0</v>
          </cell>
        </row>
        <row r="12">
          <cell r="C12" t="str">
            <v>小计</v>
          </cell>
          <cell r="E12">
            <v>3511.7599999999998</v>
          </cell>
          <cell r="F12">
            <v>2987.21</v>
          </cell>
          <cell r="G12">
            <v>354.54999999999995</v>
          </cell>
          <cell r="H12">
            <v>170</v>
          </cell>
          <cell r="I12">
            <v>0</v>
          </cell>
          <cell r="J12">
            <v>2564</v>
          </cell>
          <cell r="K12">
            <v>2295</v>
          </cell>
          <cell r="L12">
            <v>269</v>
          </cell>
          <cell r="M12">
            <v>947.75999999999976</v>
          </cell>
          <cell r="N12">
            <v>692.20999999999981</v>
          </cell>
          <cell r="O12">
            <v>85.549999999999983</v>
          </cell>
          <cell r="P12">
            <v>170</v>
          </cell>
          <cell r="Q12">
            <v>0</v>
          </cell>
          <cell r="R12">
            <v>947.75999999999976</v>
          </cell>
          <cell r="S12">
            <v>692.20999999999981</v>
          </cell>
          <cell r="T12">
            <v>85.549999999999983</v>
          </cell>
          <cell r="U12">
            <v>170</v>
          </cell>
          <cell r="V12">
            <v>0</v>
          </cell>
        </row>
        <row r="13">
          <cell r="C13" t="str">
            <v>吉首大学</v>
          </cell>
          <cell r="D13" t="str">
            <v>高等教育</v>
          </cell>
          <cell r="E13">
            <v>2715.12</v>
          </cell>
          <cell r="F13">
            <v>2329.9499999999998</v>
          </cell>
          <cell r="G13">
            <v>215.17</v>
          </cell>
          <cell r="H13">
            <v>170</v>
          </cell>
          <cell r="I13">
            <v>0</v>
          </cell>
          <cell r="J13">
            <v>2006</v>
          </cell>
          <cell r="K13">
            <v>1834</v>
          </cell>
          <cell r="L13">
            <v>172</v>
          </cell>
          <cell r="M13">
            <v>709.11999999999978</v>
          </cell>
          <cell r="N13">
            <v>495.94999999999982</v>
          </cell>
          <cell r="O13">
            <v>43.16999999999998</v>
          </cell>
          <cell r="P13">
            <v>170</v>
          </cell>
          <cell r="R13">
            <v>709.11999999999978</v>
          </cell>
          <cell r="S13">
            <v>495.94999999999982</v>
          </cell>
          <cell r="T13">
            <v>43.16999999999998</v>
          </cell>
          <cell r="U13">
            <v>170</v>
          </cell>
          <cell r="V13">
            <v>0</v>
          </cell>
        </row>
        <row r="14">
          <cell r="C14" t="str">
            <v>吉首大学张家界学院</v>
          </cell>
          <cell r="D14" t="str">
            <v>高等教育</v>
          </cell>
          <cell r="E14">
            <v>796.64</v>
          </cell>
          <cell r="F14">
            <v>657.26</v>
          </cell>
          <cell r="G14">
            <v>139.38</v>
          </cell>
          <cell r="H14">
            <v>0</v>
          </cell>
          <cell r="I14">
            <v>0</v>
          </cell>
          <cell r="J14">
            <v>558</v>
          </cell>
          <cell r="K14">
            <v>461</v>
          </cell>
          <cell r="L14">
            <v>97</v>
          </cell>
          <cell r="M14">
            <v>238.64</v>
          </cell>
          <cell r="N14">
            <v>196.26</v>
          </cell>
          <cell r="O14">
            <v>42.38</v>
          </cell>
          <cell r="R14">
            <v>238.64</v>
          </cell>
          <cell r="S14">
            <v>196.26</v>
          </cell>
          <cell r="T14">
            <v>42.38</v>
          </cell>
          <cell r="U14">
            <v>0</v>
          </cell>
          <cell r="V14">
            <v>0</v>
          </cell>
        </row>
        <row r="15">
          <cell r="C15" t="str">
            <v>小计</v>
          </cell>
          <cell r="E15">
            <v>4517.5300000000007</v>
          </cell>
          <cell r="F15">
            <v>4046.63</v>
          </cell>
          <cell r="G15">
            <v>470.9</v>
          </cell>
          <cell r="H15">
            <v>0</v>
          </cell>
          <cell r="I15">
            <v>0</v>
          </cell>
          <cell r="J15">
            <v>3401</v>
          </cell>
          <cell r="K15">
            <v>3092</v>
          </cell>
          <cell r="L15">
            <v>309</v>
          </cell>
          <cell r="M15">
            <v>1116.5300000000002</v>
          </cell>
          <cell r="N15">
            <v>954.63000000000034</v>
          </cell>
          <cell r="O15">
            <v>161.89999999999998</v>
          </cell>
          <cell r="P15">
            <v>0</v>
          </cell>
          <cell r="Q15">
            <v>0</v>
          </cell>
          <cell r="R15">
            <v>1116.5300000000002</v>
          </cell>
          <cell r="S15">
            <v>954.63000000000034</v>
          </cell>
          <cell r="T15">
            <v>161.89999999999998</v>
          </cell>
          <cell r="U15">
            <v>0</v>
          </cell>
          <cell r="V15">
            <v>0</v>
          </cell>
        </row>
        <row r="16">
          <cell r="C16" t="str">
            <v>湖南科技大学</v>
          </cell>
          <cell r="D16" t="str">
            <v>高等教育</v>
          </cell>
          <cell r="E16">
            <v>4002.82</v>
          </cell>
          <cell r="F16">
            <v>3741.1400000000003</v>
          </cell>
          <cell r="G16">
            <v>261.67999999999995</v>
          </cell>
          <cell r="H16">
            <v>0</v>
          </cell>
          <cell r="I16">
            <v>0</v>
          </cell>
          <cell r="J16">
            <v>2997</v>
          </cell>
          <cell r="K16">
            <v>2819</v>
          </cell>
          <cell r="L16">
            <v>178</v>
          </cell>
          <cell r="M16">
            <v>1005.8200000000003</v>
          </cell>
          <cell r="N16">
            <v>922.14000000000033</v>
          </cell>
          <cell r="O16">
            <v>83.67999999999995</v>
          </cell>
          <cell r="R16">
            <v>1005.8200000000003</v>
          </cell>
          <cell r="S16">
            <v>922.14000000000033</v>
          </cell>
          <cell r="T16">
            <v>83.67999999999995</v>
          </cell>
          <cell r="U16">
            <v>0</v>
          </cell>
          <cell r="V16">
            <v>0</v>
          </cell>
        </row>
        <row r="17">
          <cell r="C17" t="str">
            <v>湖南科技大学潇湘学院</v>
          </cell>
          <cell r="D17" t="str">
            <v>高等教育</v>
          </cell>
          <cell r="E17">
            <v>514.71</v>
          </cell>
          <cell r="F17">
            <v>305.49</v>
          </cell>
          <cell r="G17">
            <v>209.22000000000003</v>
          </cell>
          <cell r="H17">
            <v>0</v>
          </cell>
          <cell r="I17">
            <v>0</v>
          </cell>
          <cell r="J17">
            <v>404</v>
          </cell>
          <cell r="K17">
            <v>273</v>
          </cell>
          <cell r="L17">
            <v>131</v>
          </cell>
          <cell r="M17">
            <v>110.71000000000004</v>
          </cell>
          <cell r="N17">
            <v>32.490000000000009</v>
          </cell>
          <cell r="O17">
            <v>78.220000000000027</v>
          </cell>
          <cell r="R17">
            <v>110.71000000000004</v>
          </cell>
          <cell r="S17">
            <v>32.490000000000009</v>
          </cell>
          <cell r="T17">
            <v>78.220000000000027</v>
          </cell>
          <cell r="U17">
            <v>0</v>
          </cell>
          <cell r="V17">
            <v>0</v>
          </cell>
        </row>
        <row r="18">
          <cell r="C18" t="str">
            <v>小计</v>
          </cell>
          <cell r="E18">
            <v>5342.51</v>
          </cell>
          <cell r="F18">
            <v>5004.59</v>
          </cell>
          <cell r="G18">
            <v>337.92</v>
          </cell>
          <cell r="H18">
            <v>0</v>
          </cell>
          <cell r="I18">
            <v>0</v>
          </cell>
          <cell r="J18">
            <v>4050</v>
          </cell>
          <cell r="K18">
            <v>3829</v>
          </cell>
          <cell r="L18">
            <v>221</v>
          </cell>
          <cell r="M18">
            <v>1292.5100000000002</v>
          </cell>
          <cell r="N18">
            <v>1175.5900000000001</v>
          </cell>
          <cell r="O18">
            <v>116.92000000000002</v>
          </cell>
          <cell r="P18">
            <v>0</v>
          </cell>
          <cell r="Q18">
            <v>0</v>
          </cell>
          <cell r="R18">
            <v>1292.5100000000002</v>
          </cell>
          <cell r="S18">
            <v>1175.5900000000001</v>
          </cell>
          <cell r="T18">
            <v>116.92000000000002</v>
          </cell>
          <cell r="U18">
            <v>0</v>
          </cell>
          <cell r="V18">
            <v>0</v>
          </cell>
        </row>
        <row r="19">
          <cell r="C19" t="str">
            <v>长沙理工大学</v>
          </cell>
          <cell r="D19" t="str">
            <v>高等教育</v>
          </cell>
          <cell r="E19">
            <v>4774.7800000000007</v>
          </cell>
          <cell r="F19">
            <v>4626.26</v>
          </cell>
          <cell r="G19">
            <v>148.52000000000001</v>
          </cell>
          <cell r="H19">
            <v>0</v>
          </cell>
          <cell r="I19">
            <v>0</v>
          </cell>
          <cell r="J19">
            <v>3610</v>
          </cell>
          <cell r="K19">
            <v>3503</v>
          </cell>
          <cell r="L19">
            <v>107</v>
          </cell>
          <cell r="M19">
            <v>1164.7800000000002</v>
          </cell>
          <cell r="N19">
            <v>1123.2600000000002</v>
          </cell>
          <cell r="O19">
            <v>41.52000000000001</v>
          </cell>
          <cell r="R19">
            <v>1164.7800000000002</v>
          </cell>
          <cell r="S19">
            <v>1123.2600000000002</v>
          </cell>
          <cell r="T19">
            <v>41.52000000000001</v>
          </cell>
          <cell r="U19">
            <v>0</v>
          </cell>
          <cell r="V19">
            <v>0</v>
          </cell>
        </row>
        <row r="20">
          <cell r="C20" t="str">
            <v>长沙理工大学城南学院</v>
          </cell>
          <cell r="D20" t="str">
            <v>高等教育</v>
          </cell>
          <cell r="E20">
            <v>567.73</v>
          </cell>
          <cell r="F20">
            <v>378.33</v>
          </cell>
          <cell r="G20">
            <v>189.4</v>
          </cell>
          <cell r="H20">
            <v>0</v>
          </cell>
          <cell r="I20">
            <v>0</v>
          </cell>
          <cell r="J20">
            <v>440</v>
          </cell>
          <cell r="K20">
            <v>326</v>
          </cell>
          <cell r="L20">
            <v>114</v>
          </cell>
          <cell r="M20">
            <v>127.72999999999999</v>
          </cell>
          <cell r="N20">
            <v>52.329999999999984</v>
          </cell>
          <cell r="O20">
            <v>75.400000000000006</v>
          </cell>
          <cell r="R20">
            <v>127.72999999999999</v>
          </cell>
          <cell r="S20">
            <v>52.329999999999984</v>
          </cell>
          <cell r="T20">
            <v>75.400000000000006</v>
          </cell>
          <cell r="U20">
            <v>0</v>
          </cell>
          <cell r="V20">
            <v>0</v>
          </cell>
        </row>
        <row r="21">
          <cell r="C21" t="str">
            <v>小计</v>
          </cell>
          <cell r="E21">
            <v>4952.55</v>
          </cell>
          <cell r="F21">
            <v>4513.1400000000003</v>
          </cell>
          <cell r="G21">
            <v>439.41</v>
          </cell>
          <cell r="H21">
            <v>0</v>
          </cell>
          <cell r="I21">
            <v>0</v>
          </cell>
          <cell r="J21">
            <v>3844</v>
          </cell>
          <cell r="K21">
            <v>3565</v>
          </cell>
          <cell r="L21">
            <v>279</v>
          </cell>
          <cell r="M21">
            <v>1108.5500000000002</v>
          </cell>
          <cell r="N21">
            <v>948.14000000000021</v>
          </cell>
          <cell r="O21">
            <v>160.41000000000003</v>
          </cell>
          <cell r="P21">
            <v>0</v>
          </cell>
          <cell r="Q21">
            <v>0</v>
          </cell>
          <cell r="R21">
            <v>1108.5500000000002</v>
          </cell>
          <cell r="S21">
            <v>948.14000000000021</v>
          </cell>
          <cell r="T21">
            <v>160.41000000000003</v>
          </cell>
          <cell r="U21">
            <v>0</v>
          </cell>
          <cell r="V21">
            <v>0</v>
          </cell>
        </row>
        <row r="22">
          <cell r="C22" t="str">
            <v>湖南农业大学</v>
          </cell>
          <cell r="D22" t="str">
            <v>高等教育</v>
          </cell>
          <cell r="E22">
            <v>4405.4400000000005</v>
          </cell>
          <cell r="F22">
            <v>4216.76</v>
          </cell>
          <cell r="G22">
            <v>188.67999999999998</v>
          </cell>
          <cell r="H22">
            <v>0</v>
          </cell>
          <cell r="I22">
            <v>0</v>
          </cell>
          <cell r="J22">
            <v>3454</v>
          </cell>
          <cell r="K22">
            <v>3293</v>
          </cell>
          <cell r="L22">
            <v>161</v>
          </cell>
          <cell r="M22">
            <v>951.44000000000017</v>
          </cell>
          <cell r="N22">
            <v>923.76000000000022</v>
          </cell>
          <cell r="O22">
            <v>27.679999999999989</v>
          </cell>
          <cell r="R22">
            <v>951.44000000000017</v>
          </cell>
          <cell r="S22">
            <v>923.76000000000022</v>
          </cell>
          <cell r="T22">
            <v>27.679999999999989</v>
          </cell>
          <cell r="U22">
            <v>0</v>
          </cell>
          <cell r="V22">
            <v>0</v>
          </cell>
        </row>
        <row r="23">
          <cell r="C23" t="str">
            <v>湖南农业大学东方科技学院</v>
          </cell>
          <cell r="D23" t="str">
            <v>高等教育</v>
          </cell>
          <cell r="E23">
            <v>547.11</v>
          </cell>
          <cell r="F23">
            <v>296.38</v>
          </cell>
          <cell r="G23">
            <v>250.73000000000005</v>
          </cell>
          <cell r="H23">
            <v>0</v>
          </cell>
          <cell r="I23">
            <v>0</v>
          </cell>
          <cell r="J23">
            <v>390</v>
          </cell>
          <cell r="K23">
            <v>272</v>
          </cell>
          <cell r="L23">
            <v>118</v>
          </cell>
          <cell r="M23">
            <v>157.11000000000004</v>
          </cell>
          <cell r="N23">
            <v>24.379999999999995</v>
          </cell>
          <cell r="O23">
            <v>132.73000000000005</v>
          </cell>
          <cell r="R23">
            <v>157.11000000000004</v>
          </cell>
          <cell r="S23">
            <v>24.379999999999995</v>
          </cell>
          <cell r="T23">
            <v>132.73000000000005</v>
          </cell>
          <cell r="U23">
            <v>0</v>
          </cell>
          <cell r="V23">
            <v>0</v>
          </cell>
        </row>
        <row r="24">
          <cell r="C24" t="str">
            <v>小计</v>
          </cell>
          <cell r="E24">
            <v>5038.8899999999994</v>
          </cell>
          <cell r="F24">
            <v>4500.5999999999995</v>
          </cell>
          <cell r="G24">
            <v>538.29000000000008</v>
          </cell>
          <cell r="H24">
            <v>0</v>
          </cell>
          <cell r="I24">
            <v>0</v>
          </cell>
          <cell r="J24">
            <v>3905</v>
          </cell>
          <cell r="K24">
            <v>3530</v>
          </cell>
          <cell r="L24">
            <v>375</v>
          </cell>
          <cell r="M24">
            <v>1133.8899999999994</v>
          </cell>
          <cell r="N24">
            <v>970.59999999999945</v>
          </cell>
          <cell r="O24">
            <v>163.29000000000005</v>
          </cell>
          <cell r="P24">
            <v>0</v>
          </cell>
          <cell r="Q24">
            <v>0</v>
          </cell>
          <cell r="R24">
            <v>1133.8899999999994</v>
          </cell>
          <cell r="S24">
            <v>970.59999999999945</v>
          </cell>
          <cell r="T24">
            <v>163.29000000000005</v>
          </cell>
          <cell r="U24">
            <v>0</v>
          </cell>
          <cell r="V24">
            <v>0</v>
          </cell>
        </row>
        <row r="25">
          <cell r="C25" t="str">
            <v>中南林业科技大学</v>
          </cell>
          <cell r="D25" t="str">
            <v>高等教育</v>
          </cell>
          <cell r="E25">
            <v>3970.4099999999994</v>
          </cell>
          <cell r="F25">
            <v>3763.5599999999995</v>
          </cell>
          <cell r="G25">
            <v>206.85000000000005</v>
          </cell>
          <cell r="H25">
            <v>0</v>
          </cell>
          <cell r="I25">
            <v>0</v>
          </cell>
          <cell r="J25">
            <v>3126</v>
          </cell>
          <cell r="K25">
            <v>2968</v>
          </cell>
          <cell r="L25">
            <v>158</v>
          </cell>
          <cell r="M25">
            <v>844.40999999999951</v>
          </cell>
          <cell r="N25">
            <v>795.55999999999949</v>
          </cell>
          <cell r="O25">
            <v>48.850000000000044</v>
          </cell>
          <cell r="R25">
            <v>844.40999999999951</v>
          </cell>
          <cell r="S25">
            <v>795.55999999999949</v>
          </cell>
          <cell r="T25">
            <v>48.850000000000044</v>
          </cell>
          <cell r="U25">
            <v>0</v>
          </cell>
          <cell r="V25">
            <v>0</v>
          </cell>
        </row>
        <row r="26">
          <cell r="C26" t="str">
            <v>中南林业科技大学涉外学院</v>
          </cell>
          <cell r="D26" t="str">
            <v>高等教育</v>
          </cell>
          <cell r="E26">
            <v>1068.48</v>
          </cell>
          <cell r="F26">
            <v>737.04</v>
          </cell>
          <cell r="G26">
            <v>331.44</v>
          </cell>
          <cell r="H26">
            <v>0</v>
          </cell>
          <cell r="I26">
            <v>0</v>
          </cell>
          <cell r="J26">
            <v>779</v>
          </cell>
          <cell r="K26">
            <v>562</v>
          </cell>
          <cell r="L26">
            <v>217</v>
          </cell>
          <cell r="M26">
            <v>289.47999999999996</v>
          </cell>
          <cell r="N26">
            <v>175.03999999999996</v>
          </cell>
          <cell r="O26">
            <v>114.44</v>
          </cell>
          <cell r="R26">
            <v>289.47999999999996</v>
          </cell>
          <cell r="S26">
            <v>175.03999999999996</v>
          </cell>
          <cell r="T26">
            <v>114.44</v>
          </cell>
          <cell r="U26">
            <v>0</v>
          </cell>
          <cell r="V26">
            <v>0</v>
          </cell>
        </row>
        <row r="27">
          <cell r="C27" t="str">
            <v>小计</v>
          </cell>
          <cell r="E27">
            <v>2904.8500000000004</v>
          </cell>
          <cell r="F27">
            <v>2798.34</v>
          </cell>
          <cell r="G27">
            <v>106.50999999999999</v>
          </cell>
          <cell r="H27">
            <v>0</v>
          </cell>
          <cell r="I27">
            <v>0</v>
          </cell>
          <cell r="J27">
            <v>2294</v>
          </cell>
          <cell r="K27">
            <v>2199</v>
          </cell>
          <cell r="L27">
            <v>95</v>
          </cell>
          <cell r="M27">
            <v>610.85000000000014</v>
          </cell>
          <cell r="N27">
            <v>599.34000000000015</v>
          </cell>
          <cell r="O27">
            <v>11.509999999999984</v>
          </cell>
          <cell r="P27">
            <v>0</v>
          </cell>
          <cell r="Q27">
            <v>0</v>
          </cell>
          <cell r="R27">
            <v>610.85000000000014</v>
          </cell>
          <cell r="S27">
            <v>599.34000000000015</v>
          </cell>
          <cell r="T27">
            <v>11.509999999999984</v>
          </cell>
          <cell r="U27">
            <v>0</v>
          </cell>
          <cell r="V27">
            <v>0</v>
          </cell>
        </row>
        <row r="28">
          <cell r="C28" t="str">
            <v>湖南中医药大学</v>
          </cell>
          <cell r="D28" t="str">
            <v>高等教育</v>
          </cell>
          <cell r="E28">
            <v>2577.9900000000002</v>
          </cell>
          <cell r="F28">
            <v>2517.0500000000002</v>
          </cell>
          <cell r="G28">
            <v>60.939999999999991</v>
          </cell>
          <cell r="H28">
            <v>0</v>
          </cell>
          <cell r="I28">
            <v>0</v>
          </cell>
          <cell r="J28">
            <v>2042</v>
          </cell>
          <cell r="K28">
            <v>1980</v>
          </cell>
          <cell r="L28">
            <v>62</v>
          </cell>
          <cell r="M28">
            <v>535.99000000000012</v>
          </cell>
          <cell r="N28">
            <v>537.05000000000018</v>
          </cell>
          <cell r="O28">
            <v>-1.0600000000000094</v>
          </cell>
          <cell r="R28">
            <v>535.99000000000012</v>
          </cell>
          <cell r="S28">
            <v>537.05000000000018</v>
          </cell>
          <cell r="T28">
            <v>-1.0600000000000094</v>
          </cell>
          <cell r="U28">
            <v>0</v>
          </cell>
          <cell r="V28">
            <v>0</v>
          </cell>
        </row>
        <row r="29">
          <cell r="C29" t="str">
            <v>湖南中医药大学湘杏学院</v>
          </cell>
          <cell r="D29" t="str">
            <v>高等教育</v>
          </cell>
          <cell r="E29">
            <v>326.86</v>
          </cell>
          <cell r="F29">
            <v>281.29000000000002</v>
          </cell>
          <cell r="G29">
            <v>45.569999999999993</v>
          </cell>
          <cell r="H29">
            <v>0</v>
          </cell>
          <cell r="I29">
            <v>0</v>
          </cell>
          <cell r="J29">
            <v>252</v>
          </cell>
          <cell r="K29">
            <v>219</v>
          </cell>
          <cell r="L29">
            <v>33</v>
          </cell>
          <cell r="M29">
            <v>74.860000000000014</v>
          </cell>
          <cell r="N29">
            <v>62.29000000000002</v>
          </cell>
          <cell r="O29">
            <v>12.569999999999993</v>
          </cell>
          <cell r="R29">
            <v>74.860000000000014</v>
          </cell>
          <cell r="S29">
            <v>62.29000000000002</v>
          </cell>
          <cell r="T29">
            <v>12.569999999999993</v>
          </cell>
          <cell r="U29">
            <v>0</v>
          </cell>
          <cell r="V29">
            <v>0</v>
          </cell>
        </row>
        <row r="30">
          <cell r="C30" t="str">
            <v>小计</v>
          </cell>
          <cell r="E30">
            <v>7407.24</v>
          </cell>
          <cell r="F30">
            <v>7176.3</v>
          </cell>
          <cell r="G30">
            <v>230.94000000000003</v>
          </cell>
          <cell r="H30">
            <v>0</v>
          </cell>
          <cell r="I30">
            <v>0</v>
          </cell>
          <cell r="J30">
            <v>5839</v>
          </cell>
          <cell r="K30">
            <v>5691</v>
          </cell>
          <cell r="L30">
            <v>148</v>
          </cell>
          <cell r="M30">
            <v>1568.2400000000005</v>
          </cell>
          <cell r="N30">
            <v>1485.3000000000004</v>
          </cell>
          <cell r="O30">
            <v>82.940000000000012</v>
          </cell>
          <cell r="P30">
            <v>0</v>
          </cell>
          <cell r="Q30">
            <v>0</v>
          </cell>
          <cell r="R30">
            <v>1568.2400000000005</v>
          </cell>
          <cell r="S30">
            <v>1485.3000000000004</v>
          </cell>
          <cell r="T30">
            <v>82.940000000000012</v>
          </cell>
          <cell r="U30">
            <v>0</v>
          </cell>
          <cell r="V30">
            <v>0</v>
          </cell>
        </row>
        <row r="31">
          <cell r="C31" t="str">
            <v>湖南师范大学</v>
          </cell>
          <cell r="D31" t="str">
            <v>高等教育</v>
          </cell>
          <cell r="E31">
            <v>6953.3</v>
          </cell>
          <cell r="F31">
            <v>6834.52</v>
          </cell>
          <cell r="G31">
            <v>118.78</v>
          </cell>
          <cell r="H31">
            <v>0</v>
          </cell>
          <cell r="I31">
            <v>0</v>
          </cell>
          <cell r="J31">
            <v>5470</v>
          </cell>
          <cell r="K31">
            <v>5390</v>
          </cell>
          <cell r="L31">
            <v>80</v>
          </cell>
          <cell r="M31">
            <v>1483.3000000000004</v>
          </cell>
          <cell r="N31">
            <v>1444.5200000000004</v>
          </cell>
          <cell r="O31">
            <v>38.779999999999994</v>
          </cell>
          <cell r="R31">
            <v>1483.3000000000004</v>
          </cell>
          <cell r="S31">
            <v>1444.5200000000004</v>
          </cell>
          <cell r="T31">
            <v>38.779999999999994</v>
          </cell>
          <cell r="U31">
            <v>0</v>
          </cell>
          <cell r="V31">
            <v>0</v>
          </cell>
        </row>
        <row r="32">
          <cell r="C32" t="str">
            <v>湖南师范大学树达学院</v>
          </cell>
          <cell r="D32" t="str">
            <v>高等教育</v>
          </cell>
          <cell r="E32">
            <v>453.94</v>
          </cell>
          <cell r="F32">
            <v>341.78</v>
          </cell>
          <cell r="G32">
            <v>112.16000000000003</v>
          </cell>
          <cell r="H32">
            <v>0</v>
          </cell>
          <cell r="I32">
            <v>0</v>
          </cell>
          <cell r="J32">
            <v>369</v>
          </cell>
          <cell r="K32">
            <v>301</v>
          </cell>
          <cell r="L32">
            <v>68</v>
          </cell>
          <cell r="M32">
            <v>84.94</v>
          </cell>
          <cell r="N32">
            <v>40.779999999999973</v>
          </cell>
          <cell r="O32">
            <v>44.160000000000018</v>
          </cell>
          <cell r="R32">
            <v>84.94</v>
          </cell>
          <cell r="S32">
            <v>40.779999999999973</v>
          </cell>
          <cell r="T32">
            <v>44.160000000000018</v>
          </cell>
          <cell r="U32">
            <v>0</v>
          </cell>
          <cell r="V32">
            <v>0</v>
          </cell>
        </row>
        <row r="33">
          <cell r="C33" t="str">
            <v>小计</v>
          </cell>
          <cell r="E33">
            <v>5344.4</v>
          </cell>
          <cell r="F33">
            <v>4737.49</v>
          </cell>
          <cell r="G33">
            <v>606.91</v>
          </cell>
          <cell r="H33">
            <v>0</v>
          </cell>
          <cell r="I33">
            <v>0</v>
          </cell>
          <cell r="J33">
            <v>4087</v>
          </cell>
          <cell r="K33">
            <v>3729</v>
          </cell>
          <cell r="L33">
            <v>358</v>
          </cell>
          <cell r="M33">
            <v>1257.4000000000001</v>
          </cell>
          <cell r="N33">
            <v>1008.4900000000002</v>
          </cell>
          <cell r="O33">
            <v>248.90999999999997</v>
          </cell>
          <cell r="P33">
            <v>0</v>
          </cell>
          <cell r="Q33">
            <v>0</v>
          </cell>
          <cell r="R33">
            <v>1257.4000000000001</v>
          </cell>
          <cell r="S33">
            <v>1008.4900000000002</v>
          </cell>
          <cell r="T33">
            <v>248.90999999999997</v>
          </cell>
          <cell r="U33">
            <v>0</v>
          </cell>
          <cell r="V33">
            <v>0</v>
          </cell>
        </row>
        <row r="34">
          <cell r="C34" t="str">
            <v>南华大学</v>
          </cell>
          <cell r="D34" t="str">
            <v>高等教育</v>
          </cell>
          <cell r="E34">
            <v>4835.82</v>
          </cell>
          <cell r="F34">
            <v>4451.3</v>
          </cell>
          <cell r="G34">
            <v>384.52</v>
          </cell>
          <cell r="H34">
            <v>0</v>
          </cell>
          <cell r="I34">
            <v>0</v>
          </cell>
          <cell r="J34">
            <v>3716</v>
          </cell>
          <cell r="K34">
            <v>3478</v>
          </cell>
          <cell r="L34">
            <v>238</v>
          </cell>
          <cell r="M34">
            <v>1119.8200000000002</v>
          </cell>
          <cell r="N34">
            <v>973.30000000000018</v>
          </cell>
          <cell r="O34">
            <v>146.51999999999998</v>
          </cell>
          <cell r="R34">
            <v>1119.8200000000002</v>
          </cell>
          <cell r="S34">
            <v>973.30000000000018</v>
          </cell>
          <cell r="T34">
            <v>146.51999999999998</v>
          </cell>
          <cell r="U34">
            <v>0</v>
          </cell>
          <cell r="V34">
            <v>0</v>
          </cell>
        </row>
        <row r="35">
          <cell r="C35" t="str">
            <v>南华大学船山学院</v>
          </cell>
          <cell r="D35" t="str">
            <v>高等教育</v>
          </cell>
          <cell r="E35">
            <v>508.58</v>
          </cell>
          <cell r="F35">
            <v>286.19</v>
          </cell>
          <cell r="G35">
            <v>222.39</v>
          </cell>
          <cell r="H35">
            <v>0</v>
          </cell>
          <cell r="I35">
            <v>0</v>
          </cell>
          <cell r="J35">
            <v>371</v>
          </cell>
          <cell r="K35">
            <v>251</v>
          </cell>
          <cell r="L35">
            <v>120</v>
          </cell>
          <cell r="M35">
            <v>137.57999999999998</v>
          </cell>
          <cell r="N35">
            <v>35.19</v>
          </cell>
          <cell r="O35">
            <v>102.39</v>
          </cell>
          <cell r="R35">
            <v>137.57999999999998</v>
          </cell>
          <cell r="S35">
            <v>35.19</v>
          </cell>
          <cell r="T35">
            <v>102.39</v>
          </cell>
          <cell r="U35">
            <v>0</v>
          </cell>
          <cell r="V35">
            <v>0</v>
          </cell>
        </row>
        <row r="36">
          <cell r="C36" t="str">
            <v>小计</v>
          </cell>
          <cell r="E36">
            <v>4080.03</v>
          </cell>
          <cell r="F36">
            <v>3143.07</v>
          </cell>
          <cell r="G36">
            <v>853.95999999999992</v>
          </cell>
          <cell r="H36">
            <v>83</v>
          </cell>
          <cell r="I36">
            <v>0</v>
          </cell>
          <cell r="J36">
            <v>3053</v>
          </cell>
          <cell r="K36">
            <v>2481</v>
          </cell>
          <cell r="L36">
            <v>572</v>
          </cell>
          <cell r="M36">
            <v>1027.03</v>
          </cell>
          <cell r="N36">
            <v>662.07</v>
          </cell>
          <cell r="O36">
            <v>281.95999999999987</v>
          </cell>
          <cell r="P36">
            <v>83</v>
          </cell>
          <cell r="Q36">
            <v>0</v>
          </cell>
          <cell r="R36">
            <v>1027.03</v>
          </cell>
          <cell r="S36">
            <v>662.07</v>
          </cell>
          <cell r="T36">
            <v>281.95999999999987</v>
          </cell>
          <cell r="U36">
            <v>83</v>
          </cell>
          <cell r="V36">
            <v>0</v>
          </cell>
        </row>
        <row r="37">
          <cell r="C37" t="str">
            <v>湖南工业大学</v>
          </cell>
          <cell r="D37" t="str">
            <v>高等教育</v>
          </cell>
          <cell r="E37">
            <v>3309.8</v>
          </cell>
          <cell r="F37">
            <v>2735.71</v>
          </cell>
          <cell r="G37">
            <v>491.08999999999992</v>
          </cell>
          <cell r="H37">
            <v>83</v>
          </cell>
          <cell r="I37">
            <v>0</v>
          </cell>
          <cell r="J37">
            <v>2535</v>
          </cell>
          <cell r="K37">
            <v>2170</v>
          </cell>
          <cell r="L37">
            <v>365</v>
          </cell>
          <cell r="M37">
            <v>774.8</v>
          </cell>
          <cell r="N37">
            <v>565.71</v>
          </cell>
          <cell r="O37">
            <v>126.0899999999999</v>
          </cell>
          <cell r="P37">
            <v>83</v>
          </cell>
          <cell r="R37">
            <v>774.8</v>
          </cell>
          <cell r="S37">
            <v>565.71</v>
          </cell>
          <cell r="T37">
            <v>126.0899999999999</v>
          </cell>
          <cell r="U37">
            <v>83</v>
          </cell>
          <cell r="V37">
            <v>0</v>
          </cell>
        </row>
        <row r="38">
          <cell r="C38" t="str">
            <v>湖南工业大学科技学院</v>
          </cell>
          <cell r="D38" t="str">
            <v>高等教育</v>
          </cell>
          <cell r="E38">
            <v>770.23</v>
          </cell>
          <cell r="F38">
            <v>407.36</v>
          </cell>
          <cell r="G38">
            <v>362.87</v>
          </cell>
          <cell r="H38">
            <v>0</v>
          </cell>
          <cell r="I38">
            <v>0</v>
          </cell>
          <cell r="J38">
            <v>518</v>
          </cell>
          <cell r="K38">
            <v>311</v>
          </cell>
          <cell r="L38">
            <v>207</v>
          </cell>
          <cell r="M38">
            <v>252.23</v>
          </cell>
          <cell r="N38">
            <v>96.360000000000014</v>
          </cell>
          <cell r="O38">
            <v>155.86999999999998</v>
          </cell>
          <cell r="R38">
            <v>252.23</v>
          </cell>
          <cell r="S38">
            <v>96.360000000000014</v>
          </cell>
          <cell r="T38">
            <v>155.86999999999998</v>
          </cell>
          <cell r="U38">
            <v>0</v>
          </cell>
          <cell r="V38">
            <v>0</v>
          </cell>
        </row>
        <row r="39">
          <cell r="C39" t="str">
            <v>小计</v>
          </cell>
          <cell r="E39">
            <v>2239.13</v>
          </cell>
          <cell r="F39">
            <v>1808.1499999999999</v>
          </cell>
          <cell r="G39">
            <v>430.98</v>
          </cell>
          <cell r="H39">
            <v>0</v>
          </cell>
          <cell r="I39">
            <v>0</v>
          </cell>
          <cell r="J39">
            <v>2079</v>
          </cell>
          <cell r="K39">
            <v>1808</v>
          </cell>
          <cell r="L39">
            <v>271</v>
          </cell>
          <cell r="M39">
            <v>160.12999999999988</v>
          </cell>
          <cell r="N39">
            <v>0.14999999999992042</v>
          </cell>
          <cell r="O39">
            <v>159.97999999999996</v>
          </cell>
          <cell r="P39">
            <v>0</v>
          </cell>
          <cell r="Q39">
            <v>0</v>
          </cell>
          <cell r="R39">
            <v>160.12999999999988</v>
          </cell>
          <cell r="S39">
            <v>0.14999999999992042</v>
          </cell>
          <cell r="T39">
            <v>159.97999999999996</v>
          </cell>
          <cell r="U39">
            <v>0</v>
          </cell>
          <cell r="V39">
            <v>0</v>
          </cell>
        </row>
        <row r="40">
          <cell r="C40" t="str">
            <v>湖南工商大学</v>
          </cell>
          <cell r="D40" t="str">
            <v>高等教育</v>
          </cell>
          <cell r="E40">
            <v>2021.6399999999999</v>
          </cell>
          <cell r="F40">
            <v>1778.32</v>
          </cell>
          <cell r="G40">
            <v>243.31999999999996</v>
          </cell>
          <cell r="H40">
            <v>0</v>
          </cell>
          <cell r="I40">
            <v>0</v>
          </cell>
          <cell r="J40">
            <v>1588</v>
          </cell>
          <cell r="K40">
            <v>1436</v>
          </cell>
          <cell r="L40">
            <v>152</v>
          </cell>
          <cell r="M40">
            <v>433.63999999999987</v>
          </cell>
          <cell r="N40">
            <v>342.31999999999994</v>
          </cell>
          <cell r="O40">
            <v>91.319999999999965</v>
          </cell>
          <cell r="R40">
            <v>433.63999999999987</v>
          </cell>
          <cell r="S40">
            <v>342.31999999999994</v>
          </cell>
          <cell r="T40">
            <v>91.319999999999965</v>
          </cell>
          <cell r="U40">
            <v>0</v>
          </cell>
          <cell r="V40">
            <v>0</v>
          </cell>
        </row>
        <row r="41">
          <cell r="C41" t="str">
            <v>湘潭理工学院（湖南工商大学北津学院）</v>
          </cell>
          <cell r="D41" t="str">
            <v>高等教育</v>
          </cell>
          <cell r="E41">
            <v>217.49</v>
          </cell>
          <cell r="F41">
            <v>29.829999999999984</v>
          </cell>
          <cell r="G41">
            <v>187.66000000000003</v>
          </cell>
          <cell r="H41">
            <v>0</v>
          </cell>
          <cell r="I41">
            <v>0</v>
          </cell>
          <cell r="J41">
            <v>491</v>
          </cell>
          <cell r="K41">
            <v>372</v>
          </cell>
          <cell r="L41">
            <v>119</v>
          </cell>
          <cell r="M41">
            <v>-273.51</v>
          </cell>
          <cell r="N41">
            <v>-342.17</v>
          </cell>
          <cell r="O41">
            <v>68.660000000000011</v>
          </cell>
          <cell r="R41">
            <v>-273.51</v>
          </cell>
          <cell r="S41">
            <v>-342.17</v>
          </cell>
          <cell r="T41">
            <v>68.66</v>
          </cell>
          <cell r="U41">
            <v>0</v>
          </cell>
          <cell r="V41">
            <v>0</v>
          </cell>
        </row>
        <row r="42">
          <cell r="C42" t="str">
            <v>小计</v>
          </cell>
          <cell r="E42">
            <v>1867.24</v>
          </cell>
          <cell r="F42">
            <v>1475.91</v>
          </cell>
          <cell r="G42">
            <v>391.33000000000004</v>
          </cell>
          <cell r="H42">
            <v>0</v>
          </cell>
          <cell r="I42">
            <v>0</v>
          </cell>
          <cell r="J42">
            <v>1525</v>
          </cell>
          <cell r="K42">
            <v>1218</v>
          </cell>
          <cell r="L42">
            <v>307</v>
          </cell>
          <cell r="M42">
            <v>342.24000000000012</v>
          </cell>
          <cell r="N42">
            <v>257.91000000000003</v>
          </cell>
          <cell r="O42">
            <v>84.330000000000069</v>
          </cell>
          <cell r="P42">
            <v>0</v>
          </cell>
          <cell r="Q42">
            <v>0</v>
          </cell>
          <cell r="R42">
            <v>342.24000000000012</v>
          </cell>
          <cell r="S42">
            <v>257.91000000000003</v>
          </cell>
          <cell r="T42">
            <v>84.330000000000069</v>
          </cell>
          <cell r="U42">
            <v>0</v>
          </cell>
          <cell r="V42">
            <v>0</v>
          </cell>
        </row>
        <row r="43">
          <cell r="C43" t="str">
            <v>湖南工程学院</v>
          </cell>
          <cell r="D43" t="str">
            <v>高等教育</v>
          </cell>
          <cell r="E43">
            <v>1453.06</v>
          </cell>
          <cell r="F43">
            <v>1217.7</v>
          </cell>
          <cell r="G43">
            <v>235.36</v>
          </cell>
          <cell r="H43">
            <v>0</v>
          </cell>
          <cell r="I43">
            <v>0</v>
          </cell>
          <cell r="J43">
            <v>1189</v>
          </cell>
          <cell r="K43">
            <v>1006</v>
          </cell>
          <cell r="L43">
            <v>183</v>
          </cell>
          <cell r="M43">
            <v>264.06000000000006</v>
          </cell>
          <cell r="N43">
            <v>211.70000000000005</v>
          </cell>
          <cell r="O43">
            <v>52.360000000000021</v>
          </cell>
          <cell r="R43">
            <v>264.06000000000006</v>
          </cell>
          <cell r="S43">
            <v>211.70000000000005</v>
          </cell>
          <cell r="T43">
            <v>52.360000000000021</v>
          </cell>
          <cell r="U43">
            <v>0</v>
          </cell>
          <cell r="V43">
            <v>0</v>
          </cell>
        </row>
        <row r="44">
          <cell r="C44" t="str">
            <v>湖南工程学院应用技术学院</v>
          </cell>
          <cell r="D44" t="str">
            <v>高等教育</v>
          </cell>
          <cell r="E44">
            <v>414.18000000000006</v>
          </cell>
          <cell r="F44">
            <v>258.20999999999998</v>
          </cell>
          <cell r="G44">
            <v>155.97000000000006</v>
          </cell>
          <cell r="H44">
            <v>0</v>
          </cell>
          <cell r="I44">
            <v>0</v>
          </cell>
          <cell r="J44">
            <v>336</v>
          </cell>
          <cell r="K44">
            <v>212</v>
          </cell>
          <cell r="L44">
            <v>124</v>
          </cell>
          <cell r="M44">
            <v>78.180000000000035</v>
          </cell>
          <cell r="N44">
            <v>46.20999999999998</v>
          </cell>
          <cell r="O44">
            <v>31.970000000000056</v>
          </cell>
          <cell r="R44">
            <v>78.180000000000035</v>
          </cell>
          <cell r="S44">
            <v>46.20999999999998</v>
          </cell>
          <cell r="T44">
            <v>31.970000000000056</v>
          </cell>
          <cell r="U44">
            <v>0</v>
          </cell>
          <cell r="V44">
            <v>0</v>
          </cell>
        </row>
        <row r="45">
          <cell r="C45" t="str">
            <v>小计</v>
          </cell>
          <cell r="E45">
            <v>1943.5900000000001</v>
          </cell>
          <cell r="F45">
            <v>1762.83</v>
          </cell>
          <cell r="G45">
            <v>180.76</v>
          </cell>
          <cell r="H45">
            <v>0</v>
          </cell>
          <cell r="I45">
            <v>0</v>
          </cell>
          <cell r="J45">
            <v>1722</v>
          </cell>
          <cell r="K45">
            <v>1434</v>
          </cell>
          <cell r="L45">
            <v>288</v>
          </cell>
          <cell r="M45">
            <v>221.58999999999997</v>
          </cell>
          <cell r="N45">
            <v>328.83</v>
          </cell>
          <cell r="O45">
            <v>-107.24</v>
          </cell>
          <cell r="P45">
            <v>0</v>
          </cell>
          <cell r="Q45">
            <v>0</v>
          </cell>
          <cell r="R45">
            <v>221.58999999999997</v>
          </cell>
          <cell r="S45">
            <v>221.58999999999997</v>
          </cell>
          <cell r="T45">
            <v>0</v>
          </cell>
          <cell r="U45">
            <v>0</v>
          </cell>
          <cell r="V45">
            <v>0</v>
          </cell>
        </row>
        <row r="46">
          <cell r="C46" t="str">
            <v>湖南理工学院</v>
          </cell>
          <cell r="D46" t="str">
            <v>高等教育</v>
          </cell>
          <cell r="E46">
            <v>1534.43</v>
          </cell>
          <cell r="F46">
            <v>1412.77</v>
          </cell>
          <cell r="G46">
            <v>121.66000000000003</v>
          </cell>
          <cell r="H46">
            <v>0</v>
          </cell>
          <cell r="I46">
            <v>0</v>
          </cell>
          <cell r="J46">
            <v>1328</v>
          </cell>
          <cell r="K46">
            <v>1145</v>
          </cell>
          <cell r="L46">
            <v>183</v>
          </cell>
          <cell r="M46">
            <v>206.43</v>
          </cell>
          <cell r="N46">
            <v>267.77</v>
          </cell>
          <cell r="O46">
            <v>-61.339999999999975</v>
          </cell>
          <cell r="R46">
            <v>206.43</v>
          </cell>
          <cell r="S46">
            <v>206.43</v>
          </cell>
          <cell r="T46">
            <v>0</v>
          </cell>
          <cell r="U46">
            <v>0</v>
          </cell>
          <cell r="V46">
            <v>0</v>
          </cell>
        </row>
        <row r="47">
          <cell r="C47" t="str">
            <v>湖南理工学院南湖学院</v>
          </cell>
          <cell r="D47" t="str">
            <v>高等教育</v>
          </cell>
          <cell r="E47">
            <v>409.15999999999997</v>
          </cell>
          <cell r="F47">
            <v>350.06</v>
          </cell>
          <cell r="G47">
            <v>59.09999999999998</v>
          </cell>
          <cell r="H47">
            <v>0</v>
          </cell>
          <cell r="I47">
            <v>0</v>
          </cell>
          <cell r="J47">
            <v>394</v>
          </cell>
          <cell r="K47">
            <v>289</v>
          </cell>
          <cell r="L47">
            <v>105</v>
          </cell>
          <cell r="M47">
            <v>15.159999999999982</v>
          </cell>
          <cell r="N47">
            <v>61.06</v>
          </cell>
          <cell r="O47">
            <v>-45.90000000000002</v>
          </cell>
          <cell r="R47">
            <v>15.159999999999982</v>
          </cell>
          <cell r="S47">
            <v>15.159999999999982</v>
          </cell>
          <cell r="T47">
            <v>0</v>
          </cell>
          <cell r="U47">
            <v>0</v>
          </cell>
          <cell r="V47">
            <v>0</v>
          </cell>
        </row>
        <row r="48">
          <cell r="C48" t="str">
            <v>湘南学院</v>
          </cell>
          <cell r="D48" t="str">
            <v>高等教育</v>
          </cell>
          <cell r="E48">
            <v>1245.76</v>
          </cell>
          <cell r="F48">
            <v>1177.21</v>
          </cell>
          <cell r="G48">
            <v>68.550000000000011</v>
          </cell>
          <cell r="H48">
            <v>0</v>
          </cell>
          <cell r="I48">
            <v>0</v>
          </cell>
          <cell r="J48">
            <v>1112</v>
          </cell>
          <cell r="K48">
            <v>1011</v>
          </cell>
          <cell r="L48">
            <v>101</v>
          </cell>
          <cell r="M48">
            <v>133.76000000000005</v>
          </cell>
          <cell r="N48">
            <v>166.21000000000004</v>
          </cell>
          <cell r="O48">
            <v>-32.449999999999996</v>
          </cell>
          <cell r="R48">
            <v>133.76000000000005</v>
          </cell>
          <cell r="S48">
            <v>133.76000000000005</v>
          </cell>
          <cell r="T48">
            <v>0</v>
          </cell>
          <cell r="U48">
            <v>0</v>
          </cell>
          <cell r="V48">
            <v>0</v>
          </cell>
        </row>
        <row r="49">
          <cell r="C49" t="str">
            <v>小计</v>
          </cell>
          <cell r="E49">
            <v>2065.42</v>
          </cell>
          <cell r="F49">
            <v>1854.13</v>
          </cell>
          <cell r="G49">
            <v>211.28999999999996</v>
          </cell>
          <cell r="H49">
            <v>0</v>
          </cell>
          <cell r="I49">
            <v>0</v>
          </cell>
          <cell r="J49">
            <v>1592</v>
          </cell>
          <cell r="K49">
            <v>1417</v>
          </cell>
          <cell r="L49">
            <v>175</v>
          </cell>
          <cell r="M49">
            <v>473.42000000000007</v>
          </cell>
          <cell r="N49">
            <v>437.13000000000011</v>
          </cell>
          <cell r="O49">
            <v>36.289999999999957</v>
          </cell>
          <cell r="P49">
            <v>0</v>
          </cell>
          <cell r="Q49">
            <v>0</v>
          </cell>
          <cell r="R49">
            <v>473.42000000000007</v>
          </cell>
          <cell r="S49">
            <v>437.13000000000011</v>
          </cell>
          <cell r="T49">
            <v>36.289999999999957</v>
          </cell>
          <cell r="U49">
            <v>0</v>
          </cell>
          <cell r="V49">
            <v>0</v>
          </cell>
        </row>
        <row r="50">
          <cell r="C50" t="str">
            <v>衡阳师范学院</v>
          </cell>
          <cell r="D50" t="str">
            <v>高等教育</v>
          </cell>
          <cell r="E50">
            <v>1634.48</v>
          </cell>
          <cell r="F50">
            <v>1579.65</v>
          </cell>
          <cell r="G50">
            <v>54.829999999999991</v>
          </cell>
          <cell r="H50">
            <v>0</v>
          </cell>
          <cell r="I50">
            <v>0</v>
          </cell>
          <cell r="J50">
            <v>1283</v>
          </cell>
          <cell r="K50">
            <v>1200</v>
          </cell>
          <cell r="L50">
            <v>83</v>
          </cell>
          <cell r="M50">
            <v>351.48000000000008</v>
          </cell>
          <cell r="N50">
            <v>379.65000000000009</v>
          </cell>
          <cell r="O50">
            <v>-28.170000000000009</v>
          </cell>
          <cell r="R50">
            <v>351.48000000000008</v>
          </cell>
          <cell r="S50">
            <v>379.65000000000009</v>
          </cell>
          <cell r="T50">
            <v>-28.170000000000009</v>
          </cell>
          <cell r="U50">
            <v>0</v>
          </cell>
          <cell r="V50">
            <v>0</v>
          </cell>
        </row>
        <row r="51">
          <cell r="C51" t="str">
            <v>衡阳师范学院南岳学院</v>
          </cell>
          <cell r="D51" t="str">
            <v>高等教育</v>
          </cell>
          <cell r="E51">
            <v>430.94</v>
          </cell>
          <cell r="F51">
            <v>274.48</v>
          </cell>
          <cell r="G51">
            <v>156.45999999999998</v>
          </cell>
          <cell r="H51">
            <v>0</v>
          </cell>
          <cell r="I51">
            <v>0</v>
          </cell>
          <cell r="J51">
            <v>309</v>
          </cell>
          <cell r="K51">
            <v>217</v>
          </cell>
          <cell r="L51">
            <v>92</v>
          </cell>
          <cell r="M51">
            <v>121.93999999999998</v>
          </cell>
          <cell r="N51">
            <v>57.480000000000018</v>
          </cell>
          <cell r="O51">
            <v>64.459999999999965</v>
          </cell>
          <cell r="R51">
            <v>121.93999999999998</v>
          </cell>
          <cell r="S51">
            <v>57.480000000000018</v>
          </cell>
          <cell r="T51">
            <v>64.459999999999965</v>
          </cell>
          <cell r="U51">
            <v>0</v>
          </cell>
          <cell r="V51">
            <v>0</v>
          </cell>
        </row>
        <row r="52">
          <cell r="C52" t="str">
            <v>邵阳学院</v>
          </cell>
          <cell r="D52" t="str">
            <v>高等教育</v>
          </cell>
          <cell r="E52">
            <v>2018.35</v>
          </cell>
          <cell r="F52">
            <v>1695.02</v>
          </cell>
          <cell r="G52">
            <v>323.33000000000004</v>
          </cell>
          <cell r="H52">
            <v>0</v>
          </cell>
          <cell r="I52">
            <v>0</v>
          </cell>
          <cell r="J52">
            <v>1762</v>
          </cell>
          <cell r="K52">
            <v>1497</v>
          </cell>
          <cell r="L52">
            <v>265</v>
          </cell>
          <cell r="M52">
            <v>256.35000000000002</v>
          </cell>
          <cell r="N52">
            <v>198.01999999999998</v>
          </cell>
          <cell r="O52">
            <v>58.330000000000027</v>
          </cell>
          <cell r="R52">
            <v>256.35000000000002</v>
          </cell>
          <cell r="S52">
            <v>198.01999999999998</v>
          </cell>
          <cell r="T52">
            <v>58.330000000000027</v>
          </cell>
          <cell r="U52">
            <v>0</v>
          </cell>
          <cell r="V52">
            <v>0</v>
          </cell>
        </row>
        <row r="53">
          <cell r="C53" t="str">
            <v>怀化学院</v>
          </cell>
          <cell r="D53" t="str">
            <v>高等教育</v>
          </cell>
          <cell r="E53">
            <v>1377.04</v>
          </cell>
          <cell r="F53">
            <v>1261.74</v>
          </cell>
          <cell r="G53">
            <v>115.29999999999998</v>
          </cell>
          <cell r="H53">
            <v>0</v>
          </cell>
          <cell r="I53">
            <v>0</v>
          </cell>
          <cell r="J53">
            <v>1124</v>
          </cell>
          <cell r="K53">
            <v>988</v>
          </cell>
          <cell r="L53">
            <v>136</v>
          </cell>
          <cell r="M53">
            <v>253.04</v>
          </cell>
          <cell r="N53">
            <v>273.74</v>
          </cell>
          <cell r="O53">
            <v>-20.70000000000001</v>
          </cell>
          <cell r="R53">
            <v>253.04</v>
          </cell>
          <cell r="S53">
            <v>253.04</v>
          </cell>
          <cell r="T53">
            <v>0</v>
          </cell>
          <cell r="U53">
            <v>0</v>
          </cell>
          <cell r="V53">
            <v>0</v>
          </cell>
        </row>
        <row r="54">
          <cell r="C54" t="str">
            <v>小计</v>
          </cell>
          <cell r="E54">
            <v>2067.7800000000002</v>
          </cell>
          <cell r="F54">
            <v>1564.0100000000002</v>
          </cell>
          <cell r="G54">
            <v>503.76999999999992</v>
          </cell>
          <cell r="H54">
            <v>0</v>
          </cell>
          <cell r="I54">
            <v>0</v>
          </cell>
          <cell r="J54">
            <v>1573</v>
          </cell>
          <cell r="K54">
            <v>1243</v>
          </cell>
          <cell r="L54">
            <v>330</v>
          </cell>
          <cell r="M54">
            <v>494.78000000000003</v>
          </cell>
          <cell r="N54">
            <v>321.0100000000001</v>
          </cell>
          <cell r="O54">
            <v>173.76999999999992</v>
          </cell>
          <cell r="P54">
            <v>0</v>
          </cell>
          <cell r="Q54">
            <v>0</v>
          </cell>
          <cell r="R54">
            <v>494.78000000000003</v>
          </cell>
          <cell r="S54">
            <v>321.0100000000001</v>
          </cell>
          <cell r="T54">
            <v>173.76999999999992</v>
          </cell>
          <cell r="U54">
            <v>0</v>
          </cell>
          <cell r="V54">
            <v>0</v>
          </cell>
        </row>
        <row r="55">
          <cell r="C55" t="str">
            <v>湖南文理学院</v>
          </cell>
          <cell r="D55" t="str">
            <v>高等教育</v>
          </cell>
          <cell r="E55">
            <v>1473.4</v>
          </cell>
          <cell r="F55">
            <v>1236.4000000000001</v>
          </cell>
          <cell r="G55">
            <v>236.99999999999994</v>
          </cell>
          <cell r="H55">
            <v>0</v>
          </cell>
          <cell r="I55">
            <v>0</v>
          </cell>
          <cell r="J55">
            <v>1160</v>
          </cell>
          <cell r="K55">
            <v>970</v>
          </cell>
          <cell r="L55">
            <v>190</v>
          </cell>
          <cell r="M55">
            <v>313.40000000000003</v>
          </cell>
          <cell r="N55">
            <v>266.40000000000009</v>
          </cell>
          <cell r="O55">
            <v>46.99999999999995</v>
          </cell>
          <cell r="R55">
            <v>313.40000000000003</v>
          </cell>
          <cell r="S55">
            <v>266.40000000000009</v>
          </cell>
          <cell r="T55">
            <v>46.99999999999995</v>
          </cell>
          <cell r="U55">
            <v>0</v>
          </cell>
          <cell r="V55">
            <v>0</v>
          </cell>
        </row>
        <row r="56">
          <cell r="C56" t="str">
            <v>湖南文理学院芙蓉学院</v>
          </cell>
          <cell r="D56" t="str">
            <v>高等教育</v>
          </cell>
          <cell r="E56">
            <v>594.38</v>
          </cell>
          <cell r="F56">
            <v>327.61</v>
          </cell>
          <cell r="G56">
            <v>266.77</v>
          </cell>
          <cell r="H56">
            <v>0</v>
          </cell>
          <cell r="I56">
            <v>0</v>
          </cell>
          <cell r="J56">
            <v>413</v>
          </cell>
          <cell r="K56">
            <v>273</v>
          </cell>
          <cell r="L56">
            <v>140</v>
          </cell>
          <cell r="M56">
            <v>181.38</v>
          </cell>
          <cell r="N56">
            <v>54.610000000000014</v>
          </cell>
          <cell r="O56">
            <v>126.76999999999998</v>
          </cell>
          <cell r="R56">
            <v>181.38</v>
          </cell>
          <cell r="S56">
            <v>54.610000000000014</v>
          </cell>
          <cell r="T56">
            <v>126.76999999999998</v>
          </cell>
          <cell r="U56">
            <v>0</v>
          </cell>
          <cell r="V56">
            <v>0</v>
          </cell>
        </row>
        <row r="57">
          <cell r="C57" t="str">
            <v>湖南科技学院</v>
          </cell>
          <cell r="D57" t="str">
            <v>高等教育</v>
          </cell>
          <cell r="E57">
            <v>1114.4399999999998</v>
          </cell>
          <cell r="F57">
            <v>927.56</v>
          </cell>
          <cell r="G57">
            <v>186.87999999999997</v>
          </cell>
          <cell r="H57">
            <v>0</v>
          </cell>
          <cell r="I57">
            <v>0</v>
          </cell>
          <cell r="J57">
            <v>979</v>
          </cell>
          <cell r="K57">
            <v>801</v>
          </cell>
          <cell r="L57">
            <v>178</v>
          </cell>
          <cell r="M57">
            <v>135.43999999999991</v>
          </cell>
          <cell r="N57">
            <v>126.55999999999995</v>
          </cell>
          <cell r="O57">
            <v>8.8799999999999546</v>
          </cell>
          <cell r="R57">
            <v>135.43999999999991</v>
          </cell>
          <cell r="S57">
            <v>126.55999999999995</v>
          </cell>
          <cell r="T57">
            <v>8.8799999999999546</v>
          </cell>
          <cell r="U57">
            <v>0</v>
          </cell>
          <cell r="V57">
            <v>0</v>
          </cell>
        </row>
        <row r="58">
          <cell r="C58" t="str">
            <v>湖南人文科技学院</v>
          </cell>
          <cell r="D58" t="str">
            <v>高等教育</v>
          </cell>
          <cell r="E58">
            <v>1309.71</v>
          </cell>
          <cell r="F58">
            <v>1112.73</v>
          </cell>
          <cell r="G58">
            <v>196.97999999999996</v>
          </cell>
          <cell r="H58">
            <v>0</v>
          </cell>
          <cell r="I58">
            <v>0</v>
          </cell>
          <cell r="J58">
            <v>1108</v>
          </cell>
          <cell r="K58">
            <v>921</v>
          </cell>
          <cell r="L58">
            <v>187</v>
          </cell>
          <cell r="M58">
            <v>201.70999999999998</v>
          </cell>
          <cell r="N58">
            <v>191.73000000000002</v>
          </cell>
          <cell r="O58">
            <v>9.9799999999999613</v>
          </cell>
          <cell r="R58">
            <v>201.70999999999998</v>
          </cell>
          <cell r="S58">
            <v>191.73000000000002</v>
          </cell>
          <cell r="T58">
            <v>9.9799999999999613</v>
          </cell>
          <cell r="U58">
            <v>0</v>
          </cell>
          <cell r="V58">
            <v>0</v>
          </cell>
        </row>
        <row r="59">
          <cell r="C59" t="str">
            <v>湖南第一师范学院</v>
          </cell>
          <cell r="D59" t="str">
            <v>高等教育</v>
          </cell>
          <cell r="E59">
            <v>1161.9000000000001</v>
          </cell>
          <cell r="F59">
            <v>1103.93</v>
          </cell>
          <cell r="G59">
            <v>57.970000000000013</v>
          </cell>
          <cell r="H59">
            <v>0</v>
          </cell>
          <cell r="I59">
            <v>0</v>
          </cell>
          <cell r="J59">
            <v>968</v>
          </cell>
          <cell r="K59">
            <v>917</v>
          </cell>
          <cell r="L59">
            <v>51</v>
          </cell>
          <cell r="M59">
            <v>193.90000000000006</v>
          </cell>
          <cell r="N59">
            <v>186.93000000000006</v>
          </cell>
          <cell r="O59">
            <v>6.9700000000000113</v>
          </cell>
          <cell r="R59">
            <v>193.90000000000006</v>
          </cell>
          <cell r="S59">
            <v>186.93000000000006</v>
          </cell>
          <cell r="T59">
            <v>6.9700000000000113</v>
          </cell>
          <cell r="U59">
            <v>0</v>
          </cell>
          <cell r="V59">
            <v>0</v>
          </cell>
        </row>
        <row r="60">
          <cell r="C60" t="str">
            <v>湖南城市学院</v>
          </cell>
          <cell r="D60" t="str">
            <v>高等教育</v>
          </cell>
          <cell r="E60">
            <v>1628.9299999999998</v>
          </cell>
          <cell r="F60">
            <v>1371.52</v>
          </cell>
          <cell r="G60">
            <v>257.40999999999997</v>
          </cell>
          <cell r="H60">
            <v>0</v>
          </cell>
          <cell r="I60">
            <v>0</v>
          </cell>
          <cell r="J60">
            <v>1258</v>
          </cell>
          <cell r="K60">
            <v>1083</v>
          </cell>
          <cell r="L60">
            <v>175</v>
          </cell>
          <cell r="M60">
            <v>370.92999999999995</v>
          </cell>
          <cell r="N60">
            <v>288.52</v>
          </cell>
          <cell r="O60">
            <v>82.409999999999982</v>
          </cell>
          <cell r="R60">
            <v>370.92999999999995</v>
          </cell>
          <cell r="S60">
            <v>288.52</v>
          </cell>
          <cell r="T60">
            <v>82.409999999999982</v>
          </cell>
          <cell r="U60">
            <v>0</v>
          </cell>
          <cell r="V60">
            <v>0</v>
          </cell>
        </row>
        <row r="61">
          <cell r="C61" t="str">
            <v>长沙民政职业技术学院</v>
          </cell>
          <cell r="D61" t="str">
            <v>高等职业教育</v>
          </cell>
          <cell r="E61">
            <v>1822.15</v>
          </cell>
          <cell r="F61">
            <v>1260.71</v>
          </cell>
          <cell r="G61">
            <v>561.44000000000005</v>
          </cell>
          <cell r="H61">
            <v>0</v>
          </cell>
          <cell r="I61">
            <v>0</v>
          </cell>
          <cell r="J61">
            <v>1442</v>
          </cell>
          <cell r="K61">
            <v>1082</v>
          </cell>
          <cell r="L61">
            <v>360</v>
          </cell>
          <cell r="M61">
            <v>380.15000000000009</v>
          </cell>
          <cell r="N61">
            <v>178.71000000000004</v>
          </cell>
          <cell r="O61">
            <v>201.44000000000005</v>
          </cell>
          <cell r="R61">
            <v>380.15000000000009</v>
          </cell>
          <cell r="S61">
            <v>178.71000000000004</v>
          </cell>
          <cell r="T61">
            <v>201.44000000000005</v>
          </cell>
          <cell r="U61">
            <v>0</v>
          </cell>
          <cell r="V61">
            <v>0</v>
          </cell>
        </row>
        <row r="62">
          <cell r="C62" t="str">
            <v>湖南工学院</v>
          </cell>
          <cell r="D62" t="str">
            <v>高等教育</v>
          </cell>
          <cell r="E62">
            <v>1504.4</v>
          </cell>
          <cell r="F62">
            <v>1098.52</v>
          </cell>
          <cell r="G62">
            <v>296.88</v>
          </cell>
          <cell r="H62">
            <v>109</v>
          </cell>
          <cell r="I62">
            <v>0</v>
          </cell>
          <cell r="J62">
            <v>1148</v>
          </cell>
          <cell r="K62">
            <v>947</v>
          </cell>
          <cell r="L62">
            <v>201</v>
          </cell>
          <cell r="M62">
            <v>356.4</v>
          </cell>
          <cell r="N62">
            <v>151.51999999999998</v>
          </cell>
          <cell r="O62">
            <v>95.880000000000024</v>
          </cell>
          <cell r="P62">
            <v>109</v>
          </cell>
          <cell r="R62">
            <v>356.4</v>
          </cell>
          <cell r="S62">
            <v>151.51999999999998</v>
          </cell>
          <cell r="T62">
            <v>95.880000000000024</v>
          </cell>
          <cell r="U62">
            <v>109</v>
          </cell>
          <cell r="V62">
            <v>0</v>
          </cell>
        </row>
        <row r="63">
          <cell r="C63" t="str">
            <v>湖南财政经济学院</v>
          </cell>
          <cell r="D63" t="str">
            <v>高等教育</v>
          </cell>
          <cell r="E63">
            <v>1250.1500000000001</v>
          </cell>
          <cell r="F63">
            <v>1090.71</v>
          </cell>
          <cell r="G63">
            <v>159.44</v>
          </cell>
          <cell r="H63">
            <v>0</v>
          </cell>
          <cell r="I63">
            <v>0</v>
          </cell>
          <cell r="J63">
            <v>965</v>
          </cell>
          <cell r="K63">
            <v>861</v>
          </cell>
          <cell r="L63">
            <v>104</v>
          </cell>
          <cell r="M63">
            <v>285.15000000000003</v>
          </cell>
          <cell r="N63">
            <v>229.71000000000004</v>
          </cell>
          <cell r="O63">
            <v>55.44</v>
          </cell>
          <cell r="R63">
            <v>285.15000000000003</v>
          </cell>
          <cell r="S63">
            <v>229.71000000000004</v>
          </cell>
          <cell r="T63">
            <v>55.44</v>
          </cell>
          <cell r="U63">
            <v>0</v>
          </cell>
          <cell r="V63">
            <v>0</v>
          </cell>
        </row>
        <row r="64">
          <cell r="C64" t="str">
            <v>湖南女子学院</v>
          </cell>
          <cell r="D64" t="str">
            <v>高等教育</v>
          </cell>
          <cell r="E64">
            <v>655.41000000000008</v>
          </cell>
          <cell r="F64">
            <v>612.74</v>
          </cell>
          <cell r="G64">
            <v>42.67</v>
          </cell>
          <cell r="H64">
            <v>0</v>
          </cell>
          <cell r="I64">
            <v>0</v>
          </cell>
          <cell r="J64">
            <v>503</v>
          </cell>
          <cell r="K64">
            <v>481</v>
          </cell>
          <cell r="L64">
            <v>22</v>
          </cell>
          <cell r="M64">
            <v>152.41000000000003</v>
          </cell>
          <cell r="N64">
            <v>131.74</v>
          </cell>
          <cell r="O64">
            <v>20.67</v>
          </cell>
          <cell r="R64">
            <v>152.41000000000003</v>
          </cell>
          <cell r="S64">
            <v>131.74</v>
          </cell>
          <cell r="T64">
            <v>20.67</v>
          </cell>
          <cell r="U64">
            <v>0</v>
          </cell>
          <cell r="V64">
            <v>0</v>
          </cell>
        </row>
        <row r="65">
          <cell r="C65" t="str">
            <v>长沙师范学院</v>
          </cell>
          <cell r="D65" t="str">
            <v>高等教育</v>
          </cell>
          <cell r="E65">
            <v>1140.53</v>
          </cell>
          <cell r="F65">
            <v>1027.02</v>
          </cell>
          <cell r="G65">
            <v>113.51</v>
          </cell>
          <cell r="H65">
            <v>0</v>
          </cell>
          <cell r="I65">
            <v>0</v>
          </cell>
          <cell r="J65">
            <v>1047</v>
          </cell>
          <cell r="K65">
            <v>950</v>
          </cell>
          <cell r="L65">
            <v>97</v>
          </cell>
          <cell r="M65">
            <v>93.529999999999987</v>
          </cell>
          <cell r="N65">
            <v>77.019999999999982</v>
          </cell>
          <cell r="O65">
            <v>16.510000000000009</v>
          </cell>
          <cell r="R65">
            <v>93.529999999999987</v>
          </cell>
          <cell r="S65">
            <v>77.019999999999982</v>
          </cell>
          <cell r="T65">
            <v>16.510000000000009</v>
          </cell>
          <cell r="U65">
            <v>0</v>
          </cell>
          <cell r="V65">
            <v>0</v>
          </cell>
        </row>
        <row r="66">
          <cell r="C66" t="str">
            <v>湖南科技职业学院</v>
          </cell>
          <cell r="D66" t="str">
            <v>高等职业教育</v>
          </cell>
          <cell r="E66">
            <v>1188.26</v>
          </cell>
          <cell r="F66">
            <v>866.9</v>
          </cell>
          <cell r="G66">
            <v>321.36000000000007</v>
          </cell>
          <cell r="H66">
            <v>0</v>
          </cell>
          <cell r="I66">
            <v>0</v>
          </cell>
          <cell r="J66">
            <v>1050</v>
          </cell>
          <cell r="K66">
            <v>756</v>
          </cell>
          <cell r="L66">
            <v>294</v>
          </cell>
          <cell r="M66">
            <v>138.26000000000005</v>
          </cell>
          <cell r="N66">
            <v>110.89999999999998</v>
          </cell>
          <cell r="O66">
            <v>27.360000000000063</v>
          </cell>
          <cell r="R66">
            <v>138.26000000000005</v>
          </cell>
          <cell r="S66">
            <v>110.89999999999998</v>
          </cell>
          <cell r="T66">
            <v>27.360000000000063</v>
          </cell>
          <cell r="U66">
            <v>0</v>
          </cell>
          <cell r="V66">
            <v>0</v>
          </cell>
        </row>
        <row r="67">
          <cell r="C67" t="str">
            <v>湖南铁道职业技术学院</v>
          </cell>
          <cell r="D67" t="str">
            <v>高等职业教育</v>
          </cell>
          <cell r="E67">
            <v>1102.29</v>
          </cell>
          <cell r="F67">
            <v>758.57</v>
          </cell>
          <cell r="G67">
            <v>343.72</v>
          </cell>
          <cell r="H67">
            <v>0</v>
          </cell>
          <cell r="I67">
            <v>0</v>
          </cell>
          <cell r="J67">
            <v>905</v>
          </cell>
          <cell r="K67">
            <v>645</v>
          </cell>
          <cell r="L67">
            <v>260</v>
          </cell>
          <cell r="M67">
            <v>197.29000000000008</v>
          </cell>
          <cell r="N67">
            <v>113.57000000000005</v>
          </cell>
          <cell r="O67">
            <v>83.720000000000027</v>
          </cell>
          <cell r="R67">
            <v>197.29000000000008</v>
          </cell>
          <cell r="S67">
            <v>113.57000000000005</v>
          </cell>
          <cell r="T67">
            <v>83.720000000000027</v>
          </cell>
          <cell r="U67">
            <v>0</v>
          </cell>
          <cell r="V67">
            <v>0</v>
          </cell>
        </row>
        <row r="68">
          <cell r="C68" t="str">
            <v>湖南环境生物职业技术学院</v>
          </cell>
          <cell r="D68" t="str">
            <v>高等职业教育</v>
          </cell>
          <cell r="E68">
            <v>1359.8500000000001</v>
          </cell>
          <cell r="F68">
            <v>1196.9000000000001</v>
          </cell>
          <cell r="G68">
            <v>162.95000000000002</v>
          </cell>
          <cell r="H68">
            <v>0</v>
          </cell>
          <cell r="I68">
            <v>0</v>
          </cell>
          <cell r="J68">
            <v>1274</v>
          </cell>
          <cell r="K68">
            <v>1058</v>
          </cell>
          <cell r="L68">
            <v>216</v>
          </cell>
          <cell r="M68">
            <v>85.850000000000108</v>
          </cell>
          <cell r="N68">
            <v>138.90000000000009</v>
          </cell>
          <cell r="O68">
            <v>-53.049999999999983</v>
          </cell>
          <cell r="R68">
            <v>85.850000000000108</v>
          </cell>
          <cell r="S68">
            <v>85.850000000000108</v>
          </cell>
          <cell r="T68">
            <v>0</v>
          </cell>
          <cell r="U68">
            <v>0</v>
          </cell>
          <cell r="V68">
            <v>0</v>
          </cell>
        </row>
        <row r="69">
          <cell r="C69" t="str">
            <v>湖南大众传媒职业技术学院</v>
          </cell>
          <cell r="D69" t="str">
            <v>高等职业教育</v>
          </cell>
          <cell r="E69">
            <v>853.54</v>
          </cell>
          <cell r="F69">
            <v>653.38</v>
          </cell>
          <cell r="G69">
            <v>200.16000000000003</v>
          </cell>
          <cell r="H69">
            <v>0</v>
          </cell>
          <cell r="I69">
            <v>0</v>
          </cell>
          <cell r="J69">
            <v>754</v>
          </cell>
          <cell r="K69">
            <v>601</v>
          </cell>
          <cell r="L69">
            <v>153</v>
          </cell>
          <cell r="M69">
            <v>99.54</v>
          </cell>
          <cell r="N69">
            <v>52.379999999999995</v>
          </cell>
          <cell r="O69">
            <v>47.160000000000011</v>
          </cell>
          <cell r="R69">
            <v>99.54</v>
          </cell>
          <cell r="S69">
            <v>52.379999999999995</v>
          </cell>
          <cell r="T69">
            <v>47.160000000000011</v>
          </cell>
          <cell r="U69">
            <v>0</v>
          </cell>
          <cell r="V69">
            <v>0</v>
          </cell>
        </row>
        <row r="70">
          <cell r="C70" t="str">
            <v>湖南开放大学（湖南网络工程职业学院）</v>
          </cell>
          <cell r="D70" t="str">
            <v>高等职业教育</v>
          </cell>
          <cell r="E70">
            <v>1163.24</v>
          </cell>
          <cell r="F70">
            <v>536.02</v>
          </cell>
          <cell r="G70">
            <v>627.22</v>
          </cell>
          <cell r="H70">
            <v>0</v>
          </cell>
          <cell r="I70">
            <v>0</v>
          </cell>
          <cell r="J70">
            <v>859</v>
          </cell>
          <cell r="K70">
            <v>402</v>
          </cell>
          <cell r="L70">
            <v>457</v>
          </cell>
          <cell r="M70">
            <v>304.24</v>
          </cell>
          <cell r="N70">
            <v>134.01999999999998</v>
          </cell>
          <cell r="O70">
            <v>170.22000000000006</v>
          </cell>
          <cell r="R70">
            <v>304.24</v>
          </cell>
          <cell r="S70">
            <v>134.01999999999998</v>
          </cell>
          <cell r="T70">
            <v>170.22000000000006</v>
          </cell>
          <cell r="U70">
            <v>0</v>
          </cell>
          <cell r="V70">
            <v>0</v>
          </cell>
        </row>
        <row r="71">
          <cell r="C71" t="str">
            <v>湖南工业职业技术学院</v>
          </cell>
          <cell r="D71" t="str">
            <v>高等职业教育</v>
          </cell>
          <cell r="E71">
            <v>1325.17</v>
          </cell>
          <cell r="F71">
            <v>919.58</v>
          </cell>
          <cell r="G71">
            <v>405.59</v>
          </cell>
          <cell r="H71">
            <v>0</v>
          </cell>
          <cell r="I71">
            <v>0</v>
          </cell>
          <cell r="J71">
            <v>1114</v>
          </cell>
          <cell r="K71">
            <v>808</v>
          </cell>
          <cell r="L71">
            <v>306</v>
          </cell>
          <cell r="M71">
            <v>211.17000000000002</v>
          </cell>
          <cell r="N71">
            <v>111.58000000000004</v>
          </cell>
          <cell r="O71">
            <v>99.589999999999961</v>
          </cell>
          <cell r="R71">
            <v>211.17000000000002</v>
          </cell>
          <cell r="S71">
            <v>111.58000000000004</v>
          </cell>
          <cell r="T71">
            <v>99.589999999999961</v>
          </cell>
          <cell r="U71">
            <v>0</v>
          </cell>
          <cell r="V71">
            <v>0</v>
          </cell>
        </row>
        <row r="72">
          <cell r="C72" t="str">
            <v>湖南医药学院</v>
          </cell>
          <cell r="D72" t="str">
            <v>高等教育</v>
          </cell>
          <cell r="E72">
            <v>760.54</v>
          </cell>
          <cell r="F72">
            <v>691.4</v>
          </cell>
          <cell r="G72">
            <v>69.14</v>
          </cell>
          <cell r="H72">
            <v>0</v>
          </cell>
          <cell r="I72">
            <v>0</v>
          </cell>
          <cell r="J72">
            <v>667</v>
          </cell>
          <cell r="K72">
            <v>603</v>
          </cell>
          <cell r="L72">
            <v>64</v>
          </cell>
          <cell r="M72">
            <v>93.539999999999978</v>
          </cell>
          <cell r="N72">
            <v>88.399999999999977</v>
          </cell>
          <cell r="O72">
            <v>5.140000000000005</v>
          </cell>
          <cell r="R72">
            <v>93.539999999999978</v>
          </cell>
          <cell r="S72">
            <v>88.399999999999977</v>
          </cell>
          <cell r="T72">
            <v>5.140000000000005</v>
          </cell>
          <cell r="U72">
            <v>0</v>
          </cell>
          <cell r="V72">
            <v>0</v>
          </cell>
        </row>
        <row r="73">
          <cell r="C73" t="str">
            <v>湖南工艺美术职业学院</v>
          </cell>
          <cell r="D73" t="str">
            <v>高等职业教育</v>
          </cell>
          <cell r="E73">
            <v>815.73</v>
          </cell>
          <cell r="F73">
            <v>530.29</v>
          </cell>
          <cell r="G73">
            <v>285.44</v>
          </cell>
          <cell r="H73">
            <v>0</v>
          </cell>
          <cell r="I73">
            <v>0</v>
          </cell>
          <cell r="J73">
            <v>614</v>
          </cell>
          <cell r="K73">
            <v>453</v>
          </cell>
          <cell r="L73">
            <v>161</v>
          </cell>
          <cell r="M73">
            <v>201.72999999999996</v>
          </cell>
          <cell r="N73">
            <v>77.289999999999964</v>
          </cell>
          <cell r="O73">
            <v>124.44</v>
          </cell>
          <cell r="R73">
            <v>201.72999999999996</v>
          </cell>
          <cell r="S73">
            <v>77.289999999999964</v>
          </cell>
          <cell r="T73">
            <v>124.44</v>
          </cell>
          <cell r="U73">
            <v>0</v>
          </cell>
          <cell r="V73">
            <v>0</v>
          </cell>
        </row>
        <row r="74">
          <cell r="C74" t="str">
            <v>湖南机电职业技术学院</v>
          </cell>
          <cell r="D74" t="str">
            <v>高等职业教育</v>
          </cell>
          <cell r="E74">
            <v>1362.13</v>
          </cell>
          <cell r="F74">
            <v>917.99</v>
          </cell>
          <cell r="G74">
            <v>444.14</v>
          </cell>
          <cell r="H74">
            <v>0</v>
          </cell>
          <cell r="I74">
            <v>0</v>
          </cell>
          <cell r="J74">
            <v>1143</v>
          </cell>
          <cell r="K74">
            <v>779</v>
          </cell>
          <cell r="L74">
            <v>364</v>
          </cell>
          <cell r="M74">
            <v>219.13</v>
          </cell>
          <cell r="N74">
            <v>138.99</v>
          </cell>
          <cell r="O74">
            <v>80.139999999999986</v>
          </cell>
          <cell r="R74">
            <v>219.13</v>
          </cell>
          <cell r="S74">
            <v>138.99</v>
          </cell>
          <cell r="T74">
            <v>80.139999999999986</v>
          </cell>
          <cell r="U74">
            <v>0</v>
          </cell>
          <cell r="V74">
            <v>0</v>
          </cell>
        </row>
        <row r="75">
          <cell r="C75" t="str">
            <v>湖南化工职业技术学院</v>
          </cell>
          <cell r="D75" t="str">
            <v>高等职业教育</v>
          </cell>
          <cell r="E75">
            <v>1527.16</v>
          </cell>
          <cell r="F75">
            <v>1121.2</v>
          </cell>
          <cell r="G75">
            <v>405.96000000000004</v>
          </cell>
          <cell r="H75">
            <v>0</v>
          </cell>
          <cell r="I75">
            <v>0</v>
          </cell>
          <cell r="J75">
            <v>1245</v>
          </cell>
          <cell r="K75">
            <v>923</v>
          </cell>
          <cell r="L75">
            <v>322</v>
          </cell>
          <cell r="M75">
            <v>282.16000000000008</v>
          </cell>
          <cell r="N75">
            <v>198.20000000000005</v>
          </cell>
          <cell r="O75">
            <v>83.960000000000022</v>
          </cell>
          <cell r="R75">
            <v>282.16000000000008</v>
          </cell>
          <cell r="S75">
            <v>198.20000000000005</v>
          </cell>
          <cell r="T75">
            <v>83.960000000000022</v>
          </cell>
          <cell r="U75">
            <v>0</v>
          </cell>
          <cell r="V75">
            <v>0</v>
          </cell>
        </row>
        <row r="76">
          <cell r="C76" t="str">
            <v>湖南石油化工职业技术学院</v>
          </cell>
          <cell r="D76" t="str">
            <v>高等职业教育</v>
          </cell>
          <cell r="E76">
            <v>593.08000000000004</v>
          </cell>
          <cell r="F76">
            <v>580.94000000000005</v>
          </cell>
          <cell r="G76">
            <v>12.140000000000015</v>
          </cell>
          <cell r="H76">
            <v>0</v>
          </cell>
          <cell r="I76">
            <v>0</v>
          </cell>
          <cell r="J76">
            <v>607</v>
          </cell>
          <cell r="K76">
            <v>475</v>
          </cell>
          <cell r="L76">
            <v>132</v>
          </cell>
          <cell r="M76">
            <v>-13.919999999999931</v>
          </cell>
          <cell r="N76">
            <v>105.94000000000005</v>
          </cell>
          <cell r="O76">
            <v>-119.85999999999999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C77" t="str">
            <v>湖南国防工业职业技术学院</v>
          </cell>
          <cell r="D77" t="str">
            <v>高等职业教育</v>
          </cell>
          <cell r="E77">
            <v>2354.31</v>
          </cell>
          <cell r="F77">
            <v>335.1</v>
          </cell>
          <cell r="G77">
            <v>2019.2099999999998</v>
          </cell>
          <cell r="H77">
            <v>0</v>
          </cell>
          <cell r="I77">
            <v>0</v>
          </cell>
          <cell r="J77">
            <v>2021</v>
          </cell>
          <cell r="K77">
            <v>278</v>
          </cell>
          <cell r="L77">
            <v>1743</v>
          </cell>
          <cell r="M77">
            <v>333.30999999999983</v>
          </cell>
          <cell r="N77">
            <v>57.100000000000023</v>
          </cell>
          <cell r="O77">
            <v>276.20999999999981</v>
          </cell>
          <cell r="R77">
            <v>333.30999999999983</v>
          </cell>
          <cell r="S77">
            <v>57.100000000000023</v>
          </cell>
          <cell r="T77">
            <v>276.20999999999981</v>
          </cell>
          <cell r="U77">
            <v>0</v>
          </cell>
          <cell r="V77">
            <v>0</v>
          </cell>
        </row>
        <row r="78">
          <cell r="E78">
            <v>27240.53</v>
          </cell>
          <cell r="F78">
            <v>17988.989999999998</v>
          </cell>
          <cell r="G78">
            <v>9251.5400000000009</v>
          </cell>
          <cell r="H78">
            <v>0</v>
          </cell>
          <cell r="I78">
            <v>0</v>
          </cell>
          <cell r="J78">
            <v>21810</v>
          </cell>
          <cell r="K78">
            <v>15131</v>
          </cell>
          <cell r="L78">
            <v>6679</v>
          </cell>
          <cell r="M78">
            <v>5430.5300000000007</v>
          </cell>
          <cell r="N78">
            <v>2857.99</v>
          </cell>
          <cell r="O78">
            <v>2572.54</v>
          </cell>
          <cell r="P78">
            <v>0</v>
          </cell>
          <cell r="Q78">
            <v>0</v>
          </cell>
          <cell r="R78">
            <v>5430.5300000000007</v>
          </cell>
          <cell r="S78">
            <v>2807.61</v>
          </cell>
          <cell r="T78">
            <v>2622.92</v>
          </cell>
          <cell r="U78">
            <v>0</v>
          </cell>
          <cell r="V78">
            <v>0</v>
          </cell>
        </row>
        <row r="79">
          <cell r="C79" t="str">
            <v>湖南安全技术职业学院</v>
          </cell>
          <cell r="D79" t="str">
            <v>高等职业教育</v>
          </cell>
          <cell r="E79">
            <v>859.84</v>
          </cell>
          <cell r="F79">
            <v>580.76</v>
          </cell>
          <cell r="G79">
            <v>279.08000000000004</v>
          </cell>
          <cell r="H79">
            <v>0</v>
          </cell>
          <cell r="I79">
            <v>0</v>
          </cell>
          <cell r="J79">
            <v>656</v>
          </cell>
          <cell r="K79">
            <v>455</v>
          </cell>
          <cell r="L79">
            <v>201</v>
          </cell>
          <cell r="M79">
            <v>203.84000000000003</v>
          </cell>
          <cell r="N79">
            <v>125.75999999999999</v>
          </cell>
          <cell r="O79">
            <v>78.080000000000027</v>
          </cell>
          <cell r="R79">
            <v>203.84000000000003</v>
          </cell>
          <cell r="S79">
            <v>125.75999999999999</v>
          </cell>
          <cell r="T79">
            <v>78.080000000000027</v>
          </cell>
          <cell r="U79">
            <v>0</v>
          </cell>
          <cell r="V79">
            <v>0</v>
          </cell>
        </row>
        <row r="80">
          <cell r="C80" t="str">
            <v>湖南工程职业技术学院</v>
          </cell>
          <cell r="D80" t="str">
            <v>高等职业教育</v>
          </cell>
          <cell r="E80">
            <v>965.3900000000001</v>
          </cell>
          <cell r="F80">
            <v>735.08</v>
          </cell>
          <cell r="G80">
            <v>230.31</v>
          </cell>
          <cell r="H80">
            <v>0</v>
          </cell>
          <cell r="I80">
            <v>0</v>
          </cell>
          <cell r="J80">
            <v>806</v>
          </cell>
          <cell r="K80">
            <v>609</v>
          </cell>
          <cell r="L80">
            <v>197</v>
          </cell>
          <cell r="M80">
            <v>159.39000000000004</v>
          </cell>
          <cell r="N80">
            <v>126.08000000000004</v>
          </cell>
          <cell r="O80">
            <v>33.309999999999988</v>
          </cell>
          <cell r="R80">
            <v>159.39000000000004</v>
          </cell>
          <cell r="S80">
            <v>126.08000000000004</v>
          </cell>
          <cell r="T80">
            <v>33.309999999999988</v>
          </cell>
          <cell r="U80">
            <v>0</v>
          </cell>
          <cell r="V80">
            <v>0</v>
          </cell>
        </row>
        <row r="81">
          <cell r="C81" t="str">
            <v>湖南警察学院</v>
          </cell>
          <cell r="D81" t="str">
            <v>高等教育</v>
          </cell>
          <cell r="E81">
            <v>426.88</v>
          </cell>
          <cell r="F81">
            <v>363.37</v>
          </cell>
          <cell r="G81">
            <v>63.509999999999991</v>
          </cell>
          <cell r="H81">
            <v>0</v>
          </cell>
          <cell r="I81">
            <v>0</v>
          </cell>
          <cell r="J81">
            <v>357</v>
          </cell>
          <cell r="K81">
            <v>310</v>
          </cell>
          <cell r="L81">
            <v>47</v>
          </cell>
          <cell r="M81">
            <v>69.88</v>
          </cell>
          <cell r="N81">
            <v>53.370000000000005</v>
          </cell>
          <cell r="O81">
            <v>16.509999999999994</v>
          </cell>
          <cell r="R81">
            <v>69.88</v>
          </cell>
          <cell r="S81">
            <v>53.370000000000005</v>
          </cell>
          <cell r="T81">
            <v>16.509999999999994</v>
          </cell>
          <cell r="U81">
            <v>0</v>
          </cell>
          <cell r="V81">
            <v>0</v>
          </cell>
        </row>
        <row r="82">
          <cell r="C82" t="str">
            <v>湖南商务职业技术学院</v>
          </cell>
          <cell r="D82" t="str">
            <v>高等职业教育</v>
          </cell>
          <cell r="E82">
            <v>864.79</v>
          </cell>
          <cell r="F82">
            <v>709.23</v>
          </cell>
          <cell r="G82">
            <v>155.56</v>
          </cell>
          <cell r="H82">
            <v>0</v>
          </cell>
          <cell r="I82">
            <v>0</v>
          </cell>
          <cell r="J82">
            <v>722</v>
          </cell>
          <cell r="K82">
            <v>620</v>
          </cell>
          <cell r="L82">
            <v>102</v>
          </cell>
          <cell r="M82">
            <v>142.79000000000002</v>
          </cell>
          <cell r="N82">
            <v>89.230000000000018</v>
          </cell>
          <cell r="O82">
            <v>53.56</v>
          </cell>
          <cell r="R82">
            <v>142.79000000000002</v>
          </cell>
          <cell r="S82">
            <v>89.230000000000018</v>
          </cell>
          <cell r="T82">
            <v>53.56</v>
          </cell>
          <cell r="U82">
            <v>0</v>
          </cell>
          <cell r="V82">
            <v>0</v>
          </cell>
        </row>
        <row r="83">
          <cell r="C83" t="str">
            <v>小计</v>
          </cell>
          <cell r="E83">
            <v>2940.18</v>
          </cell>
          <cell r="F83">
            <v>1264.1500000000001</v>
          </cell>
          <cell r="G83">
            <v>1676.03</v>
          </cell>
          <cell r="H83">
            <v>0</v>
          </cell>
          <cell r="I83">
            <v>0</v>
          </cell>
          <cell r="J83">
            <v>2493</v>
          </cell>
          <cell r="K83">
            <v>1027</v>
          </cell>
          <cell r="L83">
            <v>1466</v>
          </cell>
          <cell r="M83">
            <v>447.18</v>
          </cell>
          <cell r="N83">
            <v>237.14999999999998</v>
          </cell>
          <cell r="O83">
            <v>210.03000000000006</v>
          </cell>
          <cell r="P83">
            <v>0</v>
          </cell>
          <cell r="Q83">
            <v>0</v>
          </cell>
          <cell r="R83">
            <v>447.18</v>
          </cell>
          <cell r="S83">
            <v>218.7</v>
          </cell>
          <cell r="T83">
            <v>228.48000000000005</v>
          </cell>
          <cell r="U83">
            <v>0</v>
          </cell>
          <cell r="V83">
            <v>0</v>
          </cell>
        </row>
        <row r="84">
          <cell r="C84" t="str">
            <v>张家界航空工业职业技术学院</v>
          </cell>
          <cell r="D84" t="str">
            <v>高等职业教育</v>
          </cell>
          <cell r="E84">
            <v>2254.7799999999997</v>
          </cell>
          <cell r="F84">
            <v>707.3</v>
          </cell>
          <cell r="G84">
            <v>1547.48</v>
          </cell>
          <cell r="H84">
            <v>0</v>
          </cell>
          <cell r="I84">
            <v>0</v>
          </cell>
          <cell r="J84">
            <v>1878</v>
          </cell>
          <cell r="K84">
            <v>559</v>
          </cell>
          <cell r="L84">
            <v>1319</v>
          </cell>
          <cell r="M84">
            <v>376.78</v>
          </cell>
          <cell r="N84">
            <v>148.29999999999995</v>
          </cell>
          <cell r="O84">
            <v>228.48000000000005</v>
          </cell>
          <cell r="R84">
            <v>376.78</v>
          </cell>
          <cell r="S84">
            <v>148.29999999999995</v>
          </cell>
          <cell r="T84">
            <v>228.48000000000005</v>
          </cell>
          <cell r="U84">
            <v>0</v>
          </cell>
          <cell r="V84">
            <v>0</v>
          </cell>
        </row>
        <row r="85">
          <cell r="C85" t="str">
            <v>湖南电气职业技术学院</v>
          </cell>
          <cell r="D85" t="str">
            <v>高等职业教育</v>
          </cell>
          <cell r="E85">
            <v>685.40000000000009</v>
          </cell>
          <cell r="F85">
            <v>556.85</v>
          </cell>
          <cell r="G85">
            <v>128.55000000000001</v>
          </cell>
          <cell r="H85">
            <v>0</v>
          </cell>
          <cell r="I85">
            <v>0</v>
          </cell>
          <cell r="J85">
            <v>615</v>
          </cell>
          <cell r="K85">
            <v>468</v>
          </cell>
          <cell r="L85">
            <v>147</v>
          </cell>
          <cell r="M85">
            <v>70.400000000000034</v>
          </cell>
          <cell r="N85">
            <v>88.850000000000023</v>
          </cell>
          <cell r="O85">
            <v>-18.449999999999989</v>
          </cell>
          <cell r="R85">
            <v>70.400000000000034</v>
          </cell>
          <cell r="S85">
            <v>70.400000000000034</v>
          </cell>
          <cell r="T85">
            <v>0</v>
          </cell>
          <cell r="U85">
            <v>0</v>
          </cell>
          <cell r="V85">
            <v>0</v>
          </cell>
        </row>
        <row r="86">
          <cell r="C86" t="str">
            <v>长沙环境保护职业技术学院</v>
          </cell>
          <cell r="D86" t="str">
            <v>高等职业教育</v>
          </cell>
          <cell r="E86">
            <v>902.8</v>
          </cell>
          <cell r="F86">
            <v>643.41</v>
          </cell>
          <cell r="G86">
            <v>259.39</v>
          </cell>
          <cell r="H86">
            <v>0</v>
          </cell>
          <cell r="I86">
            <v>0</v>
          </cell>
          <cell r="J86">
            <v>748</v>
          </cell>
          <cell r="K86">
            <v>560</v>
          </cell>
          <cell r="L86">
            <v>188</v>
          </cell>
          <cell r="M86">
            <v>154.79999999999998</v>
          </cell>
          <cell r="N86">
            <v>83.409999999999968</v>
          </cell>
          <cell r="O86">
            <v>71.390000000000015</v>
          </cell>
          <cell r="R86">
            <v>154.79999999999998</v>
          </cell>
          <cell r="S86">
            <v>83.409999999999968</v>
          </cell>
          <cell r="T86">
            <v>71.390000000000015</v>
          </cell>
          <cell r="U86">
            <v>0</v>
          </cell>
          <cell r="V86">
            <v>0</v>
          </cell>
        </row>
        <row r="87">
          <cell r="C87" t="str">
            <v>湖南城建职业技术学院</v>
          </cell>
          <cell r="D87" t="str">
            <v>高等职业教育</v>
          </cell>
          <cell r="E87">
            <v>1134.53</v>
          </cell>
          <cell r="F87">
            <v>706.84</v>
          </cell>
          <cell r="G87">
            <v>427.69000000000005</v>
          </cell>
          <cell r="H87">
            <v>0</v>
          </cell>
          <cell r="I87">
            <v>0</v>
          </cell>
          <cell r="J87">
            <v>915</v>
          </cell>
          <cell r="K87">
            <v>620</v>
          </cell>
          <cell r="L87">
            <v>295</v>
          </cell>
          <cell r="M87">
            <v>219.53000000000006</v>
          </cell>
          <cell r="N87">
            <v>86.840000000000032</v>
          </cell>
          <cell r="O87">
            <v>132.69000000000003</v>
          </cell>
          <cell r="R87">
            <v>219.53000000000006</v>
          </cell>
          <cell r="S87">
            <v>86.840000000000032</v>
          </cell>
          <cell r="T87">
            <v>132.69000000000003</v>
          </cell>
          <cell r="U87">
            <v>0</v>
          </cell>
          <cell r="V87">
            <v>0</v>
          </cell>
        </row>
        <row r="88">
          <cell r="C88" t="str">
            <v>湖南交通职业技术学院</v>
          </cell>
          <cell r="D88" t="str">
            <v>高等职业教育</v>
          </cell>
          <cell r="E88">
            <v>1239.58</v>
          </cell>
          <cell r="F88">
            <v>896.76</v>
          </cell>
          <cell r="G88">
            <v>342.81999999999994</v>
          </cell>
          <cell r="H88">
            <v>0</v>
          </cell>
          <cell r="I88">
            <v>0</v>
          </cell>
          <cell r="J88">
            <v>1044</v>
          </cell>
          <cell r="K88">
            <v>770</v>
          </cell>
          <cell r="L88">
            <v>274</v>
          </cell>
          <cell r="M88">
            <v>195.57999999999993</v>
          </cell>
          <cell r="N88">
            <v>126.75999999999999</v>
          </cell>
          <cell r="O88">
            <v>68.819999999999951</v>
          </cell>
          <cell r="R88">
            <v>195.57999999999993</v>
          </cell>
          <cell r="S88">
            <v>126.75999999999999</v>
          </cell>
          <cell r="T88">
            <v>68.819999999999951</v>
          </cell>
          <cell r="U88">
            <v>0</v>
          </cell>
          <cell r="V88">
            <v>0</v>
          </cell>
        </row>
        <row r="89">
          <cell r="C89" t="str">
            <v>湖南理工职业技术学院</v>
          </cell>
          <cell r="D89" t="str">
            <v>高等职业教育</v>
          </cell>
          <cell r="E89">
            <v>764.42</v>
          </cell>
          <cell r="F89">
            <v>430.9</v>
          </cell>
          <cell r="G89">
            <v>333.52</v>
          </cell>
          <cell r="H89">
            <v>0</v>
          </cell>
          <cell r="I89">
            <v>0</v>
          </cell>
          <cell r="J89">
            <v>602</v>
          </cell>
          <cell r="K89">
            <v>366</v>
          </cell>
          <cell r="L89">
            <v>236</v>
          </cell>
          <cell r="M89">
            <v>162.41999999999996</v>
          </cell>
          <cell r="N89">
            <v>64.899999999999977</v>
          </cell>
          <cell r="O89">
            <v>97.52</v>
          </cell>
          <cell r="R89">
            <v>162.41999999999996</v>
          </cell>
          <cell r="S89">
            <v>64.899999999999977</v>
          </cell>
          <cell r="T89">
            <v>97.52</v>
          </cell>
          <cell r="U89">
            <v>0</v>
          </cell>
          <cell r="V89">
            <v>0</v>
          </cell>
        </row>
        <row r="90">
          <cell r="C90" t="str">
            <v>湖南生物机电职业技术学院</v>
          </cell>
          <cell r="D90" t="str">
            <v>高等职业教育</v>
          </cell>
          <cell r="E90">
            <v>1261.8699999999999</v>
          </cell>
          <cell r="F90">
            <v>980.53</v>
          </cell>
          <cell r="G90">
            <v>281.34000000000003</v>
          </cell>
          <cell r="H90">
            <v>0</v>
          </cell>
          <cell r="I90">
            <v>0</v>
          </cell>
          <cell r="J90">
            <v>1056</v>
          </cell>
          <cell r="K90">
            <v>812</v>
          </cell>
          <cell r="L90">
            <v>244</v>
          </cell>
          <cell r="M90">
            <v>205.87</v>
          </cell>
          <cell r="N90">
            <v>168.52999999999997</v>
          </cell>
          <cell r="O90">
            <v>37.340000000000032</v>
          </cell>
          <cell r="R90">
            <v>205.87</v>
          </cell>
          <cell r="S90">
            <v>168.52999999999997</v>
          </cell>
          <cell r="T90">
            <v>37.340000000000032</v>
          </cell>
          <cell r="U90">
            <v>0</v>
          </cell>
          <cell r="V90">
            <v>0</v>
          </cell>
        </row>
        <row r="91">
          <cell r="C91" t="str">
            <v>小计</v>
          </cell>
          <cell r="D91">
            <v>0</v>
          </cell>
          <cell r="E91">
            <v>1444.19</v>
          </cell>
          <cell r="F91">
            <v>1184.4000000000001</v>
          </cell>
          <cell r="G91">
            <v>259.78999999999996</v>
          </cell>
          <cell r="H91">
            <v>0</v>
          </cell>
          <cell r="I91">
            <v>0</v>
          </cell>
          <cell r="J91">
            <v>1260</v>
          </cell>
          <cell r="K91">
            <v>1030</v>
          </cell>
          <cell r="L91">
            <v>230</v>
          </cell>
          <cell r="M91">
            <v>184.18999999999994</v>
          </cell>
          <cell r="N91">
            <v>154.39999999999998</v>
          </cell>
          <cell r="O91">
            <v>29.789999999999953</v>
          </cell>
          <cell r="P91">
            <v>0</v>
          </cell>
          <cell r="Q91">
            <v>0</v>
          </cell>
          <cell r="R91">
            <v>184.18999999999994</v>
          </cell>
          <cell r="S91">
            <v>145.07999999999998</v>
          </cell>
          <cell r="T91">
            <v>39.109999999999957</v>
          </cell>
          <cell r="U91">
            <v>0</v>
          </cell>
          <cell r="V91">
            <v>0</v>
          </cell>
        </row>
        <row r="92">
          <cell r="C92" t="str">
            <v>湖南外贸职业学院</v>
          </cell>
          <cell r="D92" t="str">
            <v>高等职业教育</v>
          </cell>
          <cell r="E92">
            <v>820.78</v>
          </cell>
          <cell r="F92">
            <v>662.67</v>
          </cell>
          <cell r="G92">
            <v>158.10999999999996</v>
          </cell>
          <cell r="H92">
            <v>0</v>
          </cell>
          <cell r="I92">
            <v>0</v>
          </cell>
          <cell r="J92">
            <v>697</v>
          </cell>
          <cell r="K92">
            <v>578</v>
          </cell>
          <cell r="L92">
            <v>119</v>
          </cell>
          <cell r="M92">
            <v>123.77999999999992</v>
          </cell>
          <cell r="N92">
            <v>84.669999999999959</v>
          </cell>
          <cell r="O92">
            <v>39.109999999999957</v>
          </cell>
          <cell r="R92">
            <v>123.77999999999992</v>
          </cell>
          <cell r="S92">
            <v>84.669999999999959</v>
          </cell>
          <cell r="T92">
            <v>39.109999999999957</v>
          </cell>
          <cell r="U92">
            <v>0</v>
          </cell>
          <cell r="V92">
            <v>0</v>
          </cell>
        </row>
        <row r="93">
          <cell r="C93" t="str">
            <v>湖南现代物流职业技术学院</v>
          </cell>
          <cell r="D93" t="str">
            <v>高等职业教育</v>
          </cell>
          <cell r="E93">
            <v>623.41</v>
          </cell>
          <cell r="F93">
            <v>521.73</v>
          </cell>
          <cell r="G93">
            <v>101.67999999999999</v>
          </cell>
          <cell r="H93">
            <v>0</v>
          </cell>
          <cell r="I93">
            <v>0</v>
          </cell>
          <cell r="J93">
            <v>563</v>
          </cell>
          <cell r="K93">
            <v>452</v>
          </cell>
          <cell r="L93">
            <v>111</v>
          </cell>
          <cell r="M93">
            <v>60.410000000000011</v>
          </cell>
          <cell r="N93">
            <v>69.730000000000018</v>
          </cell>
          <cell r="O93">
            <v>-9.3200000000000038</v>
          </cell>
          <cell r="R93">
            <v>60.410000000000011</v>
          </cell>
          <cell r="S93">
            <v>60.410000000000011</v>
          </cell>
          <cell r="T93">
            <v>0</v>
          </cell>
          <cell r="U93">
            <v>0</v>
          </cell>
          <cell r="V93">
            <v>0</v>
          </cell>
        </row>
        <row r="94">
          <cell r="C94" t="str">
            <v>湖南水利水电职业技术学院</v>
          </cell>
          <cell r="D94" t="str">
            <v>高等职业教育</v>
          </cell>
          <cell r="E94">
            <v>964.09000000000015</v>
          </cell>
          <cell r="F94">
            <v>697.47</v>
          </cell>
          <cell r="G94">
            <v>266.62000000000006</v>
          </cell>
          <cell r="H94">
            <v>0</v>
          </cell>
          <cell r="I94">
            <v>0</v>
          </cell>
          <cell r="J94">
            <v>755</v>
          </cell>
          <cell r="K94">
            <v>559</v>
          </cell>
          <cell r="L94">
            <v>196</v>
          </cell>
          <cell r="M94">
            <v>209.09000000000009</v>
          </cell>
          <cell r="N94">
            <v>138.47000000000003</v>
          </cell>
          <cell r="O94">
            <v>70.620000000000047</v>
          </cell>
          <cell r="R94">
            <v>209.09000000000009</v>
          </cell>
          <cell r="S94">
            <v>138.47000000000003</v>
          </cell>
          <cell r="T94">
            <v>70.620000000000047</v>
          </cell>
          <cell r="U94">
            <v>0</v>
          </cell>
          <cell r="V94">
            <v>0</v>
          </cell>
        </row>
        <row r="95">
          <cell r="C95" t="str">
            <v>湖南司法警官职业学院</v>
          </cell>
          <cell r="D95" t="str">
            <v>高等职业教育</v>
          </cell>
          <cell r="E95">
            <v>487.44</v>
          </cell>
          <cell r="F95">
            <v>341.26</v>
          </cell>
          <cell r="G95">
            <v>146.17999999999998</v>
          </cell>
          <cell r="H95">
            <v>0</v>
          </cell>
          <cell r="I95">
            <v>0</v>
          </cell>
          <cell r="J95">
            <v>413</v>
          </cell>
          <cell r="K95">
            <v>288</v>
          </cell>
          <cell r="L95">
            <v>125</v>
          </cell>
          <cell r="M95">
            <v>74.439999999999984</v>
          </cell>
          <cell r="N95">
            <v>53.259999999999991</v>
          </cell>
          <cell r="O95">
            <v>21.179999999999989</v>
          </cell>
          <cell r="R95">
            <v>74.439999999999984</v>
          </cell>
          <cell r="S95">
            <v>53.259999999999991</v>
          </cell>
          <cell r="T95">
            <v>21.179999999999989</v>
          </cell>
          <cell r="U95">
            <v>0</v>
          </cell>
          <cell r="V95">
            <v>0</v>
          </cell>
        </row>
        <row r="96">
          <cell r="C96" t="str">
            <v>湖南体育职业学院</v>
          </cell>
          <cell r="D96" t="str">
            <v>高等职业教育</v>
          </cell>
          <cell r="E96">
            <v>1390.02</v>
          </cell>
          <cell r="F96">
            <v>285.12</v>
          </cell>
          <cell r="G96">
            <v>1104.9000000000001</v>
          </cell>
          <cell r="H96">
            <v>0</v>
          </cell>
          <cell r="I96">
            <v>0</v>
          </cell>
          <cell r="J96">
            <v>868</v>
          </cell>
          <cell r="K96">
            <v>242</v>
          </cell>
          <cell r="L96">
            <v>626</v>
          </cell>
          <cell r="M96">
            <v>522.0200000000001</v>
          </cell>
          <cell r="N96">
            <v>43.120000000000005</v>
          </cell>
          <cell r="O96">
            <v>478.90000000000009</v>
          </cell>
          <cell r="R96">
            <v>522.0200000000001</v>
          </cell>
          <cell r="S96">
            <v>43.120000000000005</v>
          </cell>
          <cell r="T96">
            <v>478.90000000000009</v>
          </cell>
          <cell r="U96">
            <v>0</v>
          </cell>
          <cell r="V96">
            <v>0</v>
          </cell>
        </row>
        <row r="97">
          <cell r="C97" t="str">
            <v>湖南中医药高等专科学校</v>
          </cell>
          <cell r="D97" t="str">
            <v>高等教育</v>
          </cell>
          <cell r="E97">
            <v>905.98</v>
          </cell>
          <cell r="F97">
            <v>795.69</v>
          </cell>
          <cell r="G97">
            <v>110.29</v>
          </cell>
          <cell r="H97">
            <v>0</v>
          </cell>
          <cell r="I97">
            <v>0</v>
          </cell>
          <cell r="J97">
            <v>760</v>
          </cell>
          <cell r="K97">
            <v>673</v>
          </cell>
          <cell r="L97">
            <v>87</v>
          </cell>
          <cell r="M97">
            <v>145.98000000000008</v>
          </cell>
          <cell r="N97">
            <v>122.69000000000005</v>
          </cell>
          <cell r="O97">
            <v>23.290000000000006</v>
          </cell>
          <cell r="R97">
            <v>145.98000000000008</v>
          </cell>
          <cell r="S97">
            <v>122.69000000000005</v>
          </cell>
          <cell r="T97">
            <v>23.290000000000006</v>
          </cell>
          <cell r="U97">
            <v>0</v>
          </cell>
          <cell r="V97">
            <v>0</v>
          </cell>
        </row>
        <row r="98">
          <cell r="C98" t="str">
            <v>湖南艺术职业学院</v>
          </cell>
          <cell r="D98" t="str">
            <v>高等职业教育</v>
          </cell>
          <cell r="E98">
            <v>451.04999999999995</v>
          </cell>
          <cell r="F98">
            <v>345.68</v>
          </cell>
          <cell r="G98">
            <v>105.36999999999998</v>
          </cell>
          <cell r="H98">
            <v>0</v>
          </cell>
          <cell r="I98">
            <v>0</v>
          </cell>
          <cell r="J98">
            <v>427</v>
          </cell>
          <cell r="K98">
            <v>333</v>
          </cell>
          <cell r="L98">
            <v>94</v>
          </cell>
          <cell r="M98">
            <v>24.049999999999983</v>
          </cell>
          <cell r="N98">
            <v>12.680000000000007</v>
          </cell>
          <cell r="O98">
            <v>11.369999999999976</v>
          </cell>
          <cell r="R98">
            <v>24.049999999999983</v>
          </cell>
          <cell r="S98">
            <v>12.680000000000007</v>
          </cell>
          <cell r="T98">
            <v>11.369999999999976</v>
          </cell>
          <cell r="U98">
            <v>0</v>
          </cell>
          <cell r="V98">
            <v>0</v>
          </cell>
        </row>
        <row r="99">
          <cell r="C99" t="str">
            <v>湖南劳动人事职业学院</v>
          </cell>
          <cell r="D99" t="str">
            <v>高等职业教育</v>
          </cell>
          <cell r="E99">
            <v>770.06000000000006</v>
          </cell>
          <cell r="F99">
            <v>614.35</v>
          </cell>
          <cell r="G99">
            <v>155.71</v>
          </cell>
          <cell r="H99">
            <v>0</v>
          </cell>
          <cell r="I99">
            <v>0</v>
          </cell>
          <cell r="J99">
            <v>609</v>
          </cell>
          <cell r="K99">
            <v>498</v>
          </cell>
          <cell r="L99">
            <v>111</v>
          </cell>
          <cell r="M99">
            <v>161.06000000000003</v>
          </cell>
          <cell r="N99">
            <v>116.35000000000002</v>
          </cell>
          <cell r="O99">
            <v>44.71</v>
          </cell>
          <cell r="R99">
            <v>161.06000000000003</v>
          </cell>
          <cell r="S99">
            <v>116.35000000000002</v>
          </cell>
          <cell r="T99">
            <v>44.71</v>
          </cell>
          <cell r="U99">
            <v>0</v>
          </cell>
          <cell r="V99">
            <v>0</v>
          </cell>
        </row>
        <row r="100">
          <cell r="C100" t="str">
            <v>湖南食品药品职业学院</v>
          </cell>
          <cell r="D100" t="str">
            <v>高等职业教育</v>
          </cell>
          <cell r="E100">
            <v>703.64</v>
          </cell>
          <cell r="F100">
            <v>578.64</v>
          </cell>
          <cell r="G100">
            <v>125.00000000000001</v>
          </cell>
          <cell r="H100">
            <v>0</v>
          </cell>
          <cell r="I100">
            <v>0</v>
          </cell>
          <cell r="J100">
            <v>544</v>
          </cell>
          <cell r="K100">
            <v>464</v>
          </cell>
          <cell r="L100">
            <v>80</v>
          </cell>
          <cell r="M100">
            <v>159.63999999999999</v>
          </cell>
          <cell r="N100">
            <v>114.63999999999999</v>
          </cell>
          <cell r="O100">
            <v>45.000000000000014</v>
          </cell>
          <cell r="R100">
            <v>159.63999999999999</v>
          </cell>
          <cell r="S100">
            <v>114.63999999999999</v>
          </cell>
          <cell r="T100">
            <v>45.000000000000014</v>
          </cell>
          <cell r="U100">
            <v>0</v>
          </cell>
          <cell r="V100">
            <v>0</v>
          </cell>
        </row>
        <row r="101">
          <cell r="C101" t="str">
            <v>湖南有色金属职业技术学院</v>
          </cell>
          <cell r="D101" t="str">
            <v>高等职业教育</v>
          </cell>
          <cell r="E101">
            <v>802.62</v>
          </cell>
          <cell r="F101">
            <v>664.23</v>
          </cell>
          <cell r="G101">
            <v>138.38999999999999</v>
          </cell>
          <cell r="H101">
            <v>0</v>
          </cell>
          <cell r="I101">
            <v>0</v>
          </cell>
          <cell r="J101">
            <v>729</v>
          </cell>
          <cell r="K101">
            <v>568</v>
          </cell>
          <cell r="L101">
            <v>161</v>
          </cell>
          <cell r="M101">
            <v>73.620000000000019</v>
          </cell>
          <cell r="N101">
            <v>96.230000000000018</v>
          </cell>
          <cell r="O101">
            <v>-22.61</v>
          </cell>
          <cell r="R101">
            <v>73.620000000000019</v>
          </cell>
          <cell r="S101">
            <v>73.620000000000019</v>
          </cell>
          <cell r="T101">
            <v>0</v>
          </cell>
          <cell r="U101">
            <v>0</v>
          </cell>
          <cell r="V101">
            <v>0</v>
          </cell>
        </row>
        <row r="102">
          <cell r="C102" t="str">
            <v>中共湖南省委党校</v>
          </cell>
          <cell r="D102" t="str">
            <v>高等教育</v>
          </cell>
          <cell r="E102">
            <v>94.44</v>
          </cell>
          <cell r="F102">
            <v>94.44</v>
          </cell>
          <cell r="G102">
            <v>0</v>
          </cell>
          <cell r="H102">
            <v>0</v>
          </cell>
          <cell r="I102">
            <v>0</v>
          </cell>
          <cell r="J102">
            <v>74</v>
          </cell>
          <cell r="K102">
            <v>74</v>
          </cell>
          <cell r="L102">
            <v>0</v>
          </cell>
          <cell r="M102">
            <v>20.439999999999998</v>
          </cell>
          <cell r="N102">
            <v>20.439999999999998</v>
          </cell>
          <cell r="R102">
            <v>20.439999999999998</v>
          </cell>
          <cell r="S102">
            <v>20.439999999999998</v>
          </cell>
          <cell r="T102">
            <v>0</v>
          </cell>
          <cell r="U102">
            <v>0</v>
          </cell>
          <cell r="V102">
            <v>0</v>
          </cell>
        </row>
        <row r="103">
          <cell r="C103" t="str">
            <v>长沙电力职业技术学院</v>
          </cell>
          <cell r="D103" t="str">
            <v>高等职业教育</v>
          </cell>
          <cell r="E103">
            <v>390.11</v>
          </cell>
          <cell r="F103">
            <v>362.13</v>
          </cell>
          <cell r="G103">
            <v>27.979999999999997</v>
          </cell>
          <cell r="H103">
            <v>0</v>
          </cell>
          <cell r="I103">
            <v>0</v>
          </cell>
          <cell r="J103">
            <v>316</v>
          </cell>
          <cell r="K103">
            <v>290</v>
          </cell>
          <cell r="L103">
            <v>26</v>
          </cell>
          <cell r="M103">
            <v>74.11</v>
          </cell>
          <cell r="N103">
            <v>72.13</v>
          </cell>
          <cell r="O103">
            <v>1.9799999999999986</v>
          </cell>
          <cell r="R103">
            <v>74.11</v>
          </cell>
          <cell r="S103">
            <v>72.13</v>
          </cell>
          <cell r="T103">
            <v>1.9799999999999986</v>
          </cell>
          <cell r="U103">
            <v>0</v>
          </cell>
          <cell r="V103">
            <v>0</v>
          </cell>
        </row>
        <row r="104">
          <cell r="C104" t="str">
            <v>湖南邮电职业技术学院</v>
          </cell>
          <cell r="D104" t="str">
            <v>高等职业教育</v>
          </cell>
          <cell r="E104">
            <v>460.55</v>
          </cell>
          <cell r="F104">
            <v>309.61</v>
          </cell>
          <cell r="G104">
            <v>150.94</v>
          </cell>
          <cell r="H104">
            <v>0</v>
          </cell>
          <cell r="I104">
            <v>0</v>
          </cell>
          <cell r="J104">
            <v>367</v>
          </cell>
          <cell r="K104">
            <v>257</v>
          </cell>
          <cell r="L104">
            <v>110</v>
          </cell>
          <cell r="M104">
            <v>93.55</v>
          </cell>
          <cell r="N104">
            <v>52.610000000000014</v>
          </cell>
          <cell r="O104">
            <v>40.939999999999984</v>
          </cell>
          <cell r="R104">
            <v>93.55</v>
          </cell>
          <cell r="S104">
            <v>52.610000000000014</v>
          </cell>
          <cell r="T104">
            <v>40.939999999999984</v>
          </cell>
          <cell r="U104">
            <v>0</v>
          </cell>
          <cell r="V104">
            <v>0</v>
          </cell>
        </row>
        <row r="105">
          <cell r="C105" t="str">
            <v>小计</v>
          </cell>
          <cell r="E105">
            <v>7016.0599999999995</v>
          </cell>
          <cell r="F105">
            <v>4404.9399999999996</v>
          </cell>
          <cell r="G105">
            <v>2611.12</v>
          </cell>
          <cell r="H105">
            <v>0</v>
          </cell>
          <cell r="I105">
            <v>0</v>
          </cell>
          <cell r="J105">
            <v>5289</v>
          </cell>
          <cell r="K105">
            <v>3706</v>
          </cell>
          <cell r="L105">
            <v>1583</v>
          </cell>
          <cell r="M105">
            <v>1727.06</v>
          </cell>
          <cell r="N105">
            <v>698.94</v>
          </cell>
          <cell r="O105">
            <v>1028.1200000000001</v>
          </cell>
          <cell r="P105">
            <v>0</v>
          </cell>
          <cell r="Q105">
            <v>0</v>
          </cell>
          <cell r="R105">
            <v>1727.06</v>
          </cell>
          <cell r="S105">
            <v>698.94</v>
          </cell>
          <cell r="T105">
            <v>1028.1200000000001</v>
          </cell>
          <cell r="U105">
            <v>0</v>
          </cell>
          <cell r="V105">
            <v>0</v>
          </cell>
        </row>
        <row r="106">
          <cell r="C106" t="str">
            <v>长沙矿冶研究院有限责任公司</v>
          </cell>
          <cell r="D106" t="str">
            <v>高等教育</v>
          </cell>
          <cell r="E106">
            <v>12.28</v>
          </cell>
          <cell r="F106">
            <v>12.28</v>
          </cell>
          <cell r="G106">
            <v>0</v>
          </cell>
          <cell r="H106">
            <v>0</v>
          </cell>
          <cell r="I106">
            <v>0</v>
          </cell>
          <cell r="J106">
            <v>9</v>
          </cell>
          <cell r="K106">
            <v>9</v>
          </cell>
          <cell r="L106">
            <v>0</v>
          </cell>
          <cell r="M106">
            <v>3.2799999999999994</v>
          </cell>
          <cell r="N106">
            <v>3.2799999999999994</v>
          </cell>
          <cell r="R106">
            <v>3.2799999999999994</v>
          </cell>
          <cell r="S106">
            <v>3.2799999999999994</v>
          </cell>
          <cell r="T106">
            <v>0</v>
          </cell>
          <cell r="U106">
            <v>0</v>
          </cell>
          <cell r="V106">
            <v>0</v>
          </cell>
        </row>
        <row r="107">
          <cell r="C107" t="str">
            <v>长沙矿山研究院有限责任公司</v>
          </cell>
          <cell r="D107" t="str">
            <v>高等教育</v>
          </cell>
          <cell r="E107">
            <v>8.31</v>
          </cell>
          <cell r="F107">
            <v>8.31</v>
          </cell>
          <cell r="G107">
            <v>0</v>
          </cell>
          <cell r="H107">
            <v>0</v>
          </cell>
          <cell r="I107">
            <v>0</v>
          </cell>
          <cell r="J107">
            <v>6</v>
          </cell>
          <cell r="K107">
            <v>6</v>
          </cell>
          <cell r="L107">
            <v>0</v>
          </cell>
          <cell r="M107">
            <v>2.3100000000000005</v>
          </cell>
          <cell r="N107">
            <v>2.3100000000000005</v>
          </cell>
          <cell r="R107">
            <v>2.3100000000000005</v>
          </cell>
          <cell r="S107">
            <v>2.3100000000000005</v>
          </cell>
          <cell r="T107">
            <v>0</v>
          </cell>
          <cell r="U107">
            <v>0</v>
          </cell>
          <cell r="V107">
            <v>0</v>
          </cell>
        </row>
        <row r="108">
          <cell r="C108" t="str">
            <v>湖南涉外经济学院</v>
          </cell>
          <cell r="D108" t="str">
            <v>高等教育</v>
          </cell>
          <cell r="E108">
            <v>2882.54</v>
          </cell>
          <cell r="F108">
            <v>1651.97</v>
          </cell>
          <cell r="G108">
            <v>1230.5700000000002</v>
          </cell>
          <cell r="H108">
            <v>0</v>
          </cell>
          <cell r="I108">
            <v>0</v>
          </cell>
          <cell r="J108">
            <v>2177</v>
          </cell>
          <cell r="K108">
            <v>1440</v>
          </cell>
          <cell r="L108">
            <v>737</v>
          </cell>
          <cell r="M108">
            <v>705.54000000000019</v>
          </cell>
          <cell r="N108">
            <v>211.97000000000003</v>
          </cell>
          <cell r="O108">
            <v>493.57000000000011</v>
          </cell>
          <cell r="R108">
            <v>705.54000000000019</v>
          </cell>
          <cell r="S108">
            <v>211.97000000000003</v>
          </cell>
          <cell r="T108">
            <v>493.57000000000011</v>
          </cell>
          <cell r="U108">
            <v>0</v>
          </cell>
          <cell r="V108">
            <v>0</v>
          </cell>
        </row>
        <row r="109">
          <cell r="C109" t="str">
            <v>长沙医学院</v>
          </cell>
          <cell r="D109" t="str">
            <v>高等教育</v>
          </cell>
          <cell r="E109">
            <v>2045.5900000000001</v>
          </cell>
          <cell r="F109">
            <v>1431.73</v>
          </cell>
          <cell r="G109">
            <v>613.86</v>
          </cell>
          <cell r="H109">
            <v>0</v>
          </cell>
          <cell r="I109">
            <v>0</v>
          </cell>
          <cell r="J109">
            <v>1567</v>
          </cell>
          <cell r="K109">
            <v>1206</v>
          </cell>
          <cell r="L109">
            <v>361</v>
          </cell>
          <cell r="M109">
            <v>478.59000000000003</v>
          </cell>
          <cell r="N109">
            <v>225.73000000000002</v>
          </cell>
          <cell r="O109">
            <v>252.86000000000004</v>
          </cell>
          <cell r="R109">
            <v>478.59000000000003</v>
          </cell>
          <cell r="S109">
            <v>225.73000000000002</v>
          </cell>
          <cell r="T109">
            <v>252.86000000000004</v>
          </cell>
          <cell r="U109">
            <v>0</v>
          </cell>
          <cell r="V109">
            <v>0</v>
          </cell>
        </row>
        <row r="110">
          <cell r="C110" t="str">
            <v>湖南信息学院</v>
          </cell>
          <cell r="D110" t="str">
            <v>高等教育</v>
          </cell>
          <cell r="E110">
            <v>1703.6099999999997</v>
          </cell>
          <cell r="F110">
            <v>1027.3499999999999</v>
          </cell>
          <cell r="G110">
            <v>676.25999999999988</v>
          </cell>
          <cell r="H110">
            <v>0</v>
          </cell>
          <cell r="I110">
            <v>0</v>
          </cell>
          <cell r="J110">
            <v>1253</v>
          </cell>
          <cell r="K110">
            <v>844</v>
          </cell>
          <cell r="L110">
            <v>409</v>
          </cell>
          <cell r="M110">
            <v>450.60999999999979</v>
          </cell>
          <cell r="N110">
            <v>183.34999999999991</v>
          </cell>
          <cell r="O110">
            <v>267.25999999999988</v>
          </cell>
          <cell r="R110">
            <v>450.60999999999979</v>
          </cell>
          <cell r="S110">
            <v>183.34999999999991</v>
          </cell>
          <cell r="T110">
            <v>267.25999999999988</v>
          </cell>
          <cell r="U110">
            <v>0</v>
          </cell>
          <cell r="V110">
            <v>0</v>
          </cell>
        </row>
        <row r="111">
          <cell r="C111" t="str">
            <v>保险职业学院</v>
          </cell>
          <cell r="D111" t="str">
            <v>高等职业教育</v>
          </cell>
          <cell r="E111">
            <v>363.73</v>
          </cell>
          <cell r="F111">
            <v>273.3</v>
          </cell>
          <cell r="G111">
            <v>90.429999999999993</v>
          </cell>
          <cell r="H111">
            <v>0</v>
          </cell>
          <cell r="I111">
            <v>0</v>
          </cell>
          <cell r="J111">
            <v>277</v>
          </cell>
          <cell r="K111">
            <v>201</v>
          </cell>
          <cell r="L111">
            <v>76</v>
          </cell>
          <cell r="M111">
            <v>86.73</v>
          </cell>
          <cell r="N111">
            <v>72.300000000000011</v>
          </cell>
          <cell r="O111">
            <v>14.429999999999996</v>
          </cell>
          <cell r="R111">
            <v>86.73</v>
          </cell>
          <cell r="S111">
            <v>72.300000000000011</v>
          </cell>
          <cell r="T111">
            <v>14.429999999999996</v>
          </cell>
          <cell r="U111">
            <v>0</v>
          </cell>
          <cell r="V111">
            <v>0</v>
          </cell>
        </row>
        <row r="112">
          <cell r="E112">
            <v>47112.849999999984</v>
          </cell>
          <cell r="F112">
            <v>30907.189999999991</v>
          </cell>
          <cell r="G112">
            <v>14688.66</v>
          </cell>
          <cell r="H112">
            <v>0</v>
          </cell>
          <cell r="I112">
            <v>1517</v>
          </cell>
          <cell r="J112">
            <v>34339</v>
          </cell>
          <cell r="K112">
            <v>24060</v>
          </cell>
          <cell r="L112">
            <v>10279</v>
          </cell>
          <cell r="M112">
            <v>12773.85</v>
          </cell>
          <cell r="N112">
            <v>6847.1900000000005</v>
          </cell>
          <cell r="O112">
            <v>4409.6599999999989</v>
          </cell>
          <cell r="P112">
            <v>0</v>
          </cell>
          <cell r="Q112">
            <v>1517</v>
          </cell>
          <cell r="R112">
            <v>12773.85</v>
          </cell>
          <cell r="S112">
            <v>6847.1900000000005</v>
          </cell>
          <cell r="T112">
            <v>4409.6599999999989</v>
          </cell>
          <cell r="U112">
            <v>0</v>
          </cell>
          <cell r="V112">
            <v>1517</v>
          </cell>
        </row>
        <row r="113">
          <cell r="E113">
            <v>13337.890000000001</v>
          </cell>
          <cell r="F113">
            <v>7699.5999999999995</v>
          </cell>
          <cell r="G113">
            <v>5601.5999999999995</v>
          </cell>
          <cell r="H113">
            <v>0</v>
          </cell>
          <cell r="I113">
            <v>36.69</v>
          </cell>
          <cell r="J113">
            <v>9795</v>
          </cell>
          <cell r="K113">
            <v>6251</v>
          </cell>
          <cell r="L113">
            <v>3544</v>
          </cell>
          <cell r="M113">
            <v>3542.8900000000008</v>
          </cell>
          <cell r="N113">
            <v>1448.6</v>
          </cell>
          <cell r="O113">
            <v>2057.6</v>
          </cell>
          <cell r="P113">
            <v>0</v>
          </cell>
          <cell r="Q113">
            <v>36.69</v>
          </cell>
          <cell r="R113">
            <v>3542.8900000000008</v>
          </cell>
          <cell r="S113">
            <v>1448.6</v>
          </cell>
          <cell r="T113">
            <v>2057.6</v>
          </cell>
          <cell r="U113">
            <v>0</v>
          </cell>
          <cell r="V113">
            <v>36.69</v>
          </cell>
        </row>
        <row r="114">
          <cell r="E114">
            <v>13312.550000000001</v>
          </cell>
          <cell r="F114">
            <v>7699.5999999999995</v>
          </cell>
          <cell r="G114">
            <v>5601.5999999999995</v>
          </cell>
          <cell r="H114">
            <v>0</v>
          </cell>
          <cell r="I114">
            <v>11.35</v>
          </cell>
          <cell r="J114">
            <v>9795</v>
          </cell>
          <cell r="K114">
            <v>6251</v>
          </cell>
          <cell r="L114">
            <v>3544</v>
          </cell>
          <cell r="M114">
            <v>3517.5500000000006</v>
          </cell>
          <cell r="N114">
            <v>1448.6</v>
          </cell>
          <cell r="O114">
            <v>2057.6</v>
          </cell>
          <cell r="P114">
            <v>0</v>
          </cell>
          <cell r="Q114">
            <v>11.35</v>
          </cell>
          <cell r="R114">
            <v>3517.5500000000006</v>
          </cell>
          <cell r="S114">
            <v>1448.6</v>
          </cell>
          <cell r="T114">
            <v>2057.6</v>
          </cell>
          <cell r="U114">
            <v>0</v>
          </cell>
          <cell r="V114">
            <v>11.35</v>
          </cell>
        </row>
        <row r="115">
          <cell r="C115" t="str">
            <v>长沙南方职业学院</v>
          </cell>
          <cell r="D115" t="str">
            <v>高等职业教育</v>
          </cell>
          <cell r="E115">
            <v>1619.56</v>
          </cell>
          <cell r="F115">
            <v>745.13</v>
          </cell>
          <cell r="G115">
            <v>874.43</v>
          </cell>
          <cell r="H115">
            <v>0</v>
          </cell>
          <cell r="I115">
            <v>0</v>
          </cell>
          <cell r="J115">
            <v>1096</v>
          </cell>
          <cell r="K115">
            <v>583</v>
          </cell>
          <cell r="L115">
            <v>513</v>
          </cell>
          <cell r="M115">
            <v>523.55999999999995</v>
          </cell>
          <cell r="N115">
            <v>162.13</v>
          </cell>
          <cell r="O115">
            <v>361.42999999999995</v>
          </cell>
          <cell r="R115">
            <v>523.55999999999995</v>
          </cell>
          <cell r="S115">
            <v>162.13</v>
          </cell>
          <cell r="T115">
            <v>361.42999999999995</v>
          </cell>
          <cell r="U115">
            <v>0</v>
          </cell>
          <cell r="V115">
            <v>0</v>
          </cell>
        </row>
        <row r="116">
          <cell r="C116" t="str">
            <v>长沙商贸旅游职业技术学院</v>
          </cell>
          <cell r="D116" t="str">
            <v>高等职业教育</v>
          </cell>
          <cell r="E116">
            <v>751.31999999999994</v>
          </cell>
          <cell r="F116">
            <v>646.41999999999996</v>
          </cell>
          <cell r="G116">
            <v>104.89999999999999</v>
          </cell>
          <cell r="H116">
            <v>0</v>
          </cell>
          <cell r="I116">
            <v>0</v>
          </cell>
          <cell r="J116">
            <v>631</v>
          </cell>
          <cell r="K116">
            <v>553</v>
          </cell>
          <cell r="L116">
            <v>78</v>
          </cell>
          <cell r="M116">
            <v>120.31999999999995</v>
          </cell>
          <cell r="N116">
            <v>93.419999999999959</v>
          </cell>
          <cell r="O116">
            <v>26.899999999999988</v>
          </cell>
          <cell r="R116">
            <v>120.31999999999995</v>
          </cell>
          <cell r="S116">
            <v>93.419999999999959</v>
          </cell>
          <cell r="T116">
            <v>26.899999999999988</v>
          </cell>
          <cell r="U116">
            <v>0</v>
          </cell>
          <cell r="V116">
            <v>0</v>
          </cell>
        </row>
        <row r="117">
          <cell r="C117" t="str">
            <v>湖南信息职业技术学院</v>
          </cell>
          <cell r="D117" t="str">
            <v>高等职业教育</v>
          </cell>
          <cell r="E117">
            <v>1288.77</v>
          </cell>
          <cell r="F117">
            <v>779.25</v>
          </cell>
          <cell r="G117">
            <v>509.51999999999992</v>
          </cell>
          <cell r="H117">
            <v>0</v>
          </cell>
          <cell r="I117">
            <v>0</v>
          </cell>
          <cell r="J117">
            <v>981</v>
          </cell>
          <cell r="K117">
            <v>661</v>
          </cell>
          <cell r="L117">
            <v>320</v>
          </cell>
          <cell r="M117">
            <v>307.76999999999992</v>
          </cell>
          <cell r="N117">
            <v>118.25</v>
          </cell>
          <cell r="O117">
            <v>189.51999999999992</v>
          </cell>
          <cell r="R117">
            <v>307.76999999999992</v>
          </cell>
          <cell r="S117">
            <v>118.25</v>
          </cell>
          <cell r="T117">
            <v>189.51999999999992</v>
          </cell>
          <cell r="U117">
            <v>0</v>
          </cell>
          <cell r="V117">
            <v>0</v>
          </cell>
        </row>
        <row r="118">
          <cell r="C118" t="str">
            <v>长沙学院</v>
          </cell>
          <cell r="D118" t="str">
            <v>高等教育</v>
          </cell>
          <cell r="E118">
            <v>1018.48</v>
          </cell>
          <cell r="F118">
            <v>857.32</v>
          </cell>
          <cell r="G118">
            <v>161.16</v>
          </cell>
          <cell r="H118">
            <v>0</v>
          </cell>
          <cell r="I118">
            <v>0</v>
          </cell>
          <cell r="J118">
            <v>875</v>
          </cell>
          <cell r="K118">
            <v>748</v>
          </cell>
          <cell r="L118">
            <v>127</v>
          </cell>
          <cell r="M118">
            <v>143.48000000000005</v>
          </cell>
          <cell r="N118">
            <v>109.32000000000005</v>
          </cell>
          <cell r="O118">
            <v>34.159999999999997</v>
          </cell>
          <cell r="R118">
            <v>143.48000000000005</v>
          </cell>
          <cell r="S118">
            <v>109.32000000000005</v>
          </cell>
          <cell r="T118">
            <v>34.159999999999997</v>
          </cell>
          <cell r="U118">
            <v>0</v>
          </cell>
          <cell r="V118">
            <v>0</v>
          </cell>
        </row>
        <row r="119">
          <cell r="C119" t="str">
            <v>长沙职业技术学院</v>
          </cell>
          <cell r="D119" t="str">
            <v>高等职业教育</v>
          </cell>
          <cell r="E119">
            <v>753.26</v>
          </cell>
          <cell r="F119">
            <v>700.99</v>
          </cell>
          <cell r="G119">
            <v>52.269999999999953</v>
          </cell>
          <cell r="H119">
            <v>0</v>
          </cell>
          <cell r="I119">
            <v>0</v>
          </cell>
          <cell r="J119">
            <v>847</v>
          </cell>
          <cell r="K119">
            <v>612</v>
          </cell>
          <cell r="L119">
            <v>235</v>
          </cell>
          <cell r="M119">
            <v>-93.740000000000038</v>
          </cell>
          <cell r="N119">
            <v>88.990000000000009</v>
          </cell>
          <cell r="O119">
            <v>-182.73000000000005</v>
          </cell>
          <cell r="R119">
            <v>-93.740000000000038</v>
          </cell>
          <cell r="S119">
            <v>88.990000000000009</v>
          </cell>
          <cell r="T119">
            <v>-182.73000000000005</v>
          </cell>
          <cell r="U119">
            <v>0</v>
          </cell>
          <cell r="V119">
            <v>0</v>
          </cell>
        </row>
        <row r="120">
          <cell r="C120" t="str">
            <v>湖南电子科技职业学院</v>
          </cell>
          <cell r="D120" t="str">
            <v>高等职业教育</v>
          </cell>
          <cell r="E120">
            <v>2193.06</v>
          </cell>
          <cell r="F120">
            <v>794.48</v>
          </cell>
          <cell r="G120">
            <v>1398.58</v>
          </cell>
          <cell r="H120">
            <v>0</v>
          </cell>
          <cell r="I120">
            <v>0</v>
          </cell>
          <cell r="J120">
            <v>1443</v>
          </cell>
          <cell r="K120">
            <v>660</v>
          </cell>
          <cell r="L120">
            <v>783</v>
          </cell>
          <cell r="M120">
            <v>750.06000000000006</v>
          </cell>
          <cell r="N120">
            <v>134.48000000000002</v>
          </cell>
          <cell r="O120">
            <v>615.58000000000004</v>
          </cell>
          <cell r="R120">
            <v>750.06000000000006</v>
          </cell>
          <cell r="S120">
            <v>134.48000000000002</v>
          </cell>
          <cell r="T120">
            <v>615.58000000000004</v>
          </cell>
          <cell r="U120">
            <v>0</v>
          </cell>
          <cell r="V120">
            <v>0</v>
          </cell>
        </row>
        <row r="121">
          <cell r="C121" t="str">
            <v>湖南都市职业学院</v>
          </cell>
          <cell r="D121" t="str">
            <v>高等职业教育</v>
          </cell>
          <cell r="E121">
            <v>2145.2800000000002</v>
          </cell>
          <cell r="F121">
            <v>868.51</v>
          </cell>
          <cell r="G121">
            <v>1276.77</v>
          </cell>
          <cell r="H121">
            <v>0</v>
          </cell>
          <cell r="I121">
            <v>0</v>
          </cell>
          <cell r="J121">
            <v>1517</v>
          </cell>
          <cell r="K121">
            <v>719</v>
          </cell>
          <cell r="L121">
            <v>798</v>
          </cell>
          <cell r="M121">
            <v>628.28000000000009</v>
          </cell>
          <cell r="N121">
            <v>149.51</v>
          </cell>
          <cell r="O121">
            <v>478.7700000000001</v>
          </cell>
          <cell r="R121">
            <v>628.28000000000009</v>
          </cell>
          <cell r="S121">
            <v>149.51</v>
          </cell>
          <cell r="T121">
            <v>478.7700000000001</v>
          </cell>
          <cell r="U121">
            <v>0</v>
          </cell>
          <cell r="V121">
            <v>0</v>
          </cell>
        </row>
        <row r="122">
          <cell r="C122" t="str">
            <v>湖南外国语职业学院</v>
          </cell>
          <cell r="D122" t="str">
            <v>高等职业教育</v>
          </cell>
          <cell r="E122">
            <v>1218.28</v>
          </cell>
          <cell r="F122">
            <v>858.31</v>
          </cell>
          <cell r="G122">
            <v>359.97</v>
          </cell>
          <cell r="H122">
            <v>0</v>
          </cell>
          <cell r="I122">
            <v>0</v>
          </cell>
          <cell r="J122">
            <v>959</v>
          </cell>
          <cell r="K122">
            <v>733</v>
          </cell>
          <cell r="L122">
            <v>226</v>
          </cell>
          <cell r="M122">
            <v>259.27999999999997</v>
          </cell>
          <cell r="N122">
            <v>125.30999999999995</v>
          </cell>
          <cell r="O122">
            <v>133.97000000000003</v>
          </cell>
          <cell r="R122">
            <v>259.27999999999997</v>
          </cell>
          <cell r="S122">
            <v>125.30999999999995</v>
          </cell>
          <cell r="T122">
            <v>133.97000000000003</v>
          </cell>
          <cell r="U122">
            <v>0</v>
          </cell>
          <cell r="V122">
            <v>0</v>
          </cell>
        </row>
        <row r="123">
          <cell r="C123" t="str">
            <v>湖南三一工业职业技术学院</v>
          </cell>
          <cell r="D123" t="str">
            <v>高等职业教育</v>
          </cell>
          <cell r="E123">
            <v>1395.89</v>
          </cell>
          <cell r="F123">
            <v>569.34</v>
          </cell>
          <cell r="G123">
            <v>826.55</v>
          </cell>
          <cell r="H123">
            <v>0</v>
          </cell>
          <cell r="I123">
            <v>0</v>
          </cell>
          <cell r="J123">
            <v>893</v>
          </cell>
          <cell r="K123">
            <v>458</v>
          </cell>
          <cell r="L123">
            <v>435</v>
          </cell>
          <cell r="M123">
            <v>502.89000000000004</v>
          </cell>
          <cell r="N123">
            <v>111.34000000000003</v>
          </cell>
          <cell r="O123">
            <v>391.55</v>
          </cell>
          <cell r="R123">
            <v>502.89000000000004</v>
          </cell>
          <cell r="S123">
            <v>111.34000000000003</v>
          </cell>
          <cell r="T123">
            <v>391.55</v>
          </cell>
          <cell r="U123">
            <v>0</v>
          </cell>
          <cell r="V123">
            <v>0</v>
          </cell>
        </row>
        <row r="124">
          <cell r="C124" t="str">
            <v>长沙卫生职业学院</v>
          </cell>
          <cell r="D124" t="str">
            <v>高等职业教育</v>
          </cell>
          <cell r="E124">
            <v>546.86</v>
          </cell>
          <cell r="F124">
            <v>509.41</v>
          </cell>
          <cell r="G124">
            <v>37.450000000000003</v>
          </cell>
          <cell r="H124">
            <v>0</v>
          </cell>
          <cell r="I124">
            <v>0</v>
          </cell>
          <cell r="J124">
            <v>450</v>
          </cell>
          <cell r="K124">
            <v>421</v>
          </cell>
          <cell r="L124">
            <v>29</v>
          </cell>
          <cell r="M124">
            <v>96.860000000000028</v>
          </cell>
          <cell r="N124">
            <v>88.410000000000025</v>
          </cell>
          <cell r="O124">
            <v>8.4499999999999993</v>
          </cell>
          <cell r="R124">
            <v>96.860000000000028</v>
          </cell>
          <cell r="S124">
            <v>88.410000000000025</v>
          </cell>
          <cell r="T124">
            <v>8.4499999999999993</v>
          </cell>
          <cell r="U124">
            <v>0</v>
          </cell>
          <cell r="V124">
            <v>0</v>
          </cell>
        </row>
        <row r="125">
          <cell r="C125" t="str">
            <v>长沙幼儿师范高等专科学校</v>
          </cell>
          <cell r="D125" t="str">
            <v>高等教育</v>
          </cell>
          <cell r="E125">
            <v>282.82</v>
          </cell>
          <cell r="F125">
            <v>282.82</v>
          </cell>
          <cell r="G125">
            <v>0</v>
          </cell>
          <cell r="H125">
            <v>0</v>
          </cell>
          <cell r="I125">
            <v>0</v>
          </cell>
          <cell r="J125">
            <v>103</v>
          </cell>
          <cell r="K125">
            <v>103</v>
          </cell>
          <cell r="L125">
            <v>0</v>
          </cell>
          <cell r="M125">
            <v>179.82</v>
          </cell>
          <cell r="N125">
            <v>179.82</v>
          </cell>
          <cell r="R125">
            <v>179.82</v>
          </cell>
          <cell r="S125">
            <v>179.82</v>
          </cell>
          <cell r="T125">
            <v>0</v>
          </cell>
          <cell r="U125">
            <v>0</v>
          </cell>
          <cell r="V125">
            <v>0</v>
          </cell>
        </row>
        <row r="126">
          <cell r="C126" t="str">
            <v>长沙轨道交通职业学院</v>
          </cell>
          <cell r="D126" t="str">
            <v>高等职业教育</v>
          </cell>
          <cell r="E126">
            <v>54.55</v>
          </cell>
          <cell r="F126">
            <v>54.55</v>
          </cell>
          <cell r="M126">
            <v>54.55</v>
          </cell>
          <cell r="N126">
            <v>54.55</v>
          </cell>
          <cell r="R126">
            <v>54.55</v>
          </cell>
          <cell r="S126">
            <v>54.55</v>
          </cell>
          <cell r="T126">
            <v>0</v>
          </cell>
          <cell r="U126">
            <v>0</v>
          </cell>
          <cell r="V126">
            <v>0</v>
          </cell>
        </row>
        <row r="127">
          <cell r="C127" t="str">
            <v>长沙文创艺术职业学院</v>
          </cell>
          <cell r="D127" t="str">
            <v>高等职业教育</v>
          </cell>
          <cell r="E127">
            <v>33.07</v>
          </cell>
          <cell r="F127">
            <v>33.07</v>
          </cell>
          <cell r="M127">
            <v>33.07</v>
          </cell>
          <cell r="N127">
            <v>33.07</v>
          </cell>
          <cell r="R127">
            <v>33.07</v>
          </cell>
          <cell r="S127">
            <v>33.07</v>
          </cell>
          <cell r="T127">
            <v>0</v>
          </cell>
          <cell r="U127">
            <v>0</v>
          </cell>
          <cell r="V127">
            <v>0</v>
          </cell>
        </row>
        <row r="128">
          <cell r="B128" t="str">
            <v>长沙市本级</v>
          </cell>
          <cell r="E128">
            <v>6.3</v>
          </cell>
          <cell r="F128">
            <v>0</v>
          </cell>
          <cell r="G128">
            <v>0</v>
          </cell>
          <cell r="H128">
            <v>0</v>
          </cell>
          <cell r="I128">
            <v>6.3</v>
          </cell>
          <cell r="J128">
            <v>0</v>
          </cell>
          <cell r="M128">
            <v>6.3</v>
          </cell>
          <cell r="Q128">
            <v>6.3</v>
          </cell>
          <cell r="R128">
            <v>6.3</v>
          </cell>
          <cell r="S128">
            <v>0</v>
          </cell>
          <cell r="T128">
            <v>0</v>
          </cell>
          <cell r="U128">
            <v>0</v>
          </cell>
          <cell r="V128">
            <v>6.3</v>
          </cell>
        </row>
        <row r="129">
          <cell r="B129" t="str">
            <v>长沙县</v>
          </cell>
          <cell r="E129">
            <v>3.7</v>
          </cell>
          <cell r="F129">
            <v>0</v>
          </cell>
          <cell r="G129">
            <v>0</v>
          </cell>
          <cell r="H129">
            <v>0</v>
          </cell>
          <cell r="I129">
            <v>3.7</v>
          </cell>
          <cell r="J129">
            <v>0</v>
          </cell>
          <cell r="M129">
            <v>3.7</v>
          </cell>
          <cell r="Q129">
            <v>3.7</v>
          </cell>
          <cell r="R129">
            <v>3.7</v>
          </cell>
          <cell r="S129">
            <v>0</v>
          </cell>
          <cell r="T129">
            <v>0</v>
          </cell>
          <cell r="U129">
            <v>0</v>
          </cell>
          <cell r="V129">
            <v>3.7</v>
          </cell>
        </row>
        <row r="130">
          <cell r="B130" t="str">
            <v>望城区</v>
          </cell>
          <cell r="E130">
            <v>1.35</v>
          </cell>
          <cell r="F130">
            <v>0</v>
          </cell>
          <cell r="G130">
            <v>0</v>
          </cell>
          <cell r="H130">
            <v>0</v>
          </cell>
          <cell r="I130">
            <v>1.35</v>
          </cell>
          <cell r="J130">
            <v>0</v>
          </cell>
          <cell r="M130">
            <v>1.35</v>
          </cell>
          <cell r="Q130">
            <v>1.35</v>
          </cell>
          <cell r="R130">
            <v>1.35</v>
          </cell>
          <cell r="S130">
            <v>0</v>
          </cell>
          <cell r="T130">
            <v>0</v>
          </cell>
          <cell r="U130">
            <v>0</v>
          </cell>
          <cell r="V130">
            <v>1.35</v>
          </cell>
        </row>
        <row r="131">
          <cell r="B131" t="str">
            <v>雨花区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M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B132" t="str">
            <v>芙蓉区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M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B133" t="str">
            <v>天心区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M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B134" t="str">
            <v>岳麓区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M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B135" t="str">
            <v>开福区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M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B136" t="str">
            <v>浏阳市</v>
          </cell>
          <cell r="E136">
            <v>15.77</v>
          </cell>
          <cell r="F136">
            <v>0</v>
          </cell>
          <cell r="G136">
            <v>0</v>
          </cell>
          <cell r="H136">
            <v>0</v>
          </cell>
          <cell r="I136">
            <v>15.77</v>
          </cell>
          <cell r="J136">
            <v>0</v>
          </cell>
          <cell r="M136">
            <v>15.77</v>
          </cell>
          <cell r="Q136">
            <v>15.77</v>
          </cell>
          <cell r="R136">
            <v>15.77</v>
          </cell>
          <cell r="S136">
            <v>0</v>
          </cell>
          <cell r="T136">
            <v>0</v>
          </cell>
          <cell r="U136">
            <v>0</v>
          </cell>
          <cell r="V136">
            <v>15.77</v>
          </cell>
        </row>
        <row r="137">
          <cell r="B137" t="str">
            <v>宁乡市</v>
          </cell>
          <cell r="E137">
            <v>9.57</v>
          </cell>
          <cell r="F137">
            <v>0</v>
          </cell>
          <cell r="G137">
            <v>0</v>
          </cell>
          <cell r="H137">
            <v>0</v>
          </cell>
          <cell r="I137">
            <v>9.57</v>
          </cell>
          <cell r="J137">
            <v>0</v>
          </cell>
          <cell r="M137">
            <v>9.57</v>
          </cell>
          <cell r="Q137">
            <v>9.57</v>
          </cell>
          <cell r="R137">
            <v>9.57</v>
          </cell>
          <cell r="S137">
            <v>0</v>
          </cell>
          <cell r="T137">
            <v>0</v>
          </cell>
          <cell r="U137">
            <v>0</v>
          </cell>
          <cell r="V137">
            <v>9.57</v>
          </cell>
        </row>
        <row r="138">
          <cell r="B138" t="str">
            <v>株洲市小计</v>
          </cell>
          <cell r="E138">
            <v>4584.1299999999992</v>
          </cell>
          <cell r="F138">
            <v>2066.15</v>
          </cell>
          <cell r="G138">
            <v>2480.7099999999996</v>
          </cell>
          <cell r="H138">
            <v>0</v>
          </cell>
          <cell r="I138">
            <v>37.270000000000003</v>
          </cell>
          <cell r="J138">
            <v>3325</v>
          </cell>
          <cell r="K138">
            <v>1645</v>
          </cell>
          <cell r="L138">
            <v>1680</v>
          </cell>
          <cell r="M138">
            <v>1259.1299999999997</v>
          </cell>
          <cell r="N138">
            <v>421.15000000000003</v>
          </cell>
          <cell r="O138">
            <v>800.70999999999981</v>
          </cell>
          <cell r="P138">
            <v>0</v>
          </cell>
          <cell r="Q138">
            <v>37.270000000000003</v>
          </cell>
          <cell r="R138">
            <v>1259.1299999999997</v>
          </cell>
          <cell r="S138">
            <v>421.15000000000003</v>
          </cell>
          <cell r="T138">
            <v>800.70999999999981</v>
          </cell>
          <cell r="U138">
            <v>0</v>
          </cell>
          <cell r="V138">
            <v>37.270000000000003</v>
          </cell>
        </row>
        <row r="139">
          <cell r="B139" t="str">
            <v>株洲市本级及所辖区小计</v>
          </cell>
          <cell r="E139">
            <v>4550.42</v>
          </cell>
          <cell r="F139">
            <v>2066.15</v>
          </cell>
          <cell r="G139">
            <v>2480.7099999999996</v>
          </cell>
          <cell r="H139">
            <v>0</v>
          </cell>
          <cell r="I139">
            <v>3.56</v>
          </cell>
          <cell r="J139">
            <v>3325</v>
          </cell>
          <cell r="K139">
            <v>1645</v>
          </cell>
          <cell r="L139">
            <v>1680</v>
          </cell>
          <cell r="M139">
            <v>1225.4199999999998</v>
          </cell>
          <cell r="N139">
            <v>421.15000000000003</v>
          </cell>
          <cell r="O139">
            <v>800.70999999999981</v>
          </cell>
          <cell r="P139">
            <v>0</v>
          </cell>
          <cell r="Q139">
            <v>6.84</v>
          </cell>
          <cell r="R139">
            <v>1225.4199999999998</v>
          </cell>
          <cell r="S139">
            <v>421.15000000000003</v>
          </cell>
          <cell r="T139">
            <v>800.70999999999981</v>
          </cell>
          <cell r="U139">
            <v>0</v>
          </cell>
          <cell r="V139">
            <v>3.56</v>
          </cell>
        </row>
        <row r="140">
          <cell r="B140" t="str">
            <v>株洲市本级</v>
          </cell>
          <cell r="C140" t="str">
            <v>湖南汽车工程职业学院</v>
          </cell>
          <cell r="D140" t="str">
            <v>高等职业教育</v>
          </cell>
          <cell r="E140">
            <v>3139.5599999999995</v>
          </cell>
          <cell r="F140">
            <v>1093.98</v>
          </cell>
          <cell r="G140">
            <v>2045.5799999999997</v>
          </cell>
          <cell r="H140">
            <v>0</v>
          </cell>
          <cell r="I140">
            <v>0</v>
          </cell>
          <cell r="J140">
            <v>2296</v>
          </cell>
          <cell r="K140">
            <v>901</v>
          </cell>
          <cell r="L140">
            <v>1395</v>
          </cell>
          <cell r="M140">
            <v>843.55999999999972</v>
          </cell>
          <cell r="N140">
            <v>192.98000000000002</v>
          </cell>
          <cell r="O140">
            <v>650.5799999999997</v>
          </cell>
          <cell r="R140">
            <v>843.55999999999972</v>
          </cell>
          <cell r="S140">
            <v>192.98000000000002</v>
          </cell>
          <cell r="T140">
            <v>650.5799999999997</v>
          </cell>
          <cell r="U140">
            <v>0</v>
          </cell>
          <cell r="V140">
            <v>0</v>
          </cell>
        </row>
        <row r="141">
          <cell r="B141" t="str">
            <v>株洲市本级</v>
          </cell>
          <cell r="C141" t="str">
            <v>湖南铁路科技职业技术学院</v>
          </cell>
          <cell r="D141" t="str">
            <v>高等职业教育</v>
          </cell>
          <cell r="E141">
            <v>1137.3700000000001</v>
          </cell>
          <cell r="F141">
            <v>702.24</v>
          </cell>
          <cell r="G141">
            <v>435.13000000000005</v>
          </cell>
          <cell r="H141">
            <v>0</v>
          </cell>
          <cell r="I141">
            <v>0</v>
          </cell>
          <cell r="J141">
            <v>930</v>
          </cell>
          <cell r="K141">
            <v>645</v>
          </cell>
          <cell r="L141">
            <v>285</v>
          </cell>
          <cell r="M141">
            <v>207.37000000000006</v>
          </cell>
          <cell r="N141">
            <v>57.240000000000009</v>
          </cell>
          <cell r="O141">
            <v>150.13000000000005</v>
          </cell>
          <cell r="R141">
            <v>207.37000000000006</v>
          </cell>
          <cell r="S141">
            <v>57.240000000000009</v>
          </cell>
          <cell r="T141">
            <v>150.13000000000005</v>
          </cell>
          <cell r="U141">
            <v>0</v>
          </cell>
          <cell r="V141">
            <v>0</v>
          </cell>
        </row>
        <row r="142">
          <cell r="B142" t="str">
            <v>株洲市本级</v>
          </cell>
          <cell r="C142" t="str">
            <v>株洲师范高等专科学校</v>
          </cell>
          <cell r="D142" t="str">
            <v>高等教育</v>
          </cell>
          <cell r="E142">
            <v>269.93</v>
          </cell>
          <cell r="F142">
            <v>269.93</v>
          </cell>
          <cell r="G142">
            <v>0</v>
          </cell>
          <cell r="H142">
            <v>0</v>
          </cell>
          <cell r="I142">
            <v>0</v>
          </cell>
          <cell r="J142">
            <v>99</v>
          </cell>
          <cell r="K142">
            <v>99</v>
          </cell>
          <cell r="L142">
            <v>0</v>
          </cell>
          <cell r="M142">
            <v>170.93</v>
          </cell>
          <cell r="N142">
            <v>170.93</v>
          </cell>
          <cell r="R142">
            <v>170.93</v>
          </cell>
          <cell r="S142">
            <v>170.93</v>
          </cell>
          <cell r="T142">
            <v>0</v>
          </cell>
          <cell r="U142">
            <v>0</v>
          </cell>
          <cell r="V142">
            <v>0</v>
          </cell>
        </row>
        <row r="143">
          <cell r="B143" t="str">
            <v>株洲市本级</v>
          </cell>
          <cell r="E143">
            <v>3.56</v>
          </cell>
          <cell r="F143">
            <v>0</v>
          </cell>
          <cell r="G143">
            <v>0</v>
          </cell>
          <cell r="H143">
            <v>0</v>
          </cell>
          <cell r="I143">
            <v>3.56</v>
          </cell>
          <cell r="J143">
            <v>0</v>
          </cell>
          <cell r="M143">
            <v>3.56</v>
          </cell>
          <cell r="Q143">
            <v>3.56</v>
          </cell>
          <cell r="R143">
            <v>3.56</v>
          </cell>
          <cell r="S143">
            <v>0</v>
          </cell>
          <cell r="T143">
            <v>0</v>
          </cell>
          <cell r="U143">
            <v>0</v>
          </cell>
          <cell r="V143">
            <v>3.56</v>
          </cell>
        </row>
        <row r="144">
          <cell r="B144" t="str">
            <v>渌口区</v>
          </cell>
          <cell r="E144">
            <v>3.28</v>
          </cell>
          <cell r="F144">
            <v>0</v>
          </cell>
          <cell r="G144">
            <v>0</v>
          </cell>
          <cell r="H144">
            <v>0</v>
          </cell>
          <cell r="I144">
            <v>3.28</v>
          </cell>
          <cell r="J144">
            <v>0</v>
          </cell>
          <cell r="M144">
            <v>3.28</v>
          </cell>
          <cell r="Q144">
            <v>3.28</v>
          </cell>
          <cell r="R144">
            <v>3.28</v>
          </cell>
          <cell r="S144">
            <v>0</v>
          </cell>
          <cell r="T144">
            <v>0</v>
          </cell>
          <cell r="U144">
            <v>0</v>
          </cell>
          <cell r="V144">
            <v>3.28</v>
          </cell>
        </row>
        <row r="145">
          <cell r="B145" t="str">
            <v>醴陵市</v>
          </cell>
          <cell r="E145">
            <v>12.8</v>
          </cell>
          <cell r="F145">
            <v>0</v>
          </cell>
          <cell r="G145">
            <v>0</v>
          </cell>
          <cell r="H145">
            <v>0</v>
          </cell>
          <cell r="I145">
            <v>12.8</v>
          </cell>
          <cell r="J145">
            <v>0</v>
          </cell>
          <cell r="M145">
            <v>12.8</v>
          </cell>
          <cell r="Q145">
            <v>12.8</v>
          </cell>
          <cell r="R145">
            <v>12.8</v>
          </cell>
          <cell r="S145">
            <v>0</v>
          </cell>
          <cell r="T145">
            <v>0</v>
          </cell>
          <cell r="U145">
            <v>0</v>
          </cell>
          <cell r="V145">
            <v>12.8</v>
          </cell>
        </row>
        <row r="146">
          <cell r="B146" t="str">
            <v>攸县</v>
          </cell>
          <cell r="E146">
            <v>6.12</v>
          </cell>
          <cell r="F146">
            <v>0</v>
          </cell>
          <cell r="G146">
            <v>0</v>
          </cell>
          <cell r="H146">
            <v>0</v>
          </cell>
          <cell r="I146">
            <v>6.12</v>
          </cell>
          <cell r="J146">
            <v>0</v>
          </cell>
          <cell r="M146">
            <v>6.12</v>
          </cell>
          <cell r="Q146">
            <v>6.12</v>
          </cell>
          <cell r="R146">
            <v>6.12</v>
          </cell>
          <cell r="S146">
            <v>0</v>
          </cell>
          <cell r="T146">
            <v>0</v>
          </cell>
          <cell r="U146">
            <v>0</v>
          </cell>
          <cell r="V146">
            <v>6.12</v>
          </cell>
        </row>
        <row r="147">
          <cell r="B147" t="str">
            <v>茶陵县</v>
          </cell>
          <cell r="E147">
            <v>5.48</v>
          </cell>
          <cell r="F147">
            <v>0</v>
          </cell>
          <cell r="G147">
            <v>0</v>
          </cell>
          <cell r="H147">
            <v>0</v>
          </cell>
          <cell r="I147">
            <v>5.48</v>
          </cell>
          <cell r="J147">
            <v>0</v>
          </cell>
          <cell r="M147">
            <v>5.48</v>
          </cell>
          <cell r="Q147">
            <v>5.48</v>
          </cell>
          <cell r="R147">
            <v>5.48</v>
          </cell>
          <cell r="S147">
            <v>0</v>
          </cell>
          <cell r="T147">
            <v>0</v>
          </cell>
          <cell r="U147">
            <v>0</v>
          </cell>
          <cell r="V147">
            <v>5.48</v>
          </cell>
        </row>
        <row r="148">
          <cell r="B148" t="str">
            <v>炎陵县</v>
          </cell>
          <cell r="E148">
            <v>6.03</v>
          </cell>
          <cell r="F148">
            <v>0</v>
          </cell>
          <cell r="G148">
            <v>0</v>
          </cell>
          <cell r="H148">
            <v>0</v>
          </cell>
          <cell r="I148">
            <v>6.03</v>
          </cell>
          <cell r="J148">
            <v>0</v>
          </cell>
          <cell r="M148">
            <v>6.03</v>
          </cell>
          <cell r="Q148">
            <v>6.03</v>
          </cell>
          <cell r="R148">
            <v>6.03</v>
          </cell>
          <cell r="S148">
            <v>0</v>
          </cell>
          <cell r="T148">
            <v>0</v>
          </cell>
          <cell r="U148">
            <v>0</v>
          </cell>
          <cell r="V148">
            <v>6.03</v>
          </cell>
        </row>
        <row r="149">
          <cell r="B149" t="str">
            <v>湘潭市小计</v>
          </cell>
          <cell r="D149">
            <v>0</v>
          </cell>
          <cell r="E149">
            <v>3856.8100000000004</v>
          </cell>
          <cell r="F149">
            <v>2580.9300000000003</v>
          </cell>
          <cell r="G149">
            <v>1248.33</v>
          </cell>
          <cell r="H149">
            <v>0</v>
          </cell>
          <cell r="I149">
            <v>27.55</v>
          </cell>
          <cell r="J149">
            <v>2546</v>
          </cell>
          <cell r="K149">
            <v>1718</v>
          </cell>
          <cell r="L149">
            <v>828</v>
          </cell>
          <cell r="M149">
            <v>1310.8100000000002</v>
          </cell>
          <cell r="N149">
            <v>862.93</v>
          </cell>
          <cell r="O149">
            <v>420.33000000000004</v>
          </cell>
          <cell r="P149">
            <v>0</v>
          </cell>
          <cell r="Q149">
            <v>27.55</v>
          </cell>
          <cell r="R149">
            <v>1310.8100000000002</v>
          </cell>
          <cell r="S149">
            <v>862.93</v>
          </cell>
          <cell r="T149">
            <v>420.33000000000004</v>
          </cell>
          <cell r="U149">
            <v>0</v>
          </cell>
          <cell r="V149">
            <v>27.55</v>
          </cell>
        </row>
        <row r="150">
          <cell r="B150" t="str">
            <v>湘潭市本级及所辖区小计</v>
          </cell>
          <cell r="D150">
            <v>0</v>
          </cell>
          <cell r="E150">
            <v>3834.57</v>
          </cell>
          <cell r="F150">
            <v>2580.9300000000003</v>
          </cell>
          <cell r="G150">
            <v>1248.33</v>
          </cell>
          <cell r="H150">
            <v>0</v>
          </cell>
          <cell r="I150">
            <v>5.31</v>
          </cell>
          <cell r="J150">
            <v>2546</v>
          </cell>
          <cell r="K150">
            <v>1718</v>
          </cell>
          <cell r="L150">
            <v>828</v>
          </cell>
          <cell r="M150">
            <v>1288.5700000000002</v>
          </cell>
          <cell r="N150">
            <v>862.93</v>
          </cell>
          <cell r="O150">
            <v>420.33000000000004</v>
          </cell>
          <cell r="P150">
            <v>0</v>
          </cell>
          <cell r="Q150">
            <v>27.55</v>
          </cell>
          <cell r="R150">
            <v>1288.5700000000002</v>
          </cell>
          <cell r="S150">
            <v>862.93</v>
          </cell>
          <cell r="T150">
            <v>420.33000000000004</v>
          </cell>
          <cell r="U150">
            <v>0</v>
          </cell>
          <cell r="V150">
            <v>5.31</v>
          </cell>
        </row>
        <row r="151">
          <cell r="B151" t="str">
            <v>湘潭市本级</v>
          </cell>
          <cell r="C151" t="str">
            <v>湘潭医卫职业技术学院</v>
          </cell>
          <cell r="D151" t="str">
            <v>高等职业教育</v>
          </cell>
          <cell r="E151">
            <v>971.69999999999993</v>
          </cell>
          <cell r="F151">
            <v>898.42</v>
          </cell>
          <cell r="G151">
            <v>73.280000000000015</v>
          </cell>
          <cell r="H151">
            <v>0</v>
          </cell>
          <cell r="I151">
            <v>0</v>
          </cell>
          <cell r="J151">
            <v>894</v>
          </cell>
          <cell r="K151">
            <v>816</v>
          </cell>
          <cell r="L151">
            <v>78</v>
          </cell>
          <cell r="M151">
            <v>77.699999999999974</v>
          </cell>
          <cell r="N151">
            <v>82.419999999999959</v>
          </cell>
          <cell r="O151">
            <v>-4.7199999999999882</v>
          </cell>
          <cell r="R151">
            <v>77.699999999999974</v>
          </cell>
          <cell r="S151">
            <v>82.419999999999959</v>
          </cell>
          <cell r="T151">
            <v>-4.7199999999999882</v>
          </cell>
          <cell r="U151">
            <v>0</v>
          </cell>
          <cell r="V151">
            <v>0</v>
          </cell>
        </row>
        <row r="152">
          <cell r="B152" t="str">
            <v>湘潭市本级</v>
          </cell>
          <cell r="C152" t="str">
            <v>湖南软件职业技术大学</v>
          </cell>
          <cell r="D152" t="str">
            <v>高等职业教育</v>
          </cell>
          <cell r="E152">
            <v>1412.76</v>
          </cell>
          <cell r="F152">
            <v>754.93</v>
          </cell>
          <cell r="G152">
            <v>657.83</v>
          </cell>
          <cell r="H152">
            <v>0</v>
          </cell>
          <cell r="I152">
            <v>0</v>
          </cell>
          <cell r="J152">
            <v>1010</v>
          </cell>
          <cell r="K152">
            <v>553</v>
          </cell>
          <cell r="L152">
            <v>457</v>
          </cell>
          <cell r="M152">
            <v>402.76</v>
          </cell>
          <cell r="N152">
            <v>201.92999999999995</v>
          </cell>
          <cell r="O152">
            <v>200.83</v>
          </cell>
          <cell r="R152">
            <v>402.76</v>
          </cell>
          <cell r="S152">
            <v>201.92999999999995</v>
          </cell>
          <cell r="T152">
            <v>200.83</v>
          </cell>
          <cell r="U152">
            <v>0</v>
          </cell>
          <cell r="V152">
            <v>0</v>
          </cell>
        </row>
        <row r="153">
          <cell r="B153" t="str">
            <v>湘潭市本级</v>
          </cell>
          <cell r="C153" t="str">
            <v>湖南吉利汽车职业技术学院</v>
          </cell>
          <cell r="D153" t="str">
            <v>高等职业教育</v>
          </cell>
          <cell r="E153">
            <v>962.72</v>
          </cell>
          <cell r="F153">
            <v>448.86</v>
          </cell>
          <cell r="G153">
            <v>513.86</v>
          </cell>
          <cell r="H153">
            <v>0</v>
          </cell>
          <cell r="I153">
            <v>0</v>
          </cell>
          <cell r="J153">
            <v>642</v>
          </cell>
          <cell r="K153">
            <v>349</v>
          </cell>
          <cell r="L153">
            <v>293</v>
          </cell>
          <cell r="M153">
            <v>320.72000000000003</v>
          </cell>
          <cell r="N153">
            <v>99.860000000000014</v>
          </cell>
          <cell r="O153">
            <v>220.86000000000004</v>
          </cell>
          <cell r="R153">
            <v>320.72000000000003</v>
          </cell>
          <cell r="S153">
            <v>99.860000000000014</v>
          </cell>
          <cell r="T153">
            <v>220.86000000000004</v>
          </cell>
          <cell r="U153">
            <v>0</v>
          </cell>
          <cell r="V153">
            <v>0</v>
          </cell>
        </row>
        <row r="154">
          <cell r="B154" t="str">
            <v>湘潭市本级</v>
          </cell>
          <cell r="C154" t="str">
            <v>湘潭理工学院</v>
          </cell>
          <cell r="D154" t="str">
            <v>高等教育</v>
          </cell>
          <cell r="E154">
            <v>482.08000000000004</v>
          </cell>
          <cell r="F154">
            <v>478.72</v>
          </cell>
          <cell r="G154">
            <v>3.36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482.08000000000004</v>
          </cell>
          <cell r="N154">
            <v>478.72</v>
          </cell>
          <cell r="O154">
            <v>3.36</v>
          </cell>
          <cell r="R154">
            <v>482.08000000000004</v>
          </cell>
          <cell r="S154">
            <v>478.72</v>
          </cell>
          <cell r="T154">
            <v>3.36</v>
          </cell>
          <cell r="U154">
            <v>0</v>
          </cell>
          <cell r="V154">
            <v>0</v>
          </cell>
        </row>
        <row r="155">
          <cell r="B155" t="str">
            <v>湘潭市本级</v>
          </cell>
          <cell r="E155">
            <v>5.31</v>
          </cell>
          <cell r="F155">
            <v>0</v>
          </cell>
          <cell r="G155">
            <v>0</v>
          </cell>
          <cell r="H155">
            <v>0</v>
          </cell>
          <cell r="I155">
            <v>5.31</v>
          </cell>
          <cell r="J155">
            <v>0</v>
          </cell>
          <cell r="M155">
            <v>5.31</v>
          </cell>
          <cell r="Q155">
            <v>5.31</v>
          </cell>
          <cell r="R155">
            <v>5.31</v>
          </cell>
          <cell r="S155">
            <v>0</v>
          </cell>
          <cell r="T155">
            <v>0</v>
          </cell>
          <cell r="U155">
            <v>0</v>
          </cell>
          <cell r="V155">
            <v>5.31</v>
          </cell>
        </row>
        <row r="156">
          <cell r="B156" t="str">
            <v>雨湖区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M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B157" t="str">
            <v>岳塘区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M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</row>
        <row r="158">
          <cell r="B158" t="str">
            <v>湘潭县</v>
          </cell>
          <cell r="E158">
            <v>11.28</v>
          </cell>
          <cell r="F158">
            <v>0</v>
          </cell>
          <cell r="G158">
            <v>0</v>
          </cell>
          <cell r="H158">
            <v>0</v>
          </cell>
          <cell r="I158">
            <v>11.28</v>
          </cell>
          <cell r="J158">
            <v>0</v>
          </cell>
          <cell r="M158">
            <v>11.28</v>
          </cell>
          <cell r="Q158">
            <v>11.28</v>
          </cell>
          <cell r="R158">
            <v>11.28</v>
          </cell>
          <cell r="S158">
            <v>0</v>
          </cell>
          <cell r="T158">
            <v>0</v>
          </cell>
          <cell r="U158">
            <v>0</v>
          </cell>
          <cell r="V158">
            <v>11.28</v>
          </cell>
        </row>
        <row r="159">
          <cell r="B159" t="str">
            <v>湘乡市</v>
          </cell>
          <cell r="E159">
            <v>10.16</v>
          </cell>
          <cell r="F159">
            <v>0</v>
          </cell>
          <cell r="G159">
            <v>0</v>
          </cell>
          <cell r="H159">
            <v>0</v>
          </cell>
          <cell r="I159">
            <v>10.16</v>
          </cell>
          <cell r="J159">
            <v>0</v>
          </cell>
          <cell r="M159">
            <v>10.16</v>
          </cell>
          <cell r="Q159">
            <v>10.16</v>
          </cell>
          <cell r="R159">
            <v>10.16</v>
          </cell>
          <cell r="S159">
            <v>0</v>
          </cell>
          <cell r="T159">
            <v>0</v>
          </cell>
          <cell r="U159">
            <v>0</v>
          </cell>
          <cell r="V159">
            <v>10.16</v>
          </cell>
        </row>
        <row r="160">
          <cell r="B160" t="str">
            <v>韶山市</v>
          </cell>
          <cell r="E160">
            <v>0.8</v>
          </cell>
          <cell r="F160">
            <v>0</v>
          </cell>
          <cell r="G160">
            <v>0</v>
          </cell>
          <cell r="H160">
            <v>0</v>
          </cell>
          <cell r="I160">
            <v>0.8</v>
          </cell>
          <cell r="J160">
            <v>0</v>
          </cell>
          <cell r="M160">
            <v>0.8</v>
          </cell>
          <cell r="Q160">
            <v>0.8</v>
          </cell>
          <cell r="R160">
            <v>0.8</v>
          </cell>
          <cell r="S160">
            <v>0</v>
          </cell>
          <cell r="T160">
            <v>0</v>
          </cell>
          <cell r="U160">
            <v>0</v>
          </cell>
          <cell r="V160">
            <v>0.8</v>
          </cell>
        </row>
        <row r="161">
          <cell r="B161" t="str">
            <v>衡阳市小计</v>
          </cell>
          <cell r="E161">
            <v>4735.1999999999989</v>
          </cell>
          <cell r="F161">
            <v>3367.6</v>
          </cell>
          <cell r="G161">
            <v>1264.0400000000002</v>
          </cell>
          <cell r="H161">
            <v>0</v>
          </cell>
          <cell r="I161">
            <v>103.56</v>
          </cell>
          <cell r="J161">
            <v>3510</v>
          </cell>
          <cell r="K161">
            <v>2642</v>
          </cell>
          <cell r="L161">
            <v>868</v>
          </cell>
          <cell r="M161">
            <v>1225.2</v>
          </cell>
          <cell r="N161">
            <v>725.59999999999991</v>
          </cell>
          <cell r="O161">
            <v>396.03999999999996</v>
          </cell>
          <cell r="P161">
            <v>0</v>
          </cell>
          <cell r="Q161">
            <v>103.56</v>
          </cell>
          <cell r="R161">
            <v>1225.2</v>
          </cell>
          <cell r="S161">
            <v>725.59999999999991</v>
          </cell>
          <cell r="T161">
            <v>396.03999999999996</v>
          </cell>
          <cell r="U161">
            <v>0</v>
          </cell>
          <cell r="V161">
            <v>103.56</v>
          </cell>
        </row>
        <row r="162">
          <cell r="B162" t="str">
            <v>衡阳市本级及所辖区小计</v>
          </cell>
          <cell r="E162">
            <v>4638.2599999999993</v>
          </cell>
          <cell r="F162">
            <v>3367.6</v>
          </cell>
          <cell r="G162">
            <v>1264.0400000000002</v>
          </cell>
          <cell r="H162">
            <v>0</v>
          </cell>
          <cell r="I162">
            <v>6.62</v>
          </cell>
          <cell r="J162">
            <v>3510</v>
          </cell>
          <cell r="K162">
            <v>2642</v>
          </cell>
          <cell r="L162">
            <v>868</v>
          </cell>
          <cell r="M162">
            <v>1128.26</v>
          </cell>
          <cell r="N162">
            <v>725.59999999999991</v>
          </cell>
          <cell r="O162">
            <v>396.03999999999996</v>
          </cell>
          <cell r="P162">
            <v>0</v>
          </cell>
          <cell r="Q162">
            <v>6.62</v>
          </cell>
          <cell r="R162">
            <v>1128.26</v>
          </cell>
          <cell r="S162">
            <v>725.59999999999991</v>
          </cell>
          <cell r="T162">
            <v>396.03999999999996</v>
          </cell>
          <cell r="U162">
            <v>0</v>
          </cell>
          <cell r="V162">
            <v>6.62</v>
          </cell>
        </row>
        <row r="163">
          <cell r="B163" t="str">
            <v>衡阳市本级</v>
          </cell>
          <cell r="C163" t="str">
            <v>湖南财经工业职业技术学院</v>
          </cell>
          <cell r="D163" t="str">
            <v>高等职业教育</v>
          </cell>
          <cell r="E163">
            <v>1014.0999999999999</v>
          </cell>
          <cell r="F163">
            <v>787.55</v>
          </cell>
          <cell r="G163">
            <v>226.55</v>
          </cell>
          <cell r="H163">
            <v>0</v>
          </cell>
          <cell r="I163">
            <v>0</v>
          </cell>
          <cell r="J163">
            <v>863</v>
          </cell>
          <cell r="K163">
            <v>688</v>
          </cell>
          <cell r="L163">
            <v>175</v>
          </cell>
          <cell r="M163">
            <v>151.09999999999997</v>
          </cell>
          <cell r="N163">
            <v>99.549999999999955</v>
          </cell>
          <cell r="O163">
            <v>51.550000000000004</v>
          </cell>
          <cell r="R163">
            <v>151.09999999999997</v>
          </cell>
          <cell r="S163">
            <v>99.549999999999955</v>
          </cell>
          <cell r="T163">
            <v>51.550000000000004</v>
          </cell>
          <cell r="U163">
            <v>0</v>
          </cell>
          <cell r="V163">
            <v>0</v>
          </cell>
        </row>
        <row r="164">
          <cell r="B164" t="str">
            <v>衡阳市本级</v>
          </cell>
          <cell r="C164" t="str">
            <v>湖南高速铁路职业技术学院</v>
          </cell>
          <cell r="D164" t="str">
            <v>高等职业教育</v>
          </cell>
          <cell r="E164">
            <v>1082.1500000000001</v>
          </cell>
          <cell r="F164">
            <v>789.83</v>
          </cell>
          <cell r="G164">
            <v>292.32</v>
          </cell>
          <cell r="H164">
            <v>0</v>
          </cell>
          <cell r="I164">
            <v>0</v>
          </cell>
          <cell r="J164">
            <v>876</v>
          </cell>
          <cell r="K164">
            <v>689</v>
          </cell>
          <cell r="L164">
            <v>187</v>
          </cell>
          <cell r="M164">
            <v>206.15000000000003</v>
          </cell>
          <cell r="N164">
            <v>100.83000000000004</v>
          </cell>
          <cell r="O164">
            <v>105.31999999999998</v>
          </cell>
          <cell r="R164">
            <v>206.15000000000003</v>
          </cell>
          <cell r="S164">
            <v>100.83000000000004</v>
          </cell>
          <cell r="T164">
            <v>105.31999999999998</v>
          </cell>
          <cell r="U164">
            <v>0</v>
          </cell>
          <cell r="V164">
            <v>0</v>
          </cell>
        </row>
        <row r="165">
          <cell r="B165" t="str">
            <v>衡阳市本级</v>
          </cell>
          <cell r="C165" t="str">
            <v>湖南交通工程学院</v>
          </cell>
          <cell r="D165" t="str">
            <v>高等教育</v>
          </cell>
          <cell r="E165">
            <v>1211.8399999999999</v>
          </cell>
          <cell r="F165">
            <v>820.97</v>
          </cell>
          <cell r="G165">
            <v>390.86999999999995</v>
          </cell>
          <cell r="H165">
            <v>0</v>
          </cell>
          <cell r="I165">
            <v>0</v>
          </cell>
          <cell r="J165">
            <v>966</v>
          </cell>
          <cell r="K165">
            <v>697</v>
          </cell>
          <cell r="L165">
            <v>269</v>
          </cell>
          <cell r="M165">
            <v>245.83999999999997</v>
          </cell>
          <cell r="N165">
            <v>123.97000000000003</v>
          </cell>
          <cell r="O165">
            <v>121.86999999999996</v>
          </cell>
          <cell r="R165">
            <v>245.83999999999997</v>
          </cell>
          <cell r="S165">
            <v>123.97000000000003</v>
          </cell>
          <cell r="T165">
            <v>121.86999999999996</v>
          </cell>
          <cell r="U165">
            <v>0</v>
          </cell>
          <cell r="V165">
            <v>0</v>
          </cell>
        </row>
        <row r="166">
          <cell r="B166" t="str">
            <v>衡阳市本级</v>
          </cell>
          <cell r="C166" t="str">
            <v>湖南工商职业学院</v>
          </cell>
          <cell r="D166" t="str">
            <v>高等职业教育</v>
          </cell>
          <cell r="E166">
            <v>925.53</v>
          </cell>
          <cell r="F166">
            <v>574.17999999999995</v>
          </cell>
          <cell r="G166">
            <v>351.35</v>
          </cell>
          <cell r="H166">
            <v>0</v>
          </cell>
          <cell r="I166">
            <v>0</v>
          </cell>
          <cell r="J166">
            <v>637</v>
          </cell>
          <cell r="K166">
            <v>400</v>
          </cell>
          <cell r="L166">
            <v>237</v>
          </cell>
          <cell r="M166">
            <v>288.52999999999997</v>
          </cell>
          <cell r="N166">
            <v>174.17999999999995</v>
          </cell>
          <cell r="O166">
            <v>114.35000000000001</v>
          </cell>
          <cell r="R166">
            <v>288.52999999999997</v>
          </cell>
          <cell r="S166">
            <v>174.17999999999995</v>
          </cell>
          <cell r="T166">
            <v>114.35000000000001</v>
          </cell>
          <cell r="U166">
            <v>0</v>
          </cell>
          <cell r="V166">
            <v>0</v>
          </cell>
        </row>
        <row r="167">
          <cell r="B167" t="str">
            <v>衡阳市本级</v>
          </cell>
          <cell r="C167" t="str">
            <v>衡阳幼儿师范高等专科学校</v>
          </cell>
          <cell r="D167" t="str">
            <v>高等教育</v>
          </cell>
          <cell r="E167">
            <v>376.53</v>
          </cell>
          <cell r="F167">
            <v>373.58</v>
          </cell>
          <cell r="G167">
            <v>2.9499999999999993</v>
          </cell>
          <cell r="H167">
            <v>0</v>
          </cell>
          <cell r="I167">
            <v>0</v>
          </cell>
          <cell r="J167">
            <v>168</v>
          </cell>
          <cell r="K167">
            <v>168</v>
          </cell>
          <cell r="L167">
            <v>0</v>
          </cell>
          <cell r="M167">
            <v>208.52999999999997</v>
          </cell>
          <cell r="N167">
            <v>205.57999999999998</v>
          </cell>
          <cell r="O167">
            <v>2.9499999999999993</v>
          </cell>
          <cell r="R167">
            <v>208.52999999999997</v>
          </cell>
          <cell r="S167">
            <v>205.57999999999998</v>
          </cell>
          <cell r="T167">
            <v>2.9499999999999993</v>
          </cell>
          <cell r="U167">
            <v>0</v>
          </cell>
          <cell r="V167">
            <v>0</v>
          </cell>
        </row>
        <row r="168">
          <cell r="B168" t="str">
            <v>衡阳市本级</v>
          </cell>
          <cell r="C168" t="str">
            <v>衡阳科技职业学院</v>
          </cell>
          <cell r="D168" t="str">
            <v>高等职业教育</v>
          </cell>
          <cell r="E168">
            <v>21.49</v>
          </cell>
          <cell r="F168">
            <v>21.49</v>
          </cell>
          <cell r="M168">
            <v>21.49</v>
          </cell>
          <cell r="N168">
            <v>21.49</v>
          </cell>
          <cell r="O168">
            <v>0</v>
          </cell>
          <cell r="R168">
            <v>21.49</v>
          </cell>
          <cell r="S168">
            <v>21.49</v>
          </cell>
          <cell r="T168">
            <v>0</v>
          </cell>
          <cell r="U168">
            <v>0</v>
          </cell>
          <cell r="V168">
            <v>0</v>
          </cell>
        </row>
        <row r="169">
          <cell r="B169" t="str">
            <v>衡阳市本级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M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B170" t="str">
            <v>南岳区</v>
          </cell>
          <cell r="E170">
            <v>1.04</v>
          </cell>
          <cell r="F170">
            <v>0</v>
          </cell>
          <cell r="G170">
            <v>0</v>
          </cell>
          <cell r="H170">
            <v>0</v>
          </cell>
          <cell r="I170">
            <v>1.04</v>
          </cell>
          <cell r="J170">
            <v>0</v>
          </cell>
          <cell r="M170">
            <v>1.04</v>
          </cell>
          <cell r="Q170">
            <v>1.04</v>
          </cell>
          <cell r="R170">
            <v>1.04</v>
          </cell>
          <cell r="S170">
            <v>0</v>
          </cell>
          <cell r="T170">
            <v>0</v>
          </cell>
          <cell r="U170">
            <v>0</v>
          </cell>
          <cell r="V170">
            <v>1.04</v>
          </cell>
        </row>
        <row r="171">
          <cell r="B171" t="str">
            <v>珠晖区</v>
          </cell>
          <cell r="E171">
            <v>1.59</v>
          </cell>
          <cell r="F171">
            <v>0</v>
          </cell>
          <cell r="G171">
            <v>0</v>
          </cell>
          <cell r="H171">
            <v>0</v>
          </cell>
          <cell r="I171">
            <v>1.59</v>
          </cell>
          <cell r="J171">
            <v>0</v>
          </cell>
          <cell r="M171">
            <v>1.59</v>
          </cell>
          <cell r="Q171">
            <v>1.59</v>
          </cell>
          <cell r="R171">
            <v>1.59</v>
          </cell>
          <cell r="S171">
            <v>0</v>
          </cell>
          <cell r="T171">
            <v>0</v>
          </cell>
          <cell r="U171">
            <v>0</v>
          </cell>
          <cell r="V171">
            <v>1.59</v>
          </cell>
        </row>
        <row r="172">
          <cell r="B172" t="str">
            <v>雁峰区</v>
          </cell>
          <cell r="E172">
            <v>1.2</v>
          </cell>
          <cell r="F172">
            <v>0</v>
          </cell>
          <cell r="G172">
            <v>0</v>
          </cell>
          <cell r="H172">
            <v>0</v>
          </cell>
          <cell r="I172">
            <v>1.2</v>
          </cell>
          <cell r="J172">
            <v>0</v>
          </cell>
          <cell r="M172">
            <v>1.2</v>
          </cell>
          <cell r="Q172">
            <v>1.2</v>
          </cell>
          <cell r="R172">
            <v>1.2</v>
          </cell>
          <cell r="S172">
            <v>0</v>
          </cell>
          <cell r="T172">
            <v>0</v>
          </cell>
          <cell r="U172">
            <v>0</v>
          </cell>
          <cell r="V172">
            <v>1.2</v>
          </cell>
        </row>
        <row r="173">
          <cell r="B173" t="str">
            <v>石鼓区</v>
          </cell>
          <cell r="E173">
            <v>1.1599999999999999</v>
          </cell>
          <cell r="F173">
            <v>0</v>
          </cell>
          <cell r="G173">
            <v>0</v>
          </cell>
          <cell r="H173">
            <v>0</v>
          </cell>
          <cell r="I173">
            <v>1.1599999999999999</v>
          </cell>
          <cell r="J173">
            <v>0</v>
          </cell>
          <cell r="M173">
            <v>1.1599999999999999</v>
          </cell>
          <cell r="Q173">
            <v>1.1599999999999999</v>
          </cell>
          <cell r="R173">
            <v>1.1599999999999999</v>
          </cell>
          <cell r="S173">
            <v>0</v>
          </cell>
          <cell r="T173">
            <v>0</v>
          </cell>
          <cell r="U173">
            <v>0</v>
          </cell>
          <cell r="V173">
            <v>1.1599999999999999</v>
          </cell>
        </row>
        <row r="174">
          <cell r="B174" t="str">
            <v>蒸湘区</v>
          </cell>
          <cell r="E174">
            <v>1.63</v>
          </cell>
          <cell r="F174">
            <v>0</v>
          </cell>
          <cell r="G174">
            <v>0</v>
          </cell>
          <cell r="H174">
            <v>0</v>
          </cell>
          <cell r="I174">
            <v>1.63</v>
          </cell>
          <cell r="J174">
            <v>0</v>
          </cell>
          <cell r="M174">
            <v>1.63</v>
          </cell>
          <cell r="Q174">
            <v>1.63</v>
          </cell>
          <cell r="R174">
            <v>1.63</v>
          </cell>
          <cell r="S174">
            <v>0</v>
          </cell>
          <cell r="T174">
            <v>0</v>
          </cell>
          <cell r="U174">
            <v>0</v>
          </cell>
          <cell r="V174">
            <v>1.63</v>
          </cell>
        </row>
        <row r="175">
          <cell r="B175" t="str">
            <v>衡南县</v>
          </cell>
          <cell r="E175">
            <v>9.65</v>
          </cell>
          <cell r="F175">
            <v>0</v>
          </cell>
          <cell r="G175">
            <v>0</v>
          </cell>
          <cell r="H175">
            <v>0</v>
          </cell>
          <cell r="I175">
            <v>9.65</v>
          </cell>
          <cell r="J175">
            <v>0</v>
          </cell>
          <cell r="M175">
            <v>9.65</v>
          </cell>
          <cell r="Q175">
            <v>9.65</v>
          </cell>
          <cell r="R175">
            <v>9.65</v>
          </cell>
          <cell r="S175">
            <v>0</v>
          </cell>
          <cell r="T175">
            <v>0</v>
          </cell>
          <cell r="U175">
            <v>0</v>
          </cell>
          <cell r="V175">
            <v>9.65</v>
          </cell>
        </row>
        <row r="176">
          <cell r="B176" t="str">
            <v>衡阳县</v>
          </cell>
          <cell r="E176">
            <v>15.35</v>
          </cell>
          <cell r="F176">
            <v>0</v>
          </cell>
          <cell r="G176">
            <v>0</v>
          </cell>
          <cell r="H176">
            <v>0</v>
          </cell>
          <cell r="I176">
            <v>15.35</v>
          </cell>
          <cell r="J176">
            <v>0</v>
          </cell>
          <cell r="M176">
            <v>15.35</v>
          </cell>
          <cell r="Q176">
            <v>15.35</v>
          </cell>
          <cell r="R176">
            <v>15.35</v>
          </cell>
          <cell r="S176">
            <v>0</v>
          </cell>
          <cell r="T176">
            <v>0</v>
          </cell>
          <cell r="U176">
            <v>0</v>
          </cell>
          <cell r="V176">
            <v>15.35</v>
          </cell>
        </row>
        <row r="177">
          <cell r="B177" t="str">
            <v>衡山县</v>
          </cell>
          <cell r="E177">
            <v>4.49</v>
          </cell>
          <cell r="F177">
            <v>0</v>
          </cell>
          <cell r="G177">
            <v>0</v>
          </cell>
          <cell r="H177">
            <v>0</v>
          </cell>
          <cell r="I177">
            <v>4.49</v>
          </cell>
          <cell r="J177">
            <v>0</v>
          </cell>
          <cell r="M177">
            <v>4.49</v>
          </cell>
          <cell r="Q177">
            <v>4.49</v>
          </cell>
          <cell r="R177">
            <v>4.49</v>
          </cell>
          <cell r="S177">
            <v>0</v>
          </cell>
          <cell r="T177">
            <v>0</v>
          </cell>
          <cell r="U177">
            <v>0</v>
          </cell>
          <cell r="V177">
            <v>4.49</v>
          </cell>
        </row>
        <row r="178">
          <cell r="B178" t="str">
            <v>衡东县</v>
          </cell>
          <cell r="E178">
            <v>8.39</v>
          </cell>
          <cell r="F178">
            <v>0</v>
          </cell>
          <cell r="G178">
            <v>0</v>
          </cell>
          <cell r="H178">
            <v>0</v>
          </cell>
          <cell r="I178">
            <v>8.39</v>
          </cell>
          <cell r="J178">
            <v>0</v>
          </cell>
          <cell r="M178">
            <v>8.39</v>
          </cell>
          <cell r="Q178">
            <v>8.39</v>
          </cell>
          <cell r="R178">
            <v>8.39</v>
          </cell>
          <cell r="S178">
            <v>0</v>
          </cell>
          <cell r="T178">
            <v>0</v>
          </cell>
          <cell r="U178">
            <v>0</v>
          </cell>
          <cell r="V178">
            <v>8.39</v>
          </cell>
        </row>
        <row r="179">
          <cell r="B179" t="str">
            <v>常宁市</v>
          </cell>
          <cell r="E179">
            <v>17.61</v>
          </cell>
          <cell r="F179">
            <v>0</v>
          </cell>
          <cell r="G179">
            <v>0</v>
          </cell>
          <cell r="H179">
            <v>0</v>
          </cell>
          <cell r="I179">
            <v>17.61</v>
          </cell>
          <cell r="J179">
            <v>0</v>
          </cell>
          <cell r="M179">
            <v>17.61</v>
          </cell>
          <cell r="Q179">
            <v>17.61</v>
          </cell>
          <cell r="R179">
            <v>17.61</v>
          </cell>
          <cell r="S179">
            <v>0</v>
          </cell>
          <cell r="T179">
            <v>0</v>
          </cell>
          <cell r="U179">
            <v>0</v>
          </cell>
          <cell r="V179">
            <v>17.61</v>
          </cell>
        </row>
        <row r="180">
          <cell r="B180" t="str">
            <v>祁东县</v>
          </cell>
          <cell r="E180">
            <v>16.38</v>
          </cell>
          <cell r="F180">
            <v>0</v>
          </cell>
          <cell r="G180">
            <v>0</v>
          </cell>
          <cell r="H180">
            <v>0</v>
          </cell>
          <cell r="I180">
            <v>16.38</v>
          </cell>
          <cell r="J180">
            <v>0</v>
          </cell>
          <cell r="M180">
            <v>16.38</v>
          </cell>
          <cell r="Q180">
            <v>16.38</v>
          </cell>
          <cell r="R180">
            <v>16.38</v>
          </cell>
          <cell r="S180">
            <v>0</v>
          </cell>
          <cell r="T180">
            <v>0</v>
          </cell>
          <cell r="U180">
            <v>0</v>
          </cell>
          <cell r="V180">
            <v>16.38</v>
          </cell>
        </row>
        <row r="181">
          <cell r="B181" t="str">
            <v>耒阳市</v>
          </cell>
          <cell r="E181">
            <v>25.07</v>
          </cell>
          <cell r="F181">
            <v>0</v>
          </cell>
          <cell r="G181">
            <v>0</v>
          </cell>
          <cell r="H181">
            <v>0</v>
          </cell>
          <cell r="I181">
            <v>25.07</v>
          </cell>
          <cell r="J181">
            <v>0</v>
          </cell>
          <cell r="M181">
            <v>25.07</v>
          </cell>
          <cell r="Q181">
            <v>25.07</v>
          </cell>
          <cell r="R181">
            <v>25.07</v>
          </cell>
          <cell r="S181">
            <v>0</v>
          </cell>
          <cell r="T181">
            <v>0</v>
          </cell>
          <cell r="U181">
            <v>0</v>
          </cell>
          <cell r="V181">
            <v>25.07</v>
          </cell>
        </row>
        <row r="182">
          <cell r="B182" t="str">
            <v>邵阳市小计</v>
          </cell>
          <cell r="E182">
            <v>1455.78</v>
          </cell>
          <cell r="F182">
            <v>1333.8600000000001</v>
          </cell>
          <cell r="G182">
            <v>-58.370000000000033</v>
          </cell>
          <cell r="H182">
            <v>0</v>
          </cell>
          <cell r="I182">
            <v>180.29</v>
          </cell>
          <cell r="J182">
            <v>1190</v>
          </cell>
          <cell r="K182">
            <v>984</v>
          </cell>
          <cell r="L182">
            <v>206</v>
          </cell>
          <cell r="M182">
            <v>265.78000000000014</v>
          </cell>
          <cell r="N182">
            <v>349.86000000000013</v>
          </cell>
          <cell r="O182">
            <v>-264.37000000000006</v>
          </cell>
          <cell r="P182">
            <v>0</v>
          </cell>
          <cell r="Q182">
            <v>180.29</v>
          </cell>
          <cell r="R182">
            <v>265.78000000000014</v>
          </cell>
          <cell r="S182">
            <v>349.86000000000013</v>
          </cell>
          <cell r="T182">
            <v>-264.37000000000006</v>
          </cell>
          <cell r="U182">
            <v>0</v>
          </cell>
          <cell r="V182">
            <v>180.29</v>
          </cell>
        </row>
        <row r="183">
          <cell r="B183" t="str">
            <v>邵阳市本级及所辖区小计</v>
          </cell>
          <cell r="E183">
            <v>1286.94</v>
          </cell>
          <cell r="F183">
            <v>1333.8600000000001</v>
          </cell>
          <cell r="G183">
            <v>-58.370000000000033</v>
          </cell>
          <cell r="H183">
            <v>0</v>
          </cell>
          <cell r="I183">
            <v>11.45</v>
          </cell>
          <cell r="J183">
            <v>1190</v>
          </cell>
          <cell r="K183">
            <v>984</v>
          </cell>
          <cell r="L183">
            <v>206</v>
          </cell>
          <cell r="M183">
            <v>96.940000000000069</v>
          </cell>
          <cell r="N183">
            <v>349.86000000000013</v>
          </cell>
          <cell r="O183">
            <v>-264.37000000000006</v>
          </cell>
          <cell r="P183">
            <v>0</v>
          </cell>
          <cell r="Q183">
            <v>11.45</v>
          </cell>
          <cell r="R183">
            <v>96.940000000000069</v>
          </cell>
          <cell r="S183">
            <v>349.86000000000013</v>
          </cell>
          <cell r="T183">
            <v>-264.37000000000006</v>
          </cell>
          <cell r="U183">
            <v>0</v>
          </cell>
          <cell r="V183">
            <v>11.45</v>
          </cell>
        </row>
        <row r="184">
          <cell r="B184" t="str">
            <v>邵阳市本级</v>
          </cell>
          <cell r="C184" t="str">
            <v>邵阳职业技术学院</v>
          </cell>
          <cell r="D184" t="str">
            <v>高等职业教育</v>
          </cell>
          <cell r="E184">
            <v>664.49</v>
          </cell>
          <cell r="F184">
            <v>728.7</v>
          </cell>
          <cell r="G184">
            <v>-64.210000000000036</v>
          </cell>
          <cell r="H184">
            <v>0</v>
          </cell>
          <cell r="I184">
            <v>0</v>
          </cell>
          <cell r="J184">
            <v>740</v>
          </cell>
          <cell r="K184">
            <v>538</v>
          </cell>
          <cell r="L184">
            <v>202</v>
          </cell>
          <cell r="M184">
            <v>-75.509999999999991</v>
          </cell>
          <cell r="N184">
            <v>190.70000000000005</v>
          </cell>
          <cell r="O184">
            <v>-266.21000000000004</v>
          </cell>
          <cell r="R184">
            <v>-75.509999999999991</v>
          </cell>
          <cell r="S184">
            <v>190.70000000000005</v>
          </cell>
          <cell r="T184">
            <v>-266.21000000000004</v>
          </cell>
          <cell r="U184">
            <v>0</v>
          </cell>
          <cell r="V184">
            <v>0</v>
          </cell>
        </row>
        <row r="185">
          <cell r="B185" t="str">
            <v>邵阳市本级</v>
          </cell>
          <cell r="C185" t="str">
            <v>湘中幼儿师范高等专科学校</v>
          </cell>
          <cell r="D185" t="str">
            <v>高等教育</v>
          </cell>
          <cell r="E185">
            <v>584.53000000000009</v>
          </cell>
          <cell r="F185">
            <v>578.69000000000005</v>
          </cell>
          <cell r="G185">
            <v>5.84</v>
          </cell>
          <cell r="H185">
            <v>0</v>
          </cell>
          <cell r="I185">
            <v>0</v>
          </cell>
          <cell r="J185">
            <v>450</v>
          </cell>
          <cell r="K185">
            <v>446</v>
          </cell>
          <cell r="L185">
            <v>4</v>
          </cell>
          <cell r="M185">
            <v>134.53000000000006</v>
          </cell>
          <cell r="N185">
            <v>132.69000000000005</v>
          </cell>
          <cell r="O185">
            <v>1.8399999999999994</v>
          </cell>
          <cell r="R185">
            <v>134.53000000000006</v>
          </cell>
          <cell r="S185">
            <v>132.69000000000005</v>
          </cell>
          <cell r="T185">
            <v>1.8399999999999994</v>
          </cell>
          <cell r="U185">
            <v>0</v>
          </cell>
          <cell r="V185">
            <v>0</v>
          </cell>
        </row>
        <row r="186">
          <cell r="B186" t="str">
            <v>邵阳市本级</v>
          </cell>
          <cell r="C186" t="str">
            <v>邵阳工业职业技术学院</v>
          </cell>
          <cell r="D186" t="str">
            <v>高等职业教育</v>
          </cell>
          <cell r="E186">
            <v>26.47</v>
          </cell>
          <cell r="F186">
            <v>26.47</v>
          </cell>
          <cell r="M186">
            <v>26.47</v>
          </cell>
          <cell r="N186">
            <v>26.47</v>
          </cell>
          <cell r="R186">
            <v>26.47</v>
          </cell>
          <cell r="S186">
            <v>26.47</v>
          </cell>
          <cell r="T186">
            <v>0</v>
          </cell>
          <cell r="U186">
            <v>0</v>
          </cell>
          <cell r="V186">
            <v>0</v>
          </cell>
        </row>
        <row r="187">
          <cell r="B187" t="str">
            <v>邵阳市本级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M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8">
          <cell r="B188" t="str">
            <v>北塔区</v>
          </cell>
          <cell r="E188">
            <v>1.94</v>
          </cell>
          <cell r="F188">
            <v>0</v>
          </cell>
          <cell r="G188">
            <v>0</v>
          </cell>
          <cell r="H188">
            <v>0</v>
          </cell>
          <cell r="I188">
            <v>1.94</v>
          </cell>
          <cell r="J188">
            <v>0</v>
          </cell>
          <cell r="M188">
            <v>1.94</v>
          </cell>
          <cell r="Q188">
            <v>1.94</v>
          </cell>
          <cell r="R188">
            <v>1.94</v>
          </cell>
          <cell r="S188">
            <v>0</v>
          </cell>
          <cell r="T188">
            <v>0</v>
          </cell>
          <cell r="U188">
            <v>0</v>
          </cell>
          <cell r="V188">
            <v>1.94</v>
          </cell>
        </row>
        <row r="189">
          <cell r="B189" t="str">
            <v>大祥区</v>
          </cell>
          <cell r="E189">
            <v>5.26</v>
          </cell>
          <cell r="F189">
            <v>0</v>
          </cell>
          <cell r="G189">
            <v>0</v>
          </cell>
          <cell r="H189">
            <v>0</v>
          </cell>
          <cell r="I189">
            <v>5.26</v>
          </cell>
          <cell r="J189">
            <v>0</v>
          </cell>
          <cell r="M189">
            <v>5.26</v>
          </cell>
          <cell r="Q189">
            <v>5.26</v>
          </cell>
          <cell r="R189">
            <v>5.26</v>
          </cell>
          <cell r="S189">
            <v>0</v>
          </cell>
          <cell r="T189">
            <v>0</v>
          </cell>
          <cell r="U189">
            <v>0</v>
          </cell>
          <cell r="V189">
            <v>5.26</v>
          </cell>
        </row>
        <row r="190">
          <cell r="B190" t="str">
            <v>双清区</v>
          </cell>
          <cell r="E190">
            <v>4.25</v>
          </cell>
          <cell r="F190">
            <v>0</v>
          </cell>
          <cell r="G190">
            <v>0</v>
          </cell>
          <cell r="H190">
            <v>0</v>
          </cell>
          <cell r="I190">
            <v>4.25</v>
          </cell>
          <cell r="J190">
            <v>0</v>
          </cell>
          <cell r="M190">
            <v>4.25</v>
          </cell>
          <cell r="Q190">
            <v>4.25</v>
          </cell>
          <cell r="R190">
            <v>4.25</v>
          </cell>
          <cell r="S190">
            <v>0</v>
          </cell>
          <cell r="T190">
            <v>0</v>
          </cell>
          <cell r="U190">
            <v>0</v>
          </cell>
          <cell r="V190">
            <v>4.25</v>
          </cell>
        </row>
        <row r="191">
          <cell r="B191" t="str">
            <v>邵东市</v>
          </cell>
          <cell r="E191">
            <v>17.07</v>
          </cell>
          <cell r="F191">
            <v>0</v>
          </cell>
          <cell r="G191">
            <v>0</v>
          </cell>
          <cell r="H191">
            <v>0</v>
          </cell>
          <cell r="I191">
            <v>17.07</v>
          </cell>
          <cell r="J191">
            <v>0</v>
          </cell>
          <cell r="M191">
            <v>17.07</v>
          </cell>
          <cell r="Q191">
            <v>17.07</v>
          </cell>
          <cell r="R191">
            <v>17.07</v>
          </cell>
          <cell r="S191">
            <v>0</v>
          </cell>
          <cell r="T191">
            <v>0</v>
          </cell>
          <cell r="U191">
            <v>0</v>
          </cell>
          <cell r="V191">
            <v>17.07</v>
          </cell>
        </row>
        <row r="192">
          <cell r="B192" t="str">
            <v>新邵县</v>
          </cell>
          <cell r="E192">
            <v>14.02</v>
          </cell>
          <cell r="F192">
            <v>0</v>
          </cell>
          <cell r="G192">
            <v>0</v>
          </cell>
          <cell r="H192">
            <v>0</v>
          </cell>
          <cell r="I192">
            <v>14.02</v>
          </cell>
          <cell r="J192">
            <v>0</v>
          </cell>
          <cell r="M192">
            <v>14.02</v>
          </cell>
          <cell r="Q192">
            <v>14.02</v>
          </cell>
          <cell r="R192">
            <v>14.02</v>
          </cell>
          <cell r="S192">
            <v>0</v>
          </cell>
          <cell r="T192">
            <v>0</v>
          </cell>
          <cell r="U192">
            <v>0</v>
          </cell>
          <cell r="V192">
            <v>14.02</v>
          </cell>
        </row>
        <row r="193">
          <cell r="B193" t="str">
            <v>隆回县</v>
          </cell>
          <cell r="E193">
            <v>28.36</v>
          </cell>
          <cell r="F193">
            <v>0</v>
          </cell>
          <cell r="G193">
            <v>0</v>
          </cell>
          <cell r="H193">
            <v>0</v>
          </cell>
          <cell r="I193">
            <v>28.36</v>
          </cell>
          <cell r="J193">
            <v>0</v>
          </cell>
          <cell r="M193">
            <v>28.36</v>
          </cell>
          <cell r="Q193">
            <v>28.36</v>
          </cell>
          <cell r="R193">
            <v>28.36</v>
          </cell>
          <cell r="S193">
            <v>0</v>
          </cell>
          <cell r="T193">
            <v>0</v>
          </cell>
          <cell r="U193">
            <v>0</v>
          </cell>
          <cell r="V193">
            <v>28.36</v>
          </cell>
        </row>
        <row r="194">
          <cell r="B194" t="str">
            <v>武冈市</v>
          </cell>
          <cell r="E194">
            <v>20.77</v>
          </cell>
          <cell r="F194">
            <v>0</v>
          </cell>
          <cell r="G194">
            <v>0</v>
          </cell>
          <cell r="H194">
            <v>0</v>
          </cell>
          <cell r="I194">
            <v>20.77</v>
          </cell>
          <cell r="J194">
            <v>0</v>
          </cell>
          <cell r="M194">
            <v>20.77</v>
          </cell>
          <cell r="Q194">
            <v>20.77</v>
          </cell>
          <cell r="R194">
            <v>20.77</v>
          </cell>
          <cell r="S194">
            <v>0</v>
          </cell>
          <cell r="T194">
            <v>0</v>
          </cell>
          <cell r="U194">
            <v>0</v>
          </cell>
          <cell r="V194">
            <v>20.77</v>
          </cell>
        </row>
        <row r="195">
          <cell r="B195" t="str">
            <v>洞口县</v>
          </cell>
          <cell r="E195">
            <v>19.059999999999999</v>
          </cell>
          <cell r="F195">
            <v>0</v>
          </cell>
          <cell r="G195">
            <v>0</v>
          </cell>
          <cell r="H195">
            <v>0</v>
          </cell>
          <cell r="I195">
            <v>19.059999999999999</v>
          </cell>
          <cell r="J195">
            <v>0</v>
          </cell>
          <cell r="M195">
            <v>19.059999999999999</v>
          </cell>
          <cell r="Q195">
            <v>19.059999999999999</v>
          </cell>
          <cell r="R195">
            <v>19.059999999999999</v>
          </cell>
          <cell r="S195">
            <v>0</v>
          </cell>
          <cell r="T195">
            <v>0</v>
          </cell>
          <cell r="U195">
            <v>0</v>
          </cell>
          <cell r="V195">
            <v>19.059999999999999</v>
          </cell>
        </row>
        <row r="196">
          <cell r="B196" t="str">
            <v>新宁县</v>
          </cell>
          <cell r="E196">
            <v>13.16</v>
          </cell>
          <cell r="F196">
            <v>0</v>
          </cell>
          <cell r="G196">
            <v>0</v>
          </cell>
          <cell r="H196">
            <v>0</v>
          </cell>
          <cell r="I196">
            <v>13.16</v>
          </cell>
          <cell r="J196">
            <v>0</v>
          </cell>
          <cell r="M196">
            <v>13.16</v>
          </cell>
          <cell r="Q196">
            <v>13.16</v>
          </cell>
          <cell r="R196">
            <v>13.16</v>
          </cell>
          <cell r="S196">
            <v>0</v>
          </cell>
          <cell r="T196">
            <v>0</v>
          </cell>
          <cell r="U196">
            <v>0</v>
          </cell>
          <cell r="V196">
            <v>13.16</v>
          </cell>
        </row>
        <row r="197">
          <cell r="B197" t="str">
            <v>邵阳县</v>
          </cell>
          <cell r="E197">
            <v>28.17</v>
          </cell>
          <cell r="F197">
            <v>0</v>
          </cell>
          <cell r="G197">
            <v>0</v>
          </cell>
          <cell r="H197">
            <v>0</v>
          </cell>
          <cell r="I197">
            <v>28.17</v>
          </cell>
          <cell r="J197">
            <v>0</v>
          </cell>
          <cell r="M197">
            <v>28.17</v>
          </cell>
          <cell r="Q197">
            <v>28.17</v>
          </cell>
          <cell r="R197">
            <v>28.17</v>
          </cell>
          <cell r="S197">
            <v>0</v>
          </cell>
          <cell r="T197">
            <v>0</v>
          </cell>
          <cell r="U197">
            <v>0</v>
          </cell>
          <cell r="V197">
            <v>28.17</v>
          </cell>
        </row>
        <row r="198">
          <cell r="B198" t="str">
            <v>城步县</v>
          </cell>
          <cell r="E198">
            <v>16.850000000000001</v>
          </cell>
          <cell r="F198">
            <v>0</v>
          </cell>
          <cell r="G198">
            <v>0</v>
          </cell>
          <cell r="H198">
            <v>0</v>
          </cell>
          <cell r="I198">
            <v>16.850000000000001</v>
          </cell>
          <cell r="J198">
            <v>0</v>
          </cell>
          <cell r="M198">
            <v>16.850000000000001</v>
          </cell>
          <cell r="Q198">
            <v>16.850000000000001</v>
          </cell>
          <cell r="R198">
            <v>16.850000000000001</v>
          </cell>
          <cell r="S198">
            <v>0</v>
          </cell>
          <cell r="T198">
            <v>0</v>
          </cell>
          <cell r="U198">
            <v>0</v>
          </cell>
          <cell r="V198">
            <v>16.850000000000001</v>
          </cell>
        </row>
        <row r="199">
          <cell r="B199" t="str">
            <v>绥宁县</v>
          </cell>
          <cell r="E199">
            <v>11.38</v>
          </cell>
          <cell r="F199">
            <v>0</v>
          </cell>
          <cell r="G199">
            <v>0</v>
          </cell>
          <cell r="H199">
            <v>0</v>
          </cell>
          <cell r="I199">
            <v>11.38</v>
          </cell>
          <cell r="J199">
            <v>0</v>
          </cell>
          <cell r="M199">
            <v>11.38</v>
          </cell>
          <cell r="Q199">
            <v>11.38</v>
          </cell>
          <cell r="R199">
            <v>11.38</v>
          </cell>
          <cell r="S199">
            <v>0</v>
          </cell>
          <cell r="T199">
            <v>0</v>
          </cell>
          <cell r="U199">
            <v>0</v>
          </cell>
          <cell r="V199">
            <v>11.38</v>
          </cell>
        </row>
        <row r="200">
          <cell r="B200" t="str">
            <v>岳阳市小计</v>
          </cell>
          <cell r="E200">
            <v>2705.3899999999994</v>
          </cell>
          <cell r="F200">
            <v>2073.7399999999998</v>
          </cell>
          <cell r="G200">
            <v>479.84999999999997</v>
          </cell>
          <cell r="H200">
            <v>0</v>
          </cell>
          <cell r="I200">
            <v>151.79999999999998</v>
          </cell>
          <cell r="J200">
            <v>2203</v>
          </cell>
          <cell r="K200">
            <v>1781</v>
          </cell>
          <cell r="L200">
            <v>422</v>
          </cell>
          <cell r="M200">
            <v>502.3900000000001</v>
          </cell>
          <cell r="N200">
            <v>292.74</v>
          </cell>
          <cell r="O200">
            <v>57.84999999999998</v>
          </cell>
          <cell r="P200">
            <v>0</v>
          </cell>
          <cell r="Q200">
            <v>151.79999999999998</v>
          </cell>
          <cell r="R200">
            <v>502.3900000000001</v>
          </cell>
          <cell r="S200">
            <v>292.74</v>
          </cell>
          <cell r="T200">
            <v>57.84999999999998</v>
          </cell>
          <cell r="U200">
            <v>0</v>
          </cell>
          <cell r="V200">
            <v>151.79999999999998</v>
          </cell>
        </row>
        <row r="201">
          <cell r="B201" t="str">
            <v>岳阳市本级及所辖区小计</v>
          </cell>
          <cell r="E201">
            <v>2568.4499999999998</v>
          </cell>
          <cell r="F201">
            <v>2073.7399999999998</v>
          </cell>
          <cell r="G201">
            <v>479.84999999999997</v>
          </cell>
          <cell r="H201">
            <v>0</v>
          </cell>
          <cell r="I201">
            <v>14.86</v>
          </cell>
          <cell r="J201">
            <v>2203</v>
          </cell>
          <cell r="K201">
            <v>1781</v>
          </cell>
          <cell r="L201">
            <v>422</v>
          </cell>
          <cell r="M201">
            <v>365.45000000000005</v>
          </cell>
          <cell r="N201">
            <v>292.74</v>
          </cell>
          <cell r="O201">
            <v>57.84999999999998</v>
          </cell>
          <cell r="P201">
            <v>0</v>
          </cell>
          <cell r="Q201">
            <v>14.86</v>
          </cell>
          <cell r="R201">
            <v>365.45000000000005</v>
          </cell>
          <cell r="S201">
            <v>292.74</v>
          </cell>
          <cell r="T201">
            <v>57.84999999999998</v>
          </cell>
          <cell r="U201">
            <v>0</v>
          </cell>
          <cell r="V201">
            <v>14.86</v>
          </cell>
        </row>
        <row r="202">
          <cell r="B202" t="str">
            <v>岳阳市本级</v>
          </cell>
          <cell r="C202" t="str">
            <v>岳阳职业技术学院</v>
          </cell>
          <cell r="D202" t="str">
            <v>高等职业教育</v>
          </cell>
          <cell r="E202">
            <v>1432.33</v>
          </cell>
          <cell r="F202">
            <v>1027.77</v>
          </cell>
          <cell r="G202">
            <v>404.56</v>
          </cell>
          <cell r="H202">
            <v>0</v>
          </cell>
          <cell r="I202">
            <v>0</v>
          </cell>
          <cell r="J202">
            <v>1213</v>
          </cell>
          <cell r="K202">
            <v>922</v>
          </cell>
          <cell r="L202">
            <v>291</v>
          </cell>
          <cell r="M202">
            <v>219.32999999999998</v>
          </cell>
          <cell r="N202">
            <v>105.76999999999998</v>
          </cell>
          <cell r="O202">
            <v>113.56</v>
          </cell>
          <cell r="R202">
            <v>219.32999999999998</v>
          </cell>
          <cell r="S202">
            <v>105.76999999999998</v>
          </cell>
          <cell r="T202">
            <v>113.56</v>
          </cell>
          <cell r="U202">
            <v>0</v>
          </cell>
          <cell r="V202">
            <v>0</v>
          </cell>
        </row>
        <row r="203">
          <cell r="B203" t="str">
            <v>岳阳市本级</v>
          </cell>
          <cell r="C203" t="str">
            <v>湖南民族职业学院</v>
          </cell>
          <cell r="D203" t="str">
            <v>高等职业教育</v>
          </cell>
          <cell r="E203">
            <v>1071.6600000000001</v>
          </cell>
          <cell r="F203">
            <v>996.37</v>
          </cell>
          <cell r="G203">
            <v>75.289999999999978</v>
          </cell>
          <cell r="H203">
            <v>0</v>
          </cell>
          <cell r="I203">
            <v>0</v>
          </cell>
          <cell r="J203">
            <v>990</v>
          </cell>
          <cell r="K203">
            <v>859</v>
          </cell>
          <cell r="L203">
            <v>131</v>
          </cell>
          <cell r="M203">
            <v>81.659999999999982</v>
          </cell>
          <cell r="N203">
            <v>137.37</v>
          </cell>
          <cell r="O203">
            <v>-55.710000000000022</v>
          </cell>
          <cell r="R203">
            <v>81.659999999999982</v>
          </cell>
          <cell r="S203">
            <v>137.37</v>
          </cell>
          <cell r="T203">
            <v>-55.710000000000022</v>
          </cell>
          <cell r="U203">
            <v>0</v>
          </cell>
          <cell r="V203">
            <v>0</v>
          </cell>
        </row>
        <row r="204">
          <cell r="B204" t="str">
            <v>岳阳市本级</v>
          </cell>
          <cell r="C204" t="str">
            <v>岳阳现代服务职业学院</v>
          </cell>
          <cell r="D204" t="str">
            <v>高等职业教育</v>
          </cell>
          <cell r="E204">
            <v>49.6</v>
          </cell>
          <cell r="F204">
            <v>49.6</v>
          </cell>
          <cell r="M204">
            <v>49.6</v>
          </cell>
          <cell r="N204">
            <v>49.6</v>
          </cell>
          <cell r="O204">
            <v>0</v>
          </cell>
          <cell r="R204">
            <v>49.6</v>
          </cell>
          <cell r="S204">
            <v>49.6</v>
          </cell>
          <cell r="T204">
            <v>0</v>
          </cell>
          <cell r="U204">
            <v>0</v>
          </cell>
          <cell r="V204">
            <v>0</v>
          </cell>
        </row>
        <row r="205">
          <cell r="B205" t="str">
            <v>岳阳市本级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M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</row>
        <row r="206">
          <cell r="B206" t="str">
            <v>君山区</v>
          </cell>
          <cell r="E206">
            <v>3.56</v>
          </cell>
          <cell r="F206">
            <v>0</v>
          </cell>
          <cell r="G206">
            <v>0</v>
          </cell>
          <cell r="H206">
            <v>0</v>
          </cell>
          <cell r="I206">
            <v>3.56</v>
          </cell>
          <cell r="J206">
            <v>0</v>
          </cell>
          <cell r="M206">
            <v>3.56</v>
          </cell>
          <cell r="Q206">
            <v>3.56</v>
          </cell>
          <cell r="R206">
            <v>3.56</v>
          </cell>
          <cell r="S206">
            <v>0</v>
          </cell>
          <cell r="T206">
            <v>0</v>
          </cell>
          <cell r="U206">
            <v>0</v>
          </cell>
          <cell r="V206">
            <v>3.56</v>
          </cell>
        </row>
        <row r="207">
          <cell r="B207" t="str">
            <v>云溪区</v>
          </cell>
          <cell r="E207">
            <v>1.54</v>
          </cell>
          <cell r="F207">
            <v>0</v>
          </cell>
          <cell r="G207">
            <v>0</v>
          </cell>
          <cell r="H207">
            <v>0</v>
          </cell>
          <cell r="I207">
            <v>1.54</v>
          </cell>
          <cell r="J207">
            <v>0</v>
          </cell>
          <cell r="M207">
            <v>1.54</v>
          </cell>
          <cell r="Q207">
            <v>1.54</v>
          </cell>
          <cell r="R207">
            <v>1.54</v>
          </cell>
          <cell r="S207">
            <v>0</v>
          </cell>
          <cell r="T207">
            <v>0</v>
          </cell>
          <cell r="U207">
            <v>0</v>
          </cell>
          <cell r="V207">
            <v>1.54</v>
          </cell>
        </row>
        <row r="208">
          <cell r="B208" t="str">
            <v>南湖新区</v>
          </cell>
          <cell r="E208">
            <v>0.44</v>
          </cell>
          <cell r="F208">
            <v>0</v>
          </cell>
          <cell r="G208">
            <v>0</v>
          </cell>
          <cell r="H208">
            <v>0</v>
          </cell>
          <cell r="I208">
            <v>0.44</v>
          </cell>
          <cell r="J208">
            <v>0</v>
          </cell>
          <cell r="M208">
            <v>0.44</v>
          </cell>
          <cell r="Q208">
            <v>0.44</v>
          </cell>
          <cell r="R208">
            <v>0.44</v>
          </cell>
          <cell r="S208">
            <v>0</v>
          </cell>
          <cell r="T208">
            <v>0</v>
          </cell>
          <cell r="U208">
            <v>0</v>
          </cell>
          <cell r="V208">
            <v>0.44</v>
          </cell>
        </row>
        <row r="209">
          <cell r="B209" t="str">
            <v>岳阳楼区</v>
          </cell>
          <cell r="E209">
            <v>5.67</v>
          </cell>
          <cell r="F209">
            <v>0</v>
          </cell>
          <cell r="G209">
            <v>0</v>
          </cell>
          <cell r="H209">
            <v>0</v>
          </cell>
          <cell r="I209">
            <v>5.67</v>
          </cell>
          <cell r="J209">
            <v>0</v>
          </cell>
          <cell r="M209">
            <v>5.67</v>
          </cell>
          <cell r="Q209">
            <v>5.67</v>
          </cell>
          <cell r="R209">
            <v>5.67</v>
          </cell>
          <cell r="S209">
            <v>0</v>
          </cell>
          <cell r="T209">
            <v>0</v>
          </cell>
          <cell r="U209">
            <v>0</v>
          </cell>
          <cell r="V209">
            <v>5.67</v>
          </cell>
        </row>
        <row r="210">
          <cell r="B210" t="str">
            <v>岳阳市经济技术开发区</v>
          </cell>
          <cell r="E210">
            <v>1.61</v>
          </cell>
          <cell r="F210">
            <v>0</v>
          </cell>
          <cell r="G210">
            <v>0</v>
          </cell>
          <cell r="H210">
            <v>0</v>
          </cell>
          <cell r="I210">
            <v>1.61</v>
          </cell>
          <cell r="J210">
            <v>0</v>
          </cell>
          <cell r="M210">
            <v>1.61</v>
          </cell>
          <cell r="Q210">
            <v>1.61</v>
          </cell>
          <cell r="R210">
            <v>1.61</v>
          </cell>
          <cell r="S210">
            <v>0</v>
          </cell>
          <cell r="T210">
            <v>0</v>
          </cell>
          <cell r="U210">
            <v>0</v>
          </cell>
          <cell r="V210">
            <v>1.61</v>
          </cell>
        </row>
        <row r="211">
          <cell r="B211" t="str">
            <v>屈原管理区</v>
          </cell>
          <cell r="E211">
            <v>2.04</v>
          </cell>
          <cell r="F211">
            <v>0</v>
          </cell>
          <cell r="G211">
            <v>0</v>
          </cell>
          <cell r="H211">
            <v>0</v>
          </cell>
          <cell r="I211">
            <v>2.04</v>
          </cell>
          <cell r="J211">
            <v>0</v>
          </cell>
          <cell r="M211">
            <v>2.04</v>
          </cell>
          <cell r="Q211">
            <v>2.04</v>
          </cell>
          <cell r="R211">
            <v>2.04</v>
          </cell>
          <cell r="S211">
            <v>0</v>
          </cell>
          <cell r="T211">
            <v>0</v>
          </cell>
          <cell r="U211">
            <v>0</v>
          </cell>
          <cell r="V211">
            <v>2.04</v>
          </cell>
        </row>
        <row r="212">
          <cell r="B212" t="str">
            <v>汨罗市</v>
          </cell>
          <cell r="E212">
            <v>16.13</v>
          </cell>
          <cell r="F212">
            <v>0</v>
          </cell>
          <cell r="G212">
            <v>0</v>
          </cell>
          <cell r="H212">
            <v>0</v>
          </cell>
          <cell r="I212">
            <v>16.13</v>
          </cell>
          <cell r="J212">
            <v>0</v>
          </cell>
          <cell r="M212">
            <v>16.13</v>
          </cell>
          <cell r="Q212">
            <v>16.13</v>
          </cell>
          <cell r="R212">
            <v>16.13</v>
          </cell>
          <cell r="S212">
            <v>0</v>
          </cell>
          <cell r="T212">
            <v>0</v>
          </cell>
          <cell r="U212">
            <v>0</v>
          </cell>
          <cell r="V212">
            <v>16.13</v>
          </cell>
        </row>
        <row r="213">
          <cell r="B213" t="str">
            <v>平江县</v>
          </cell>
          <cell r="E213">
            <v>73.17</v>
          </cell>
          <cell r="F213">
            <v>0</v>
          </cell>
          <cell r="G213">
            <v>0</v>
          </cell>
          <cell r="H213">
            <v>0</v>
          </cell>
          <cell r="I213">
            <v>73.17</v>
          </cell>
          <cell r="J213">
            <v>0</v>
          </cell>
          <cell r="M213">
            <v>73.17</v>
          </cell>
          <cell r="Q213">
            <v>73.17</v>
          </cell>
          <cell r="R213">
            <v>73.17</v>
          </cell>
          <cell r="S213">
            <v>0</v>
          </cell>
          <cell r="T213">
            <v>0</v>
          </cell>
          <cell r="U213">
            <v>0</v>
          </cell>
          <cell r="V213">
            <v>73.17</v>
          </cell>
        </row>
        <row r="214">
          <cell r="B214" t="str">
            <v>湘阴县</v>
          </cell>
          <cell r="E214">
            <v>12.22</v>
          </cell>
          <cell r="F214">
            <v>0</v>
          </cell>
          <cell r="G214">
            <v>0</v>
          </cell>
          <cell r="H214">
            <v>0</v>
          </cell>
          <cell r="I214">
            <v>12.22</v>
          </cell>
          <cell r="J214">
            <v>0</v>
          </cell>
          <cell r="M214">
            <v>12.22</v>
          </cell>
          <cell r="Q214">
            <v>12.22</v>
          </cell>
          <cell r="R214">
            <v>12.22</v>
          </cell>
          <cell r="S214">
            <v>0</v>
          </cell>
          <cell r="T214">
            <v>0</v>
          </cell>
          <cell r="U214">
            <v>0</v>
          </cell>
          <cell r="V214">
            <v>12.22</v>
          </cell>
        </row>
        <row r="215">
          <cell r="B215" t="str">
            <v>临湘市</v>
          </cell>
          <cell r="E215">
            <v>12.25</v>
          </cell>
          <cell r="F215">
            <v>0</v>
          </cell>
          <cell r="G215">
            <v>0</v>
          </cell>
          <cell r="H215">
            <v>0</v>
          </cell>
          <cell r="I215">
            <v>12.25</v>
          </cell>
          <cell r="J215">
            <v>0</v>
          </cell>
          <cell r="M215">
            <v>12.25</v>
          </cell>
          <cell r="Q215">
            <v>12.25</v>
          </cell>
          <cell r="R215">
            <v>12.25</v>
          </cell>
          <cell r="S215">
            <v>0</v>
          </cell>
          <cell r="T215">
            <v>0</v>
          </cell>
          <cell r="U215">
            <v>0</v>
          </cell>
          <cell r="V215">
            <v>12.25</v>
          </cell>
        </row>
        <row r="216">
          <cell r="B216" t="str">
            <v>华容县</v>
          </cell>
          <cell r="E216">
            <v>9.1999999999999993</v>
          </cell>
          <cell r="F216">
            <v>0</v>
          </cell>
          <cell r="G216">
            <v>0</v>
          </cell>
          <cell r="H216">
            <v>0</v>
          </cell>
          <cell r="I216">
            <v>9.1999999999999993</v>
          </cell>
          <cell r="J216">
            <v>0</v>
          </cell>
          <cell r="M216">
            <v>9.1999999999999993</v>
          </cell>
          <cell r="Q216">
            <v>9.1999999999999993</v>
          </cell>
          <cell r="R216">
            <v>9.1999999999999993</v>
          </cell>
          <cell r="S216">
            <v>0</v>
          </cell>
          <cell r="T216">
            <v>0</v>
          </cell>
          <cell r="U216">
            <v>0</v>
          </cell>
          <cell r="V216">
            <v>9.1999999999999993</v>
          </cell>
        </row>
        <row r="217">
          <cell r="B217" t="str">
            <v>岳阳县</v>
          </cell>
          <cell r="E217">
            <v>13.97</v>
          </cell>
          <cell r="F217">
            <v>0</v>
          </cell>
          <cell r="G217">
            <v>0</v>
          </cell>
          <cell r="H217">
            <v>0</v>
          </cell>
          <cell r="I217">
            <v>13.97</v>
          </cell>
          <cell r="J217">
            <v>0</v>
          </cell>
          <cell r="M217">
            <v>13.97</v>
          </cell>
          <cell r="Q217">
            <v>13.97</v>
          </cell>
          <cell r="R217">
            <v>13.97</v>
          </cell>
          <cell r="S217">
            <v>0</v>
          </cell>
          <cell r="T217">
            <v>0</v>
          </cell>
          <cell r="U217">
            <v>0</v>
          </cell>
          <cell r="V217">
            <v>13.97</v>
          </cell>
        </row>
        <row r="218">
          <cell r="B218" t="str">
            <v>常德市小计</v>
          </cell>
          <cell r="E218">
            <v>4781.0999999999985</v>
          </cell>
          <cell r="F218">
            <v>3216.2100000000005</v>
          </cell>
          <cell r="G218">
            <v>1520.25</v>
          </cell>
          <cell r="H218">
            <v>0</v>
          </cell>
          <cell r="I218">
            <v>44.64</v>
          </cell>
          <cell r="J218">
            <v>3421</v>
          </cell>
          <cell r="K218">
            <v>2463</v>
          </cell>
          <cell r="L218">
            <v>958</v>
          </cell>
          <cell r="M218">
            <v>1360.1000000000004</v>
          </cell>
          <cell r="N218">
            <v>753.21000000000015</v>
          </cell>
          <cell r="O218">
            <v>562.25</v>
          </cell>
          <cell r="P218">
            <v>0</v>
          </cell>
          <cell r="Q218">
            <v>44.64</v>
          </cell>
          <cell r="R218">
            <v>1360.1000000000004</v>
          </cell>
          <cell r="S218">
            <v>753.21000000000015</v>
          </cell>
          <cell r="T218">
            <v>562.25</v>
          </cell>
          <cell r="U218">
            <v>0</v>
          </cell>
          <cell r="V218">
            <v>44.64</v>
          </cell>
        </row>
        <row r="219">
          <cell r="B219" t="str">
            <v>常德市本级及所辖区小计</v>
          </cell>
          <cell r="E219">
            <v>4746.5599999999995</v>
          </cell>
          <cell r="F219">
            <v>3216.2100000000005</v>
          </cell>
          <cell r="G219">
            <v>1520.25</v>
          </cell>
          <cell r="H219">
            <v>0</v>
          </cell>
          <cell r="I219">
            <v>10.100000000000001</v>
          </cell>
          <cell r="J219">
            <v>3421</v>
          </cell>
          <cell r="K219">
            <v>2463</v>
          </cell>
          <cell r="L219">
            <v>958</v>
          </cell>
          <cell r="M219">
            <v>1325.5600000000002</v>
          </cell>
          <cell r="N219">
            <v>753.21000000000015</v>
          </cell>
          <cell r="O219">
            <v>562.25</v>
          </cell>
          <cell r="P219">
            <v>0</v>
          </cell>
          <cell r="Q219">
            <v>10.100000000000001</v>
          </cell>
          <cell r="R219">
            <v>1325.5600000000002</v>
          </cell>
          <cell r="S219">
            <v>753.21000000000015</v>
          </cell>
          <cell r="T219">
            <v>562.25</v>
          </cell>
          <cell r="U219">
            <v>0</v>
          </cell>
          <cell r="V219">
            <v>10.100000000000001</v>
          </cell>
        </row>
        <row r="220">
          <cell r="B220" t="str">
            <v>常德市本级</v>
          </cell>
          <cell r="C220" t="str">
            <v>常德职业技术学院</v>
          </cell>
          <cell r="D220" t="str">
            <v>高等职业教育</v>
          </cell>
          <cell r="E220">
            <v>1498.0700000000002</v>
          </cell>
          <cell r="F220">
            <v>1035.24</v>
          </cell>
          <cell r="G220">
            <v>462.83000000000004</v>
          </cell>
          <cell r="H220">
            <v>0</v>
          </cell>
          <cell r="I220">
            <v>0</v>
          </cell>
          <cell r="J220">
            <v>1073</v>
          </cell>
          <cell r="K220">
            <v>803</v>
          </cell>
          <cell r="L220">
            <v>270</v>
          </cell>
          <cell r="M220">
            <v>425.07000000000005</v>
          </cell>
          <cell r="N220">
            <v>232.24</v>
          </cell>
          <cell r="O220">
            <v>192.83000000000007</v>
          </cell>
          <cell r="R220">
            <v>425.07000000000005</v>
          </cell>
          <cell r="S220">
            <v>232.24</v>
          </cell>
          <cell r="T220">
            <v>192.83000000000007</v>
          </cell>
          <cell r="U220">
            <v>0</v>
          </cell>
          <cell r="V220">
            <v>0</v>
          </cell>
        </row>
        <row r="221">
          <cell r="B221" t="str">
            <v>常德市本级</v>
          </cell>
          <cell r="C221" t="str">
            <v>湖南应用技术学院</v>
          </cell>
          <cell r="D221" t="str">
            <v>高等职业教育</v>
          </cell>
          <cell r="E221">
            <v>1485.7199999999998</v>
          </cell>
          <cell r="F221">
            <v>906.01</v>
          </cell>
          <cell r="G221">
            <v>579.70999999999992</v>
          </cell>
          <cell r="H221">
            <v>0</v>
          </cell>
          <cell r="I221">
            <v>0</v>
          </cell>
          <cell r="J221">
            <v>1120</v>
          </cell>
          <cell r="K221">
            <v>746</v>
          </cell>
          <cell r="L221">
            <v>374</v>
          </cell>
          <cell r="M221">
            <v>365.71999999999991</v>
          </cell>
          <cell r="N221">
            <v>160.01</v>
          </cell>
          <cell r="O221">
            <v>205.70999999999995</v>
          </cell>
          <cell r="R221">
            <v>365.71999999999991</v>
          </cell>
          <cell r="S221">
            <v>160.01</v>
          </cell>
          <cell r="T221">
            <v>205.70999999999995</v>
          </cell>
          <cell r="U221">
            <v>0</v>
          </cell>
          <cell r="V221">
            <v>0</v>
          </cell>
        </row>
        <row r="222">
          <cell r="B222" t="str">
            <v>常德市本级</v>
          </cell>
          <cell r="C222" t="str">
            <v>湖南高尔夫旅游职业学院</v>
          </cell>
          <cell r="D222" t="str">
            <v>高等职业教育</v>
          </cell>
          <cell r="E222">
            <v>1028.5500000000002</v>
          </cell>
          <cell r="F222">
            <v>558.19000000000005</v>
          </cell>
          <cell r="G222">
            <v>470.36</v>
          </cell>
          <cell r="H222">
            <v>0</v>
          </cell>
          <cell r="I222">
            <v>0</v>
          </cell>
          <cell r="J222">
            <v>725</v>
          </cell>
          <cell r="K222">
            <v>420</v>
          </cell>
          <cell r="L222">
            <v>305</v>
          </cell>
          <cell r="M222">
            <v>303.55000000000007</v>
          </cell>
          <cell r="N222">
            <v>138.19000000000005</v>
          </cell>
          <cell r="O222">
            <v>165.35999999999999</v>
          </cell>
          <cell r="R222">
            <v>303.55000000000007</v>
          </cell>
          <cell r="S222">
            <v>138.19000000000005</v>
          </cell>
          <cell r="T222">
            <v>165.35999999999999</v>
          </cell>
          <cell r="U222">
            <v>0</v>
          </cell>
          <cell r="V222">
            <v>0</v>
          </cell>
        </row>
        <row r="223">
          <cell r="B223" t="str">
            <v>常德市本级</v>
          </cell>
          <cell r="C223" t="str">
            <v>湖南幼儿师范高等专科学校</v>
          </cell>
          <cell r="D223" t="str">
            <v>高等教育</v>
          </cell>
          <cell r="E223">
            <v>691.05000000000007</v>
          </cell>
          <cell r="F223">
            <v>683.7</v>
          </cell>
          <cell r="G223">
            <v>7.349999999999997</v>
          </cell>
          <cell r="H223">
            <v>0</v>
          </cell>
          <cell r="I223">
            <v>0</v>
          </cell>
          <cell r="J223">
            <v>503</v>
          </cell>
          <cell r="K223">
            <v>494</v>
          </cell>
          <cell r="L223">
            <v>9</v>
          </cell>
          <cell r="M223">
            <v>188.05000000000004</v>
          </cell>
          <cell r="N223">
            <v>189.70000000000005</v>
          </cell>
          <cell r="O223">
            <v>-1.650000000000003</v>
          </cell>
          <cell r="R223">
            <v>188.05000000000004</v>
          </cell>
          <cell r="S223">
            <v>189.70000000000005</v>
          </cell>
          <cell r="T223">
            <v>-1.650000000000003</v>
          </cell>
          <cell r="U223">
            <v>0</v>
          </cell>
          <cell r="V223">
            <v>0</v>
          </cell>
        </row>
        <row r="224">
          <cell r="B224" t="str">
            <v>常德市本级</v>
          </cell>
          <cell r="C224" t="str">
            <v>常德科技职业技术学院</v>
          </cell>
          <cell r="D224" t="str">
            <v>高等职业教育</v>
          </cell>
          <cell r="E224">
            <v>33.07</v>
          </cell>
          <cell r="F224">
            <v>33.07</v>
          </cell>
          <cell r="M224">
            <v>33.07</v>
          </cell>
          <cell r="N224">
            <v>33.07</v>
          </cell>
          <cell r="O224">
            <v>0</v>
          </cell>
          <cell r="R224">
            <v>33.07</v>
          </cell>
          <cell r="S224">
            <v>33.07</v>
          </cell>
          <cell r="T224">
            <v>0</v>
          </cell>
          <cell r="U224">
            <v>0</v>
          </cell>
          <cell r="V224">
            <v>0</v>
          </cell>
        </row>
        <row r="225">
          <cell r="B225" t="str">
            <v>常德市本级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M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</row>
        <row r="226">
          <cell r="B226" t="str">
            <v>西湖管理区</v>
          </cell>
          <cell r="E226">
            <v>1.03</v>
          </cell>
          <cell r="F226">
            <v>0</v>
          </cell>
          <cell r="G226">
            <v>0</v>
          </cell>
          <cell r="H226">
            <v>0</v>
          </cell>
          <cell r="I226">
            <v>1.03</v>
          </cell>
          <cell r="J226">
            <v>0</v>
          </cell>
          <cell r="M226">
            <v>1.03</v>
          </cell>
          <cell r="Q226">
            <v>1.03</v>
          </cell>
          <cell r="R226">
            <v>1.03</v>
          </cell>
          <cell r="S226">
            <v>0</v>
          </cell>
          <cell r="T226">
            <v>0</v>
          </cell>
          <cell r="U226">
            <v>0</v>
          </cell>
          <cell r="V226">
            <v>1.03</v>
          </cell>
        </row>
        <row r="227">
          <cell r="B227" t="str">
            <v>常德市经济技术开发区</v>
          </cell>
          <cell r="E227">
            <v>0.59</v>
          </cell>
          <cell r="F227">
            <v>0</v>
          </cell>
          <cell r="G227">
            <v>0</v>
          </cell>
          <cell r="H227">
            <v>0</v>
          </cell>
          <cell r="I227">
            <v>0.59</v>
          </cell>
          <cell r="J227">
            <v>0</v>
          </cell>
          <cell r="M227">
            <v>0.59</v>
          </cell>
          <cell r="Q227">
            <v>0.59</v>
          </cell>
          <cell r="R227">
            <v>0.59</v>
          </cell>
          <cell r="S227">
            <v>0</v>
          </cell>
          <cell r="T227">
            <v>0</v>
          </cell>
          <cell r="U227">
            <v>0</v>
          </cell>
          <cell r="V227">
            <v>0.59</v>
          </cell>
        </row>
        <row r="228">
          <cell r="B228" t="str">
            <v>武陵区</v>
          </cell>
          <cell r="E228">
            <v>1.95</v>
          </cell>
          <cell r="F228">
            <v>0</v>
          </cell>
          <cell r="G228">
            <v>0</v>
          </cell>
          <cell r="H228">
            <v>0</v>
          </cell>
          <cell r="I228">
            <v>1.95</v>
          </cell>
          <cell r="J228">
            <v>0</v>
          </cell>
          <cell r="M228">
            <v>1.95</v>
          </cell>
          <cell r="Q228">
            <v>1.95</v>
          </cell>
          <cell r="R228">
            <v>1.95</v>
          </cell>
          <cell r="S228">
            <v>0</v>
          </cell>
          <cell r="T228">
            <v>0</v>
          </cell>
          <cell r="U228">
            <v>0</v>
          </cell>
          <cell r="V228">
            <v>1.95</v>
          </cell>
        </row>
        <row r="229">
          <cell r="B229" t="str">
            <v>桃花源管理区</v>
          </cell>
          <cell r="E229">
            <v>0.67</v>
          </cell>
          <cell r="F229">
            <v>0</v>
          </cell>
          <cell r="G229">
            <v>0</v>
          </cell>
          <cell r="H229">
            <v>0</v>
          </cell>
          <cell r="I229">
            <v>0.67</v>
          </cell>
          <cell r="J229">
            <v>0</v>
          </cell>
          <cell r="M229">
            <v>0.67</v>
          </cell>
          <cell r="Q229">
            <v>0.67</v>
          </cell>
          <cell r="R229">
            <v>0.67</v>
          </cell>
          <cell r="S229">
            <v>0</v>
          </cell>
          <cell r="T229">
            <v>0</v>
          </cell>
          <cell r="U229">
            <v>0</v>
          </cell>
          <cell r="V229">
            <v>0.67</v>
          </cell>
        </row>
        <row r="230">
          <cell r="B230" t="str">
            <v>西洞庭管理区</v>
          </cell>
          <cell r="E230">
            <v>0.82</v>
          </cell>
          <cell r="F230">
            <v>0</v>
          </cell>
          <cell r="G230">
            <v>0</v>
          </cell>
          <cell r="H230">
            <v>0</v>
          </cell>
          <cell r="I230">
            <v>0.82</v>
          </cell>
          <cell r="J230">
            <v>0</v>
          </cell>
          <cell r="M230">
            <v>0.82</v>
          </cell>
          <cell r="Q230">
            <v>0.82</v>
          </cell>
          <cell r="R230">
            <v>0.82</v>
          </cell>
          <cell r="S230">
            <v>0</v>
          </cell>
          <cell r="T230">
            <v>0</v>
          </cell>
          <cell r="U230">
            <v>0</v>
          </cell>
          <cell r="V230">
            <v>0.82</v>
          </cell>
        </row>
        <row r="231">
          <cell r="B231" t="str">
            <v>柳叶湖旅游度假区</v>
          </cell>
          <cell r="E231">
            <v>0.15</v>
          </cell>
          <cell r="F231">
            <v>0</v>
          </cell>
          <cell r="G231">
            <v>0</v>
          </cell>
          <cell r="H231">
            <v>0</v>
          </cell>
          <cell r="I231">
            <v>0.15</v>
          </cell>
          <cell r="J231">
            <v>0</v>
          </cell>
          <cell r="M231">
            <v>0.15</v>
          </cell>
          <cell r="Q231">
            <v>0.15</v>
          </cell>
          <cell r="R231">
            <v>0.15</v>
          </cell>
          <cell r="S231">
            <v>0</v>
          </cell>
          <cell r="T231">
            <v>0</v>
          </cell>
          <cell r="U231">
            <v>0</v>
          </cell>
          <cell r="V231">
            <v>0.15</v>
          </cell>
        </row>
        <row r="232">
          <cell r="B232" t="str">
            <v>鼎城区</v>
          </cell>
          <cell r="E232">
            <v>4.8899999999999997</v>
          </cell>
          <cell r="F232">
            <v>0</v>
          </cell>
          <cell r="G232">
            <v>0</v>
          </cell>
          <cell r="H232">
            <v>0</v>
          </cell>
          <cell r="I232">
            <v>4.8899999999999997</v>
          </cell>
          <cell r="J232">
            <v>0</v>
          </cell>
          <cell r="M232">
            <v>4.8899999999999997</v>
          </cell>
          <cell r="Q232">
            <v>4.8899999999999997</v>
          </cell>
          <cell r="R232">
            <v>4.8899999999999997</v>
          </cell>
          <cell r="S232">
            <v>0</v>
          </cell>
          <cell r="T232">
            <v>0</v>
          </cell>
          <cell r="U232">
            <v>0</v>
          </cell>
          <cell r="V232">
            <v>4.8899999999999997</v>
          </cell>
        </row>
        <row r="233">
          <cell r="B233" t="str">
            <v>津市市</v>
          </cell>
          <cell r="E233">
            <v>1.78</v>
          </cell>
          <cell r="F233">
            <v>0</v>
          </cell>
          <cell r="G233">
            <v>0</v>
          </cell>
          <cell r="H233">
            <v>0</v>
          </cell>
          <cell r="I233">
            <v>1.78</v>
          </cell>
          <cell r="J233">
            <v>0</v>
          </cell>
          <cell r="M233">
            <v>1.78</v>
          </cell>
          <cell r="Q233">
            <v>1.78</v>
          </cell>
          <cell r="R233">
            <v>1.78</v>
          </cell>
          <cell r="S233">
            <v>0</v>
          </cell>
          <cell r="T233">
            <v>0</v>
          </cell>
          <cell r="U233">
            <v>0</v>
          </cell>
          <cell r="V233">
            <v>1.78</v>
          </cell>
        </row>
        <row r="234">
          <cell r="B234" t="str">
            <v>安乡县</v>
          </cell>
          <cell r="E234">
            <v>2.63</v>
          </cell>
          <cell r="F234">
            <v>0</v>
          </cell>
          <cell r="G234">
            <v>0</v>
          </cell>
          <cell r="H234">
            <v>0</v>
          </cell>
          <cell r="I234">
            <v>2.63</v>
          </cell>
          <cell r="J234">
            <v>0</v>
          </cell>
          <cell r="M234">
            <v>2.63</v>
          </cell>
          <cell r="Q234">
            <v>2.63</v>
          </cell>
          <cell r="R234">
            <v>2.63</v>
          </cell>
          <cell r="S234">
            <v>0</v>
          </cell>
          <cell r="T234">
            <v>0</v>
          </cell>
          <cell r="U234">
            <v>0</v>
          </cell>
          <cell r="V234">
            <v>2.63</v>
          </cell>
        </row>
        <row r="235">
          <cell r="B235" t="str">
            <v>汉寿县</v>
          </cell>
          <cell r="E235">
            <v>9.98</v>
          </cell>
          <cell r="F235">
            <v>0</v>
          </cell>
          <cell r="G235">
            <v>0</v>
          </cell>
          <cell r="H235">
            <v>0</v>
          </cell>
          <cell r="I235">
            <v>9.98</v>
          </cell>
          <cell r="J235">
            <v>0</v>
          </cell>
          <cell r="M235">
            <v>9.98</v>
          </cell>
          <cell r="Q235">
            <v>9.98</v>
          </cell>
          <cell r="R235">
            <v>9.98</v>
          </cell>
          <cell r="S235">
            <v>0</v>
          </cell>
          <cell r="T235">
            <v>0</v>
          </cell>
          <cell r="U235">
            <v>0</v>
          </cell>
          <cell r="V235">
            <v>9.98</v>
          </cell>
        </row>
        <row r="236">
          <cell r="B236" t="str">
            <v>澧县</v>
          </cell>
          <cell r="E236">
            <v>5.74</v>
          </cell>
          <cell r="F236">
            <v>0</v>
          </cell>
          <cell r="G236">
            <v>0</v>
          </cell>
          <cell r="H236">
            <v>0</v>
          </cell>
          <cell r="I236">
            <v>5.74</v>
          </cell>
          <cell r="J236">
            <v>0</v>
          </cell>
          <cell r="M236">
            <v>5.74</v>
          </cell>
          <cell r="Q236">
            <v>5.74</v>
          </cell>
          <cell r="R236">
            <v>5.74</v>
          </cell>
          <cell r="S236">
            <v>0</v>
          </cell>
          <cell r="T236">
            <v>0</v>
          </cell>
          <cell r="U236">
            <v>0</v>
          </cell>
          <cell r="V236">
            <v>5.74</v>
          </cell>
        </row>
        <row r="237">
          <cell r="B237" t="str">
            <v>临澧县</v>
          </cell>
          <cell r="E237">
            <v>1.98</v>
          </cell>
          <cell r="F237">
            <v>0</v>
          </cell>
          <cell r="G237">
            <v>0</v>
          </cell>
          <cell r="H237">
            <v>0</v>
          </cell>
          <cell r="I237">
            <v>1.98</v>
          </cell>
          <cell r="J237">
            <v>0</v>
          </cell>
          <cell r="M237">
            <v>1.98</v>
          </cell>
          <cell r="Q237">
            <v>1.98</v>
          </cell>
          <cell r="R237">
            <v>1.98</v>
          </cell>
          <cell r="S237">
            <v>0</v>
          </cell>
          <cell r="T237">
            <v>0</v>
          </cell>
          <cell r="U237">
            <v>0</v>
          </cell>
          <cell r="V237">
            <v>1.98</v>
          </cell>
        </row>
        <row r="238">
          <cell r="B238" t="str">
            <v>桃源县</v>
          </cell>
          <cell r="E238">
            <v>6.71</v>
          </cell>
          <cell r="F238">
            <v>0</v>
          </cell>
          <cell r="G238">
            <v>0</v>
          </cell>
          <cell r="H238">
            <v>0</v>
          </cell>
          <cell r="I238">
            <v>6.71</v>
          </cell>
          <cell r="J238">
            <v>0</v>
          </cell>
          <cell r="M238">
            <v>6.71</v>
          </cell>
          <cell r="Q238">
            <v>6.71</v>
          </cell>
          <cell r="R238">
            <v>6.71</v>
          </cell>
          <cell r="S238">
            <v>0</v>
          </cell>
          <cell r="T238">
            <v>0</v>
          </cell>
          <cell r="U238">
            <v>0</v>
          </cell>
          <cell r="V238">
            <v>6.71</v>
          </cell>
        </row>
        <row r="239">
          <cell r="B239" t="str">
            <v>石门县</v>
          </cell>
          <cell r="E239">
            <v>5.72</v>
          </cell>
          <cell r="F239">
            <v>0</v>
          </cell>
          <cell r="G239">
            <v>0</v>
          </cell>
          <cell r="H239">
            <v>0</v>
          </cell>
          <cell r="I239">
            <v>5.72</v>
          </cell>
          <cell r="J239">
            <v>0</v>
          </cell>
          <cell r="M239">
            <v>5.72</v>
          </cell>
          <cell r="Q239">
            <v>5.72</v>
          </cell>
          <cell r="R239">
            <v>5.72</v>
          </cell>
          <cell r="S239">
            <v>0</v>
          </cell>
          <cell r="T239">
            <v>0</v>
          </cell>
          <cell r="U239">
            <v>0</v>
          </cell>
          <cell r="V239">
            <v>5.72</v>
          </cell>
        </row>
        <row r="240">
          <cell r="B240" t="str">
            <v>张家界市小计</v>
          </cell>
          <cell r="D240">
            <v>0</v>
          </cell>
          <cell r="E240">
            <v>35.549999999999997</v>
          </cell>
          <cell r="F240">
            <v>0</v>
          </cell>
          <cell r="G240">
            <v>0</v>
          </cell>
          <cell r="H240">
            <v>0</v>
          </cell>
          <cell r="I240">
            <v>35.549999999999997</v>
          </cell>
          <cell r="J240">
            <v>0</v>
          </cell>
          <cell r="K240">
            <v>0</v>
          </cell>
          <cell r="L240">
            <v>0</v>
          </cell>
          <cell r="M240">
            <v>35.549999999999997</v>
          </cell>
          <cell r="N240">
            <v>0</v>
          </cell>
          <cell r="O240">
            <v>0</v>
          </cell>
          <cell r="P240">
            <v>0</v>
          </cell>
          <cell r="Q240">
            <v>35.549999999999997</v>
          </cell>
          <cell r="R240">
            <v>35.549999999999997</v>
          </cell>
          <cell r="S240">
            <v>0</v>
          </cell>
          <cell r="T240">
            <v>0</v>
          </cell>
          <cell r="U240">
            <v>0</v>
          </cell>
          <cell r="V240">
            <v>35.549999999999997</v>
          </cell>
        </row>
        <row r="241">
          <cell r="B241" t="str">
            <v>张家界市本级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M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</row>
        <row r="242">
          <cell r="B242" t="str">
            <v>永定区</v>
          </cell>
          <cell r="E242">
            <v>6.66</v>
          </cell>
          <cell r="F242">
            <v>0</v>
          </cell>
          <cell r="G242">
            <v>0</v>
          </cell>
          <cell r="H242">
            <v>0</v>
          </cell>
          <cell r="I242">
            <v>6.66</v>
          </cell>
          <cell r="J242">
            <v>0</v>
          </cell>
          <cell r="M242">
            <v>6.66</v>
          </cell>
          <cell r="Q242">
            <v>6.66</v>
          </cell>
          <cell r="R242">
            <v>6.66</v>
          </cell>
          <cell r="S242">
            <v>0</v>
          </cell>
          <cell r="T242">
            <v>0</v>
          </cell>
          <cell r="U242">
            <v>0</v>
          </cell>
          <cell r="V242">
            <v>6.66</v>
          </cell>
        </row>
        <row r="243">
          <cell r="B243" t="str">
            <v>武陵源区</v>
          </cell>
          <cell r="E243">
            <v>0.94</v>
          </cell>
          <cell r="F243">
            <v>0</v>
          </cell>
          <cell r="G243">
            <v>0</v>
          </cell>
          <cell r="H243">
            <v>0</v>
          </cell>
          <cell r="I243">
            <v>0.94</v>
          </cell>
          <cell r="J243">
            <v>0</v>
          </cell>
          <cell r="M243">
            <v>0.94</v>
          </cell>
          <cell r="Q243">
            <v>0.94</v>
          </cell>
          <cell r="R243">
            <v>0.94</v>
          </cell>
          <cell r="S243">
            <v>0</v>
          </cell>
          <cell r="T243">
            <v>0</v>
          </cell>
          <cell r="U243">
            <v>0</v>
          </cell>
          <cell r="V243">
            <v>0.94</v>
          </cell>
        </row>
        <row r="244">
          <cell r="B244" t="str">
            <v>慈利县</v>
          </cell>
          <cell r="E244">
            <v>10.07</v>
          </cell>
          <cell r="F244">
            <v>0</v>
          </cell>
          <cell r="G244">
            <v>0</v>
          </cell>
          <cell r="H244">
            <v>0</v>
          </cell>
          <cell r="I244">
            <v>10.07</v>
          </cell>
          <cell r="J244">
            <v>0</v>
          </cell>
          <cell r="M244">
            <v>10.07</v>
          </cell>
          <cell r="Q244">
            <v>10.07</v>
          </cell>
          <cell r="R244">
            <v>10.07</v>
          </cell>
          <cell r="S244">
            <v>0</v>
          </cell>
          <cell r="T244">
            <v>0</v>
          </cell>
          <cell r="U244">
            <v>0</v>
          </cell>
          <cell r="V244">
            <v>10.07</v>
          </cell>
        </row>
        <row r="245">
          <cell r="B245" t="str">
            <v>桑植县</v>
          </cell>
          <cell r="E245">
            <v>17.88</v>
          </cell>
          <cell r="F245">
            <v>0</v>
          </cell>
          <cell r="G245">
            <v>0</v>
          </cell>
          <cell r="H245">
            <v>0</v>
          </cell>
          <cell r="I245">
            <v>17.88</v>
          </cell>
          <cell r="J245">
            <v>0</v>
          </cell>
          <cell r="M245">
            <v>17.88</v>
          </cell>
          <cell r="Q245">
            <v>17.88</v>
          </cell>
          <cell r="R245">
            <v>17.88</v>
          </cell>
          <cell r="S245">
            <v>0</v>
          </cell>
          <cell r="T245">
            <v>0</v>
          </cell>
          <cell r="U245">
            <v>0</v>
          </cell>
          <cell r="V245">
            <v>17.88</v>
          </cell>
        </row>
        <row r="246">
          <cell r="B246" t="str">
            <v>益阳市小计</v>
          </cell>
          <cell r="E246">
            <v>1916.2400000000002</v>
          </cell>
          <cell r="F246">
            <v>1557.7599999999998</v>
          </cell>
          <cell r="G246">
            <v>296.55000000000007</v>
          </cell>
          <cell r="H246">
            <v>0</v>
          </cell>
          <cell r="I246">
            <v>61.93</v>
          </cell>
          <cell r="J246">
            <v>1527</v>
          </cell>
          <cell r="K246">
            <v>1246</v>
          </cell>
          <cell r="L246">
            <v>281</v>
          </cell>
          <cell r="M246">
            <v>389.24</v>
          </cell>
          <cell r="N246">
            <v>311.76</v>
          </cell>
          <cell r="O246">
            <v>15.550000000000045</v>
          </cell>
          <cell r="P246">
            <v>0</v>
          </cell>
          <cell r="Q246">
            <v>61.93</v>
          </cell>
          <cell r="R246">
            <v>389.24</v>
          </cell>
          <cell r="S246">
            <v>311.76</v>
          </cell>
          <cell r="T246">
            <v>15.550000000000045</v>
          </cell>
          <cell r="U246">
            <v>0</v>
          </cell>
          <cell r="V246">
            <v>61.93</v>
          </cell>
        </row>
        <row r="247">
          <cell r="B247" t="str">
            <v>益阳市本级及所辖区小计</v>
          </cell>
          <cell r="E247">
            <v>1861.1200000000001</v>
          </cell>
          <cell r="F247">
            <v>1557.7599999999998</v>
          </cell>
          <cell r="G247">
            <v>296.55000000000007</v>
          </cell>
          <cell r="H247">
            <v>0</v>
          </cell>
          <cell r="I247">
            <v>6.81</v>
          </cell>
          <cell r="J247">
            <v>1527</v>
          </cell>
          <cell r="K247">
            <v>1246</v>
          </cell>
          <cell r="L247">
            <v>281</v>
          </cell>
          <cell r="M247">
            <v>334.12000000000006</v>
          </cell>
          <cell r="N247">
            <v>311.76</v>
          </cell>
          <cell r="O247">
            <v>15.550000000000045</v>
          </cell>
          <cell r="P247">
            <v>0</v>
          </cell>
          <cell r="Q247">
            <v>14.02</v>
          </cell>
          <cell r="R247">
            <v>334.12000000000006</v>
          </cell>
          <cell r="S247">
            <v>311.76</v>
          </cell>
          <cell r="T247">
            <v>15.550000000000045</v>
          </cell>
          <cell r="U247">
            <v>0</v>
          </cell>
          <cell r="V247">
            <v>6.81</v>
          </cell>
        </row>
        <row r="248">
          <cell r="B248" t="str">
            <v>益阳市本级</v>
          </cell>
          <cell r="C248" t="str">
            <v>益阳医学高等专科学校</v>
          </cell>
          <cell r="D248" t="str">
            <v>高等教育</v>
          </cell>
          <cell r="E248">
            <v>784.26</v>
          </cell>
          <cell r="F248">
            <v>710.17</v>
          </cell>
          <cell r="G248">
            <v>74.090000000000018</v>
          </cell>
          <cell r="H248">
            <v>0</v>
          </cell>
          <cell r="I248">
            <v>0</v>
          </cell>
          <cell r="J248">
            <v>673</v>
          </cell>
          <cell r="K248">
            <v>599</v>
          </cell>
          <cell r="L248">
            <v>74</v>
          </cell>
          <cell r="M248">
            <v>111.25999999999998</v>
          </cell>
          <cell r="N248">
            <v>111.16999999999996</v>
          </cell>
          <cell r="O248">
            <v>9.0000000000022951E-2</v>
          </cell>
          <cell r="R248">
            <v>111.25999999999998</v>
          </cell>
          <cell r="S248">
            <v>111.16999999999996</v>
          </cell>
          <cell r="T248">
            <v>9.0000000000022951E-2</v>
          </cell>
          <cell r="U248">
            <v>0</v>
          </cell>
          <cell r="V248">
            <v>0</v>
          </cell>
        </row>
        <row r="249">
          <cell r="B249" t="str">
            <v>益阳市本级</v>
          </cell>
          <cell r="C249" t="str">
            <v>益阳职业技术学院</v>
          </cell>
          <cell r="D249" t="str">
            <v>高等职业教育</v>
          </cell>
          <cell r="E249">
            <v>981.7</v>
          </cell>
          <cell r="F249">
            <v>759.24</v>
          </cell>
          <cell r="G249">
            <v>222.46000000000004</v>
          </cell>
          <cell r="H249">
            <v>0</v>
          </cell>
          <cell r="I249">
            <v>0</v>
          </cell>
          <cell r="J249">
            <v>830</v>
          </cell>
          <cell r="K249">
            <v>623</v>
          </cell>
          <cell r="L249">
            <v>207</v>
          </cell>
          <cell r="M249">
            <v>151.70000000000005</v>
          </cell>
          <cell r="N249">
            <v>136.24</v>
          </cell>
          <cell r="O249">
            <v>15.460000000000022</v>
          </cell>
          <cell r="R249">
            <v>151.70000000000005</v>
          </cell>
          <cell r="S249">
            <v>136.24</v>
          </cell>
          <cell r="T249">
            <v>15.460000000000022</v>
          </cell>
          <cell r="U249">
            <v>0</v>
          </cell>
          <cell r="V249">
            <v>0</v>
          </cell>
        </row>
        <row r="250">
          <cell r="B250" t="str">
            <v>益阳市本级</v>
          </cell>
          <cell r="C250" t="str">
            <v>益阳师范高等专科学校</v>
          </cell>
          <cell r="D250" t="str">
            <v>高等教育</v>
          </cell>
          <cell r="E250">
            <v>88.35</v>
          </cell>
          <cell r="F250">
            <v>88.35</v>
          </cell>
          <cell r="G250">
            <v>0</v>
          </cell>
          <cell r="H250">
            <v>0</v>
          </cell>
          <cell r="I250">
            <v>0</v>
          </cell>
          <cell r="J250">
            <v>24</v>
          </cell>
          <cell r="K250">
            <v>24</v>
          </cell>
          <cell r="L250">
            <v>0</v>
          </cell>
          <cell r="M250">
            <v>64.349999999999994</v>
          </cell>
          <cell r="N250">
            <v>64.349999999999994</v>
          </cell>
          <cell r="O250">
            <v>0</v>
          </cell>
          <cell r="R250">
            <v>64.349999999999994</v>
          </cell>
          <cell r="S250">
            <v>64.349999999999994</v>
          </cell>
          <cell r="T250">
            <v>0</v>
          </cell>
          <cell r="U250">
            <v>0</v>
          </cell>
          <cell r="V250">
            <v>0</v>
          </cell>
        </row>
        <row r="251">
          <cell r="B251" t="str">
            <v>益阳市本级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M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B252" t="str">
            <v>资阳区</v>
          </cell>
          <cell r="E252">
            <v>6.13</v>
          </cell>
          <cell r="F252">
            <v>0</v>
          </cell>
          <cell r="G252">
            <v>0</v>
          </cell>
          <cell r="H252">
            <v>0</v>
          </cell>
          <cell r="I252">
            <v>6.13</v>
          </cell>
          <cell r="J252">
            <v>0</v>
          </cell>
          <cell r="M252">
            <v>6.13</v>
          </cell>
          <cell r="Q252">
            <v>6.13</v>
          </cell>
          <cell r="R252">
            <v>6.13</v>
          </cell>
          <cell r="S252">
            <v>0</v>
          </cell>
          <cell r="T252">
            <v>0</v>
          </cell>
          <cell r="U252">
            <v>0</v>
          </cell>
          <cell r="V252">
            <v>6.13</v>
          </cell>
        </row>
        <row r="253">
          <cell r="B253" t="str">
            <v>大通湖管理区</v>
          </cell>
          <cell r="E253">
            <v>0.68</v>
          </cell>
          <cell r="F253">
            <v>0</v>
          </cell>
          <cell r="G253">
            <v>0</v>
          </cell>
          <cell r="H253">
            <v>0</v>
          </cell>
          <cell r="I253">
            <v>0.68</v>
          </cell>
          <cell r="J253">
            <v>0</v>
          </cell>
          <cell r="M253">
            <v>0.68</v>
          </cell>
          <cell r="Q253">
            <v>0.68</v>
          </cell>
          <cell r="R253">
            <v>0.68</v>
          </cell>
          <cell r="S253">
            <v>0</v>
          </cell>
          <cell r="T253">
            <v>0</v>
          </cell>
          <cell r="U253">
            <v>0</v>
          </cell>
          <cell r="V253">
            <v>0.68</v>
          </cell>
        </row>
        <row r="254">
          <cell r="B254" t="str">
            <v>赫山区</v>
          </cell>
          <cell r="E254">
            <v>7.21</v>
          </cell>
          <cell r="F254">
            <v>0</v>
          </cell>
          <cell r="G254">
            <v>0</v>
          </cell>
          <cell r="H254">
            <v>0</v>
          </cell>
          <cell r="I254">
            <v>7.21</v>
          </cell>
          <cell r="J254">
            <v>0</v>
          </cell>
          <cell r="M254">
            <v>7.21</v>
          </cell>
          <cell r="Q254">
            <v>7.21</v>
          </cell>
          <cell r="R254">
            <v>7.21</v>
          </cell>
          <cell r="S254">
            <v>0</v>
          </cell>
          <cell r="T254">
            <v>0</v>
          </cell>
          <cell r="U254">
            <v>0</v>
          </cell>
          <cell r="V254">
            <v>7.21</v>
          </cell>
        </row>
        <row r="255">
          <cell r="B255" t="str">
            <v>沅江市</v>
          </cell>
          <cell r="E255">
            <v>3.46</v>
          </cell>
          <cell r="F255">
            <v>0</v>
          </cell>
          <cell r="G255">
            <v>0</v>
          </cell>
          <cell r="H255">
            <v>0</v>
          </cell>
          <cell r="I255">
            <v>3.46</v>
          </cell>
          <cell r="J255">
            <v>0</v>
          </cell>
          <cell r="M255">
            <v>3.46</v>
          </cell>
          <cell r="Q255">
            <v>3.46</v>
          </cell>
          <cell r="R255">
            <v>3.46</v>
          </cell>
          <cell r="S255">
            <v>0</v>
          </cell>
          <cell r="T255">
            <v>0</v>
          </cell>
          <cell r="U255">
            <v>0</v>
          </cell>
          <cell r="V255">
            <v>3.46</v>
          </cell>
        </row>
        <row r="256">
          <cell r="B256" t="str">
            <v>南县</v>
          </cell>
          <cell r="E256">
            <v>4.6900000000000004</v>
          </cell>
          <cell r="F256">
            <v>0</v>
          </cell>
          <cell r="G256">
            <v>0</v>
          </cell>
          <cell r="H256">
            <v>0</v>
          </cell>
          <cell r="I256">
            <v>4.6900000000000004</v>
          </cell>
          <cell r="J256">
            <v>0</v>
          </cell>
          <cell r="M256">
            <v>4.6900000000000004</v>
          </cell>
          <cell r="Q256">
            <v>4.6900000000000004</v>
          </cell>
          <cell r="R256">
            <v>4.6900000000000004</v>
          </cell>
          <cell r="S256">
            <v>0</v>
          </cell>
          <cell r="T256">
            <v>0</v>
          </cell>
          <cell r="U256">
            <v>0</v>
          </cell>
          <cell r="V256">
            <v>4.6900000000000004</v>
          </cell>
        </row>
        <row r="257">
          <cell r="B257" t="str">
            <v>桃江县</v>
          </cell>
          <cell r="E257">
            <v>19.54</v>
          </cell>
          <cell r="F257">
            <v>0</v>
          </cell>
          <cell r="G257">
            <v>0</v>
          </cell>
          <cell r="H257">
            <v>0</v>
          </cell>
          <cell r="I257">
            <v>19.54</v>
          </cell>
          <cell r="J257">
            <v>0</v>
          </cell>
          <cell r="M257">
            <v>19.54</v>
          </cell>
          <cell r="Q257">
            <v>19.54</v>
          </cell>
          <cell r="R257">
            <v>19.54</v>
          </cell>
          <cell r="S257">
            <v>0</v>
          </cell>
          <cell r="T257">
            <v>0</v>
          </cell>
          <cell r="U257">
            <v>0</v>
          </cell>
          <cell r="V257">
            <v>19.54</v>
          </cell>
        </row>
        <row r="258">
          <cell r="B258" t="str">
            <v>安化县</v>
          </cell>
          <cell r="E258">
            <v>20.22</v>
          </cell>
          <cell r="F258">
            <v>0</v>
          </cell>
          <cell r="G258">
            <v>0</v>
          </cell>
          <cell r="H258">
            <v>0</v>
          </cell>
          <cell r="I258">
            <v>20.22</v>
          </cell>
          <cell r="J258">
            <v>0</v>
          </cell>
          <cell r="M258">
            <v>20.22</v>
          </cell>
          <cell r="Q258">
            <v>20.22</v>
          </cell>
          <cell r="R258">
            <v>20.22</v>
          </cell>
          <cell r="S258">
            <v>0</v>
          </cell>
          <cell r="T258">
            <v>0</v>
          </cell>
          <cell r="U258">
            <v>0</v>
          </cell>
          <cell r="V258">
            <v>20.22</v>
          </cell>
        </row>
        <row r="259">
          <cell r="B259" t="str">
            <v>永州市小计</v>
          </cell>
          <cell r="E259">
            <v>2355.9099999999989</v>
          </cell>
          <cell r="F259">
            <v>1879.96</v>
          </cell>
          <cell r="G259">
            <v>180.21999999999991</v>
          </cell>
          <cell r="H259">
            <v>0</v>
          </cell>
          <cell r="I259">
            <v>295.7299999999999</v>
          </cell>
          <cell r="J259">
            <v>1690</v>
          </cell>
          <cell r="K259">
            <v>1432</v>
          </cell>
          <cell r="L259">
            <v>258</v>
          </cell>
          <cell r="M259">
            <v>665.90999999999985</v>
          </cell>
          <cell r="N259">
            <v>447.96000000000004</v>
          </cell>
          <cell r="O259">
            <v>-77.780000000000058</v>
          </cell>
          <cell r="P259">
            <v>0</v>
          </cell>
          <cell r="Q259">
            <v>295.7299999999999</v>
          </cell>
          <cell r="R259">
            <v>665.90999999999985</v>
          </cell>
          <cell r="S259">
            <v>447.96000000000004</v>
          </cell>
          <cell r="T259">
            <v>-77.780000000000058</v>
          </cell>
          <cell r="U259">
            <v>0</v>
          </cell>
          <cell r="V259">
            <v>295.7299999999999</v>
          </cell>
        </row>
        <row r="260">
          <cell r="B260" t="str">
            <v>永州市本级及所辖区小计</v>
          </cell>
          <cell r="E260">
            <v>2087.9</v>
          </cell>
          <cell r="F260">
            <v>1879.96</v>
          </cell>
          <cell r="G260">
            <v>180.21999999999991</v>
          </cell>
          <cell r="H260">
            <v>0</v>
          </cell>
          <cell r="I260">
            <v>27.72</v>
          </cell>
          <cell r="J260">
            <v>1690</v>
          </cell>
          <cell r="K260">
            <v>1432</v>
          </cell>
          <cell r="L260">
            <v>258</v>
          </cell>
          <cell r="M260">
            <v>397.89999999999992</v>
          </cell>
          <cell r="N260">
            <v>447.96000000000004</v>
          </cell>
          <cell r="O260">
            <v>-77.780000000000058</v>
          </cell>
          <cell r="P260">
            <v>0</v>
          </cell>
          <cell r="Q260">
            <v>27.72</v>
          </cell>
          <cell r="R260">
            <v>397.89999999999992</v>
          </cell>
          <cell r="S260">
            <v>447.96000000000004</v>
          </cell>
          <cell r="T260">
            <v>-77.780000000000058</v>
          </cell>
          <cell r="U260">
            <v>0</v>
          </cell>
          <cell r="V260">
            <v>27.72</v>
          </cell>
        </row>
        <row r="261">
          <cell r="B261" t="str">
            <v>永州市本级</v>
          </cell>
          <cell r="C261" t="str">
            <v>永州职业技术学院</v>
          </cell>
          <cell r="D261" t="str">
            <v>高等职业教育</v>
          </cell>
          <cell r="E261">
            <v>1439.22</v>
          </cell>
          <cell r="F261">
            <v>1353.7</v>
          </cell>
          <cell r="G261">
            <v>85.519999999999939</v>
          </cell>
          <cell r="H261">
            <v>0</v>
          </cell>
          <cell r="I261">
            <v>0</v>
          </cell>
          <cell r="J261">
            <v>1316</v>
          </cell>
          <cell r="K261">
            <v>1119</v>
          </cell>
          <cell r="L261">
            <v>197</v>
          </cell>
          <cell r="M261">
            <v>123.21999999999998</v>
          </cell>
          <cell r="N261">
            <v>234.70000000000005</v>
          </cell>
          <cell r="O261">
            <v>-111.48000000000006</v>
          </cell>
          <cell r="R261">
            <v>123.21999999999998</v>
          </cell>
          <cell r="S261">
            <v>234.70000000000005</v>
          </cell>
          <cell r="T261">
            <v>-111.48000000000006</v>
          </cell>
          <cell r="U261">
            <v>0</v>
          </cell>
          <cell r="V261">
            <v>0</v>
          </cell>
        </row>
        <row r="262">
          <cell r="B262" t="str">
            <v>永州市本级</v>
          </cell>
          <cell r="C262" t="str">
            <v>湖南九嶷职业技术学院</v>
          </cell>
          <cell r="D262" t="str">
            <v>高等职业教育</v>
          </cell>
          <cell r="E262">
            <v>301.57</v>
          </cell>
          <cell r="F262">
            <v>232.01</v>
          </cell>
          <cell r="G262">
            <v>69.56</v>
          </cell>
          <cell r="H262">
            <v>0</v>
          </cell>
          <cell r="I262">
            <v>0</v>
          </cell>
          <cell r="J262">
            <v>234</v>
          </cell>
          <cell r="K262">
            <v>173</v>
          </cell>
          <cell r="L262">
            <v>61</v>
          </cell>
          <cell r="M262">
            <v>67.569999999999993</v>
          </cell>
          <cell r="N262">
            <v>59.009999999999991</v>
          </cell>
          <cell r="O262">
            <v>8.5599999999999987</v>
          </cell>
          <cell r="R262">
            <v>67.569999999999993</v>
          </cell>
          <cell r="S262">
            <v>59.009999999999991</v>
          </cell>
          <cell r="T262">
            <v>8.5599999999999987</v>
          </cell>
          <cell r="U262">
            <v>0</v>
          </cell>
          <cell r="V262">
            <v>0</v>
          </cell>
        </row>
        <row r="263">
          <cell r="B263" t="str">
            <v>永州市本级</v>
          </cell>
          <cell r="C263" t="str">
            <v>永州师范高等专科学校</v>
          </cell>
          <cell r="D263" t="str">
            <v>高等教育</v>
          </cell>
          <cell r="E263">
            <v>319.39</v>
          </cell>
          <cell r="F263">
            <v>294.25</v>
          </cell>
          <cell r="G263">
            <v>25.14</v>
          </cell>
          <cell r="H263">
            <v>0</v>
          </cell>
          <cell r="I263">
            <v>0</v>
          </cell>
          <cell r="J263">
            <v>140</v>
          </cell>
          <cell r="K263">
            <v>140</v>
          </cell>
          <cell r="L263">
            <v>0</v>
          </cell>
          <cell r="M263">
            <v>179.39</v>
          </cell>
          <cell r="N263">
            <v>154.25</v>
          </cell>
          <cell r="O263">
            <v>25.14</v>
          </cell>
          <cell r="R263">
            <v>179.39</v>
          </cell>
          <cell r="S263">
            <v>154.25</v>
          </cell>
          <cell r="T263">
            <v>25.14</v>
          </cell>
          <cell r="U263">
            <v>0</v>
          </cell>
          <cell r="V263">
            <v>0</v>
          </cell>
        </row>
        <row r="264">
          <cell r="B264" t="str">
            <v>永州市本级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M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B265" t="str">
            <v>零陵区</v>
          </cell>
          <cell r="E265">
            <v>13.71</v>
          </cell>
          <cell r="F265">
            <v>0</v>
          </cell>
          <cell r="G265">
            <v>0</v>
          </cell>
          <cell r="H265">
            <v>0</v>
          </cell>
          <cell r="I265">
            <v>13.71</v>
          </cell>
          <cell r="J265">
            <v>0</v>
          </cell>
          <cell r="M265">
            <v>13.71</v>
          </cell>
          <cell r="Q265">
            <v>13.71</v>
          </cell>
          <cell r="R265">
            <v>13.71</v>
          </cell>
          <cell r="S265">
            <v>0</v>
          </cell>
          <cell r="T265">
            <v>0</v>
          </cell>
          <cell r="U265">
            <v>0</v>
          </cell>
          <cell r="V265">
            <v>13.71</v>
          </cell>
        </row>
        <row r="266">
          <cell r="B266" t="str">
            <v>冷水滩区</v>
          </cell>
          <cell r="E266">
            <v>14.01</v>
          </cell>
          <cell r="F266">
            <v>0</v>
          </cell>
          <cell r="G266">
            <v>0</v>
          </cell>
          <cell r="H266">
            <v>0</v>
          </cell>
          <cell r="I266">
            <v>14.01</v>
          </cell>
          <cell r="J266">
            <v>0</v>
          </cell>
          <cell r="M266">
            <v>14.01</v>
          </cell>
          <cell r="Q266">
            <v>14.01</v>
          </cell>
          <cell r="R266">
            <v>14.01</v>
          </cell>
          <cell r="S266">
            <v>0</v>
          </cell>
          <cell r="T266">
            <v>0</v>
          </cell>
          <cell r="U266">
            <v>0</v>
          </cell>
          <cell r="V266">
            <v>14.01</v>
          </cell>
        </row>
        <row r="267">
          <cell r="B267" t="str">
            <v>东安县</v>
          </cell>
          <cell r="E267">
            <v>19.239999999999998</v>
          </cell>
          <cell r="F267">
            <v>0</v>
          </cell>
          <cell r="G267">
            <v>0</v>
          </cell>
          <cell r="H267">
            <v>0</v>
          </cell>
          <cell r="I267">
            <v>19.239999999999998</v>
          </cell>
          <cell r="J267">
            <v>0</v>
          </cell>
          <cell r="M267">
            <v>19.239999999999998</v>
          </cell>
          <cell r="Q267">
            <v>19.239999999999998</v>
          </cell>
          <cell r="R267">
            <v>19.239999999999998</v>
          </cell>
          <cell r="S267">
            <v>0</v>
          </cell>
          <cell r="T267">
            <v>0</v>
          </cell>
          <cell r="U267">
            <v>0</v>
          </cell>
          <cell r="V267">
            <v>19.239999999999998</v>
          </cell>
        </row>
        <row r="268">
          <cell r="B268" t="str">
            <v>道县</v>
          </cell>
          <cell r="E268">
            <v>35.869999999999997</v>
          </cell>
          <cell r="F268">
            <v>0</v>
          </cell>
          <cell r="G268">
            <v>0</v>
          </cell>
          <cell r="H268">
            <v>0</v>
          </cell>
          <cell r="I268">
            <v>35.869999999999997</v>
          </cell>
          <cell r="J268">
            <v>0</v>
          </cell>
          <cell r="M268">
            <v>35.869999999999997</v>
          </cell>
          <cell r="Q268">
            <v>35.869999999999997</v>
          </cell>
          <cell r="R268">
            <v>35.869999999999997</v>
          </cell>
          <cell r="S268">
            <v>0</v>
          </cell>
          <cell r="T268">
            <v>0</v>
          </cell>
          <cell r="U268">
            <v>0</v>
          </cell>
          <cell r="V268">
            <v>35.869999999999997</v>
          </cell>
        </row>
        <row r="269">
          <cell r="B269" t="str">
            <v>宁远县</v>
          </cell>
          <cell r="E269">
            <v>64.48</v>
          </cell>
          <cell r="F269">
            <v>0</v>
          </cell>
          <cell r="G269">
            <v>0</v>
          </cell>
          <cell r="H269">
            <v>0</v>
          </cell>
          <cell r="I269">
            <v>64.48</v>
          </cell>
          <cell r="J269">
            <v>0</v>
          </cell>
          <cell r="M269">
            <v>64.48</v>
          </cell>
          <cell r="Q269">
            <v>64.48</v>
          </cell>
          <cell r="R269">
            <v>64.48</v>
          </cell>
          <cell r="S269">
            <v>0</v>
          </cell>
          <cell r="T269">
            <v>0</v>
          </cell>
          <cell r="U269">
            <v>0</v>
          </cell>
          <cell r="V269">
            <v>64.48</v>
          </cell>
        </row>
        <row r="270">
          <cell r="B270" t="str">
            <v>江永县</v>
          </cell>
          <cell r="E270">
            <v>13.64</v>
          </cell>
          <cell r="F270">
            <v>0</v>
          </cell>
          <cell r="G270">
            <v>0</v>
          </cell>
          <cell r="H270">
            <v>0</v>
          </cell>
          <cell r="I270">
            <v>13.64</v>
          </cell>
          <cell r="J270">
            <v>0</v>
          </cell>
          <cell r="M270">
            <v>13.64</v>
          </cell>
          <cell r="Q270">
            <v>13.64</v>
          </cell>
          <cell r="R270">
            <v>13.64</v>
          </cell>
          <cell r="S270">
            <v>0</v>
          </cell>
          <cell r="T270">
            <v>0</v>
          </cell>
          <cell r="U270">
            <v>0</v>
          </cell>
          <cell r="V270">
            <v>13.64</v>
          </cell>
        </row>
        <row r="271">
          <cell r="B271" t="str">
            <v>江华县</v>
          </cell>
          <cell r="E271">
            <v>40.58</v>
          </cell>
          <cell r="F271">
            <v>0</v>
          </cell>
          <cell r="G271">
            <v>0</v>
          </cell>
          <cell r="H271">
            <v>0</v>
          </cell>
          <cell r="I271">
            <v>40.58</v>
          </cell>
          <cell r="J271">
            <v>0</v>
          </cell>
          <cell r="M271">
            <v>40.58</v>
          </cell>
          <cell r="Q271">
            <v>40.58</v>
          </cell>
          <cell r="R271">
            <v>40.58</v>
          </cell>
          <cell r="S271">
            <v>0</v>
          </cell>
          <cell r="T271">
            <v>0</v>
          </cell>
          <cell r="U271">
            <v>0</v>
          </cell>
          <cell r="V271">
            <v>40.58</v>
          </cell>
        </row>
        <row r="272">
          <cell r="B272" t="str">
            <v>蓝山县</v>
          </cell>
          <cell r="E272">
            <v>19.89</v>
          </cell>
          <cell r="F272">
            <v>0</v>
          </cell>
          <cell r="G272">
            <v>0</v>
          </cell>
          <cell r="H272">
            <v>0</v>
          </cell>
          <cell r="I272">
            <v>19.89</v>
          </cell>
          <cell r="J272">
            <v>0</v>
          </cell>
          <cell r="M272">
            <v>19.89</v>
          </cell>
          <cell r="Q272">
            <v>19.89</v>
          </cell>
          <cell r="R272">
            <v>19.89</v>
          </cell>
          <cell r="S272">
            <v>0</v>
          </cell>
          <cell r="T272">
            <v>0</v>
          </cell>
          <cell r="U272">
            <v>0</v>
          </cell>
          <cell r="V272">
            <v>19.89</v>
          </cell>
        </row>
        <row r="273">
          <cell r="B273" t="str">
            <v>新田县</v>
          </cell>
          <cell r="E273">
            <v>25.68</v>
          </cell>
          <cell r="F273">
            <v>0</v>
          </cell>
          <cell r="G273">
            <v>0</v>
          </cell>
          <cell r="H273">
            <v>0</v>
          </cell>
          <cell r="I273">
            <v>25.68</v>
          </cell>
          <cell r="J273">
            <v>0</v>
          </cell>
          <cell r="M273">
            <v>25.68</v>
          </cell>
          <cell r="Q273">
            <v>25.68</v>
          </cell>
          <cell r="R273">
            <v>25.68</v>
          </cell>
          <cell r="S273">
            <v>0</v>
          </cell>
          <cell r="T273">
            <v>0</v>
          </cell>
          <cell r="U273">
            <v>0</v>
          </cell>
          <cell r="V273">
            <v>25.68</v>
          </cell>
        </row>
        <row r="274">
          <cell r="B274" t="str">
            <v>双牌县</v>
          </cell>
          <cell r="E274">
            <v>16.47</v>
          </cell>
          <cell r="F274">
            <v>0</v>
          </cell>
          <cell r="G274">
            <v>0</v>
          </cell>
          <cell r="H274">
            <v>0</v>
          </cell>
          <cell r="I274">
            <v>16.47</v>
          </cell>
          <cell r="J274">
            <v>0</v>
          </cell>
          <cell r="M274">
            <v>16.47</v>
          </cell>
          <cell r="Q274">
            <v>16.47</v>
          </cell>
          <cell r="R274">
            <v>16.47</v>
          </cell>
          <cell r="S274">
            <v>0</v>
          </cell>
          <cell r="T274">
            <v>0</v>
          </cell>
          <cell r="U274">
            <v>0</v>
          </cell>
          <cell r="V274">
            <v>16.47</v>
          </cell>
        </row>
        <row r="275">
          <cell r="B275" t="str">
            <v>祁阳市</v>
          </cell>
          <cell r="E275">
            <v>32.159999999999997</v>
          </cell>
          <cell r="F275">
            <v>0</v>
          </cell>
          <cell r="G275">
            <v>0</v>
          </cell>
          <cell r="H275">
            <v>0</v>
          </cell>
          <cell r="I275">
            <v>32.159999999999997</v>
          </cell>
          <cell r="J275">
            <v>0</v>
          </cell>
          <cell r="M275">
            <v>32.159999999999997</v>
          </cell>
          <cell r="Q275">
            <v>32.159999999999997</v>
          </cell>
          <cell r="R275">
            <v>32.159999999999997</v>
          </cell>
          <cell r="S275">
            <v>0</v>
          </cell>
          <cell r="T275">
            <v>0</v>
          </cell>
          <cell r="U275">
            <v>0</v>
          </cell>
          <cell r="V275">
            <v>32.159999999999997</v>
          </cell>
        </row>
        <row r="276">
          <cell r="B276" t="str">
            <v>郴州市小计</v>
          </cell>
          <cell r="E276">
            <v>1334.2699999999998</v>
          </cell>
          <cell r="F276">
            <v>1006.48</v>
          </cell>
          <cell r="G276">
            <v>192.35999999999999</v>
          </cell>
          <cell r="H276">
            <v>0</v>
          </cell>
          <cell r="I276">
            <v>135.42999999999998</v>
          </cell>
          <cell r="J276">
            <v>1008</v>
          </cell>
          <cell r="K276">
            <v>784</v>
          </cell>
          <cell r="L276">
            <v>224</v>
          </cell>
          <cell r="M276">
            <v>326.27000000000004</v>
          </cell>
          <cell r="N276">
            <v>222.48000000000005</v>
          </cell>
          <cell r="O276">
            <v>-31.640000000000029</v>
          </cell>
          <cell r="P276">
            <v>0</v>
          </cell>
          <cell r="Q276">
            <v>135.42999999999998</v>
          </cell>
          <cell r="R276">
            <v>326.27000000000004</v>
          </cell>
          <cell r="S276">
            <v>222.48000000000005</v>
          </cell>
          <cell r="T276">
            <v>-31.640000000000029</v>
          </cell>
          <cell r="U276">
            <v>0</v>
          </cell>
          <cell r="V276">
            <v>135.42999999999998</v>
          </cell>
        </row>
        <row r="277">
          <cell r="B277" t="str">
            <v>郴州市本级及所辖区小计</v>
          </cell>
          <cell r="E277">
            <v>1207.9599999999998</v>
          </cell>
          <cell r="F277">
            <v>1006.48</v>
          </cell>
          <cell r="G277">
            <v>192.35999999999999</v>
          </cell>
          <cell r="H277">
            <v>0</v>
          </cell>
          <cell r="I277">
            <v>9.120000000000001</v>
          </cell>
          <cell r="J277">
            <v>1008</v>
          </cell>
          <cell r="K277">
            <v>784</v>
          </cell>
          <cell r="L277">
            <v>224</v>
          </cell>
          <cell r="M277">
            <v>199.96</v>
          </cell>
          <cell r="N277">
            <v>222.48000000000005</v>
          </cell>
          <cell r="O277">
            <v>-31.640000000000029</v>
          </cell>
          <cell r="P277">
            <v>0</v>
          </cell>
          <cell r="Q277">
            <v>9.120000000000001</v>
          </cell>
          <cell r="R277">
            <v>199.96</v>
          </cell>
          <cell r="S277">
            <v>222.48000000000005</v>
          </cell>
          <cell r="T277">
            <v>-31.640000000000029</v>
          </cell>
          <cell r="U277">
            <v>0</v>
          </cell>
          <cell r="V277">
            <v>9.120000000000001</v>
          </cell>
        </row>
        <row r="278">
          <cell r="B278" t="str">
            <v>郴州市本级</v>
          </cell>
          <cell r="C278" t="str">
            <v>郴州职业技术学院</v>
          </cell>
          <cell r="D278" t="str">
            <v>高等职业教育</v>
          </cell>
          <cell r="E278">
            <v>695.04</v>
          </cell>
          <cell r="F278">
            <v>521.70000000000005</v>
          </cell>
          <cell r="G278">
            <v>173.33999999999997</v>
          </cell>
          <cell r="H278">
            <v>0</v>
          </cell>
          <cell r="I278">
            <v>0</v>
          </cell>
          <cell r="J278">
            <v>619</v>
          </cell>
          <cell r="K278">
            <v>408</v>
          </cell>
          <cell r="L278">
            <v>211</v>
          </cell>
          <cell r="M278">
            <v>76.04000000000002</v>
          </cell>
          <cell r="N278">
            <v>113.70000000000005</v>
          </cell>
          <cell r="O278">
            <v>-37.660000000000032</v>
          </cell>
          <cell r="R278">
            <v>76.04000000000002</v>
          </cell>
          <cell r="S278">
            <v>113.70000000000005</v>
          </cell>
          <cell r="T278">
            <v>-37.660000000000032</v>
          </cell>
          <cell r="U278">
            <v>0</v>
          </cell>
          <cell r="V278">
            <v>0</v>
          </cell>
        </row>
        <row r="279">
          <cell r="B279" t="str">
            <v>郴州市本级</v>
          </cell>
          <cell r="C279" t="str">
            <v>湘南幼儿师范高等专科学校</v>
          </cell>
          <cell r="D279" t="str">
            <v>高等教育</v>
          </cell>
          <cell r="E279">
            <v>479.01</v>
          </cell>
          <cell r="F279">
            <v>459.99</v>
          </cell>
          <cell r="G279">
            <v>19.020000000000003</v>
          </cell>
          <cell r="H279">
            <v>0</v>
          </cell>
          <cell r="I279">
            <v>0</v>
          </cell>
          <cell r="J279">
            <v>389</v>
          </cell>
          <cell r="K279">
            <v>376</v>
          </cell>
          <cell r="L279">
            <v>13</v>
          </cell>
          <cell r="M279">
            <v>90.01</v>
          </cell>
          <cell r="N279">
            <v>83.990000000000009</v>
          </cell>
          <cell r="O279">
            <v>6.0200000000000014</v>
          </cell>
          <cell r="R279">
            <v>90.01</v>
          </cell>
          <cell r="S279">
            <v>83.990000000000009</v>
          </cell>
          <cell r="T279">
            <v>6.0200000000000014</v>
          </cell>
          <cell r="U279">
            <v>0</v>
          </cell>
          <cell r="V279">
            <v>0</v>
          </cell>
        </row>
        <row r="280">
          <cell r="B280" t="str">
            <v>郴州市本级</v>
          </cell>
          <cell r="C280" t="str">
            <v>郴州思科职业学院</v>
          </cell>
          <cell r="D280" t="str">
            <v>高等职业教育</v>
          </cell>
          <cell r="E280">
            <v>24.79</v>
          </cell>
          <cell r="F280">
            <v>24.79</v>
          </cell>
          <cell r="M280">
            <v>24.79</v>
          </cell>
          <cell r="N280">
            <v>24.79</v>
          </cell>
          <cell r="R280">
            <v>24.79</v>
          </cell>
          <cell r="S280">
            <v>24.79</v>
          </cell>
        </row>
        <row r="281">
          <cell r="B281" t="str">
            <v>郴州市本级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M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B282" t="str">
            <v>北湖区</v>
          </cell>
          <cell r="E282">
            <v>5.37</v>
          </cell>
          <cell r="F282">
            <v>0</v>
          </cell>
          <cell r="G282">
            <v>0</v>
          </cell>
          <cell r="H282">
            <v>0</v>
          </cell>
          <cell r="I282">
            <v>5.37</v>
          </cell>
          <cell r="J282">
            <v>0</v>
          </cell>
          <cell r="M282">
            <v>5.37</v>
          </cell>
          <cell r="Q282">
            <v>5.37</v>
          </cell>
          <cell r="R282">
            <v>5.37</v>
          </cell>
          <cell r="S282">
            <v>0</v>
          </cell>
          <cell r="T282">
            <v>0</v>
          </cell>
          <cell r="U282">
            <v>0</v>
          </cell>
          <cell r="V282">
            <v>5.37</v>
          </cell>
        </row>
        <row r="283">
          <cell r="B283" t="str">
            <v>苏仙区</v>
          </cell>
          <cell r="E283">
            <v>3.75</v>
          </cell>
          <cell r="F283">
            <v>0</v>
          </cell>
          <cell r="G283">
            <v>0</v>
          </cell>
          <cell r="H283">
            <v>0</v>
          </cell>
          <cell r="I283">
            <v>3.75</v>
          </cell>
          <cell r="J283">
            <v>0</v>
          </cell>
          <cell r="M283">
            <v>3.75</v>
          </cell>
          <cell r="Q283">
            <v>3.75</v>
          </cell>
          <cell r="R283">
            <v>3.75</v>
          </cell>
          <cell r="S283">
            <v>0</v>
          </cell>
          <cell r="T283">
            <v>0</v>
          </cell>
          <cell r="U283">
            <v>0</v>
          </cell>
          <cell r="V283">
            <v>3.75</v>
          </cell>
        </row>
        <row r="284">
          <cell r="B284" t="str">
            <v>资兴市</v>
          </cell>
          <cell r="E284">
            <v>5.21</v>
          </cell>
          <cell r="F284">
            <v>0</v>
          </cell>
          <cell r="G284">
            <v>0</v>
          </cell>
          <cell r="H284">
            <v>0</v>
          </cell>
          <cell r="I284">
            <v>5.21</v>
          </cell>
          <cell r="J284">
            <v>0</v>
          </cell>
          <cell r="M284">
            <v>5.21</v>
          </cell>
          <cell r="Q284">
            <v>5.21</v>
          </cell>
          <cell r="R284">
            <v>5.21</v>
          </cell>
          <cell r="S284">
            <v>0</v>
          </cell>
          <cell r="T284">
            <v>0</v>
          </cell>
          <cell r="U284">
            <v>0</v>
          </cell>
          <cell r="V284">
            <v>5.21</v>
          </cell>
        </row>
        <row r="285">
          <cell r="B285" t="str">
            <v>桂阳县</v>
          </cell>
          <cell r="E285">
            <v>17.05</v>
          </cell>
          <cell r="F285">
            <v>0</v>
          </cell>
          <cell r="G285">
            <v>0</v>
          </cell>
          <cell r="H285">
            <v>0</v>
          </cell>
          <cell r="I285">
            <v>17.05</v>
          </cell>
          <cell r="J285">
            <v>0</v>
          </cell>
          <cell r="M285">
            <v>17.05</v>
          </cell>
          <cell r="Q285">
            <v>17.05</v>
          </cell>
          <cell r="R285">
            <v>17.05</v>
          </cell>
          <cell r="S285">
            <v>0</v>
          </cell>
          <cell r="T285">
            <v>0</v>
          </cell>
          <cell r="U285">
            <v>0</v>
          </cell>
          <cell r="V285">
            <v>17.05</v>
          </cell>
        </row>
        <row r="286">
          <cell r="B286" t="str">
            <v>永兴县</v>
          </cell>
          <cell r="E286">
            <v>11.27</v>
          </cell>
          <cell r="F286">
            <v>0</v>
          </cell>
          <cell r="G286">
            <v>0</v>
          </cell>
          <cell r="H286">
            <v>0</v>
          </cell>
          <cell r="I286">
            <v>11.27</v>
          </cell>
          <cell r="J286">
            <v>0</v>
          </cell>
          <cell r="M286">
            <v>11.27</v>
          </cell>
          <cell r="Q286">
            <v>11.27</v>
          </cell>
          <cell r="R286">
            <v>11.27</v>
          </cell>
          <cell r="S286">
            <v>0</v>
          </cell>
          <cell r="T286">
            <v>0</v>
          </cell>
          <cell r="U286">
            <v>0</v>
          </cell>
          <cell r="V286">
            <v>11.27</v>
          </cell>
        </row>
        <row r="287">
          <cell r="B287" t="str">
            <v>宜章县</v>
          </cell>
          <cell r="E287">
            <v>23.89</v>
          </cell>
          <cell r="F287">
            <v>0</v>
          </cell>
          <cell r="G287">
            <v>0</v>
          </cell>
          <cell r="H287">
            <v>0</v>
          </cell>
          <cell r="I287">
            <v>23.89</v>
          </cell>
          <cell r="J287">
            <v>0</v>
          </cell>
          <cell r="M287">
            <v>23.89</v>
          </cell>
          <cell r="Q287">
            <v>23.89</v>
          </cell>
          <cell r="R287">
            <v>23.89</v>
          </cell>
          <cell r="S287">
            <v>0</v>
          </cell>
          <cell r="T287">
            <v>0</v>
          </cell>
          <cell r="U287">
            <v>0</v>
          </cell>
          <cell r="V287">
            <v>23.89</v>
          </cell>
        </row>
        <row r="288">
          <cell r="B288" t="str">
            <v>嘉禾县</v>
          </cell>
          <cell r="E288">
            <v>18.899999999999999</v>
          </cell>
          <cell r="F288">
            <v>0</v>
          </cell>
          <cell r="G288">
            <v>0</v>
          </cell>
          <cell r="H288">
            <v>0</v>
          </cell>
          <cell r="I288">
            <v>18.899999999999999</v>
          </cell>
          <cell r="J288">
            <v>0</v>
          </cell>
          <cell r="M288">
            <v>18.899999999999999</v>
          </cell>
          <cell r="Q288">
            <v>18.899999999999999</v>
          </cell>
          <cell r="R288">
            <v>18.899999999999999</v>
          </cell>
          <cell r="S288">
            <v>0</v>
          </cell>
          <cell r="T288">
            <v>0</v>
          </cell>
          <cell r="U288">
            <v>0</v>
          </cell>
          <cell r="V288">
            <v>18.899999999999999</v>
          </cell>
        </row>
        <row r="289">
          <cell r="B289" t="str">
            <v>临武县</v>
          </cell>
          <cell r="E289">
            <v>11.58</v>
          </cell>
          <cell r="F289">
            <v>0</v>
          </cell>
          <cell r="G289">
            <v>0</v>
          </cell>
          <cell r="H289">
            <v>0</v>
          </cell>
          <cell r="I289">
            <v>11.58</v>
          </cell>
          <cell r="J289">
            <v>0</v>
          </cell>
          <cell r="M289">
            <v>11.58</v>
          </cell>
          <cell r="Q289">
            <v>11.58</v>
          </cell>
          <cell r="R289">
            <v>11.58</v>
          </cell>
          <cell r="S289">
            <v>0</v>
          </cell>
          <cell r="T289">
            <v>0</v>
          </cell>
          <cell r="U289">
            <v>0</v>
          </cell>
          <cell r="V289">
            <v>11.58</v>
          </cell>
        </row>
        <row r="290">
          <cell r="B290" t="str">
            <v>汝城县</v>
          </cell>
          <cell r="E290">
            <v>13.6</v>
          </cell>
          <cell r="F290">
            <v>0</v>
          </cell>
          <cell r="G290">
            <v>0</v>
          </cell>
          <cell r="H290">
            <v>0</v>
          </cell>
          <cell r="I290">
            <v>13.6</v>
          </cell>
          <cell r="J290">
            <v>0</v>
          </cell>
          <cell r="M290">
            <v>13.6</v>
          </cell>
          <cell r="Q290">
            <v>13.6</v>
          </cell>
          <cell r="R290">
            <v>13.6</v>
          </cell>
          <cell r="S290">
            <v>0</v>
          </cell>
          <cell r="T290">
            <v>0</v>
          </cell>
          <cell r="U290">
            <v>0</v>
          </cell>
          <cell r="V290">
            <v>13.6</v>
          </cell>
        </row>
        <row r="291">
          <cell r="B291" t="str">
            <v>桂东县</v>
          </cell>
          <cell r="E291">
            <v>16.61</v>
          </cell>
          <cell r="F291">
            <v>0</v>
          </cell>
          <cell r="G291">
            <v>0</v>
          </cell>
          <cell r="H291">
            <v>0</v>
          </cell>
          <cell r="I291">
            <v>16.61</v>
          </cell>
          <cell r="J291">
            <v>0</v>
          </cell>
          <cell r="M291">
            <v>16.61</v>
          </cell>
          <cell r="Q291">
            <v>16.61</v>
          </cell>
          <cell r="R291">
            <v>16.61</v>
          </cell>
          <cell r="S291">
            <v>0</v>
          </cell>
          <cell r="T291">
            <v>0</v>
          </cell>
          <cell r="U291">
            <v>0</v>
          </cell>
          <cell r="V291">
            <v>16.61</v>
          </cell>
        </row>
        <row r="292">
          <cell r="B292" t="str">
            <v>安仁县</v>
          </cell>
          <cell r="E292">
            <v>8.1999999999999993</v>
          </cell>
          <cell r="F292">
            <v>0</v>
          </cell>
          <cell r="G292">
            <v>0</v>
          </cell>
          <cell r="H292">
            <v>0</v>
          </cell>
          <cell r="I292">
            <v>8.1999999999999993</v>
          </cell>
          <cell r="J292">
            <v>0</v>
          </cell>
          <cell r="M292">
            <v>8.1999999999999993</v>
          </cell>
          <cell r="Q292">
            <v>8.1999999999999993</v>
          </cell>
          <cell r="R292">
            <v>8.1999999999999993</v>
          </cell>
          <cell r="S292">
            <v>0</v>
          </cell>
          <cell r="T292">
            <v>0</v>
          </cell>
          <cell r="U292">
            <v>0</v>
          </cell>
          <cell r="V292">
            <v>8.1999999999999993</v>
          </cell>
        </row>
        <row r="293">
          <cell r="B293" t="str">
            <v>娄底市小计</v>
          </cell>
          <cell r="E293">
            <v>2849.9900000000002</v>
          </cell>
          <cell r="F293">
            <v>1867.4599999999998</v>
          </cell>
          <cell r="G293">
            <v>899.13000000000011</v>
          </cell>
          <cell r="H293">
            <v>0</v>
          </cell>
          <cell r="I293">
            <v>83.399999999999991</v>
          </cell>
          <cell r="J293">
            <v>2128</v>
          </cell>
          <cell r="K293">
            <v>1514</v>
          </cell>
          <cell r="L293">
            <v>614</v>
          </cell>
          <cell r="M293">
            <v>721.98999999999978</v>
          </cell>
          <cell r="N293">
            <v>353.45999999999992</v>
          </cell>
          <cell r="O293">
            <v>285.13000000000005</v>
          </cell>
          <cell r="P293">
            <v>0</v>
          </cell>
          <cell r="Q293">
            <v>83.399999999999991</v>
          </cell>
          <cell r="R293">
            <v>721.98999999999978</v>
          </cell>
          <cell r="S293">
            <v>353.45999999999992</v>
          </cell>
          <cell r="T293">
            <v>285.13000000000005</v>
          </cell>
          <cell r="U293">
            <v>0</v>
          </cell>
          <cell r="V293">
            <v>83.399999999999991</v>
          </cell>
        </row>
        <row r="294">
          <cell r="B294" t="str">
            <v>娄底市本级及所辖区小计</v>
          </cell>
          <cell r="E294">
            <v>2722.61</v>
          </cell>
          <cell r="F294">
            <v>1816.2199999999998</v>
          </cell>
          <cell r="G294">
            <v>899.13000000000011</v>
          </cell>
          <cell r="H294">
            <v>0</v>
          </cell>
          <cell r="I294">
            <v>7.26</v>
          </cell>
          <cell r="J294">
            <v>2114</v>
          </cell>
          <cell r="K294">
            <v>1514</v>
          </cell>
          <cell r="L294">
            <v>614</v>
          </cell>
          <cell r="M294">
            <v>608.6099999999999</v>
          </cell>
          <cell r="N294">
            <v>316.21999999999991</v>
          </cell>
          <cell r="O294">
            <v>285.13000000000005</v>
          </cell>
          <cell r="P294">
            <v>0</v>
          </cell>
          <cell r="Q294">
            <v>7.26</v>
          </cell>
          <cell r="R294">
            <v>608.6099999999999</v>
          </cell>
          <cell r="S294">
            <v>316.21999999999991</v>
          </cell>
          <cell r="T294">
            <v>285.13000000000005</v>
          </cell>
          <cell r="U294">
            <v>0</v>
          </cell>
          <cell r="V294">
            <v>7.26</v>
          </cell>
        </row>
        <row r="295">
          <cell r="B295" t="str">
            <v>娄底市本级</v>
          </cell>
          <cell r="C295" t="str">
            <v>娄底职业技术学院</v>
          </cell>
          <cell r="D295" t="str">
            <v>高等职业教育</v>
          </cell>
          <cell r="E295">
            <v>1607.98</v>
          </cell>
          <cell r="F295">
            <v>1233.8599999999999</v>
          </cell>
          <cell r="G295">
            <v>374.12000000000006</v>
          </cell>
          <cell r="H295">
            <v>0</v>
          </cell>
          <cell r="I295">
            <v>0</v>
          </cell>
          <cell r="J295">
            <v>1327</v>
          </cell>
          <cell r="K295">
            <v>1053</v>
          </cell>
          <cell r="L295">
            <v>274</v>
          </cell>
          <cell r="M295">
            <v>280.97999999999996</v>
          </cell>
          <cell r="N295">
            <v>180.8599999999999</v>
          </cell>
          <cell r="O295">
            <v>100.12000000000006</v>
          </cell>
          <cell r="R295">
            <v>280.97999999999996</v>
          </cell>
          <cell r="S295">
            <v>180.8599999999999</v>
          </cell>
          <cell r="T295">
            <v>100.12000000000006</v>
          </cell>
          <cell r="U295">
            <v>0</v>
          </cell>
          <cell r="V295">
            <v>0</v>
          </cell>
        </row>
        <row r="296">
          <cell r="B296" t="str">
            <v>娄底市本级</v>
          </cell>
          <cell r="C296" t="str">
            <v>潇湘职业学院</v>
          </cell>
          <cell r="D296" t="str">
            <v>高等职业教育</v>
          </cell>
          <cell r="E296">
            <v>1107.3699999999999</v>
          </cell>
          <cell r="F296">
            <v>582.36</v>
          </cell>
          <cell r="G296">
            <v>525.01</v>
          </cell>
          <cell r="H296">
            <v>0</v>
          </cell>
          <cell r="I296">
            <v>0</v>
          </cell>
          <cell r="J296">
            <v>787</v>
          </cell>
          <cell r="K296">
            <v>447</v>
          </cell>
          <cell r="L296">
            <v>340</v>
          </cell>
          <cell r="M296">
            <v>320.37</v>
          </cell>
          <cell r="N296">
            <v>135.36000000000001</v>
          </cell>
          <cell r="O296">
            <v>185.01</v>
          </cell>
          <cell r="R296">
            <v>320.37</v>
          </cell>
          <cell r="S296">
            <v>135.36000000000001</v>
          </cell>
          <cell r="T296">
            <v>185.01</v>
          </cell>
          <cell r="U296">
            <v>0</v>
          </cell>
          <cell r="V296">
            <v>0</v>
          </cell>
        </row>
        <row r="297">
          <cell r="B297" t="str">
            <v>娄底市本级</v>
          </cell>
          <cell r="C297" t="str">
            <v>娄底幼儿师范高等专科学校</v>
          </cell>
          <cell r="D297" t="str">
            <v>高等教育</v>
          </cell>
          <cell r="E297">
            <v>51.24</v>
          </cell>
          <cell r="F297">
            <v>51.24</v>
          </cell>
          <cell r="G297">
            <v>0</v>
          </cell>
          <cell r="H297">
            <v>0</v>
          </cell>
          <cell r="I297">
            <v>0</v>
          </cell>
          <cell r="J297">
            <v>14</v>
          </cell>
          <cell r="K297">
            <v>14</v>
          </cell>
          <cell r="L297">
            <v>0</v>
          </cell>
          <cell r="M297">
            <v>37.24</v>
          </cell>
          <cell r="N297">
            <v>37.24</v>
          </cell>
          <cell r="O297">
            <v>0</v>
          </cell>
          <cell r="R297">
            <v>37.24</v>
          </cell>
          <cell r="S297">
            <v>37.24</v>
          </cell>
        </row>
        <row r="298">
          <cell r="B298" t="str">
            <v>娄底市本级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M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</row>
        <row r="299">
          <cell r="B299" t="str">
            <v>娄星区</v>
          </cell>
          <cell r="E299">
            <v>7.26</v>
          </cell>
          <cell r="F299">
            <v>0</v>
          </cell>
          <cell r="G299">
            <v>0</v>
          </cell>
          <cell r="H299">
            <v>0</v>
          </cell>
          <cell r="I299">
            <v>7.26</v>
          </cell>
          <cell r="J299">
            <v>0</v>
          </cell>
          <cell r="M299">
            <v>7.26</v>
          </cell>
          <cell r="Q299">
            <v>7.26</v>
          </cell>
          <cell r="R299">
            <v>7.26</v>
          </cell>
          <cell r="S299">
            <v>0</v>
          </cell>
          <cell r="T299">
            <v>0</v>
          </cell>
          <cell r="U299">
            <v>0</v>
          </cell>
          <cell r="V299">
            <v>7.26</v>
          </cell>
        </row>
        <row r="300">
          <cell r="B300" t="str">
            <v>涟源市</v>
          </cell>
          <cell r="E300">
            <v>33.61</v>
          </cell>
          <cell r="F300">
            <v>0</v>
          </cell>
          <cell r="G300">
            <v>0</v>
          </cell>
          <cell r="H300">
            <v>0</v>
          </cell>
          <cell r="I300">
            <v>33.61</v>
          </cell>
          <cell r="J300">
            <v>0</v>
          </cell>
          <cell r="M300">
            <v>33.61</v>
          </cell>
          <cell r="Q300">
            <v>33.61</v>
          </cell>
          <cell r="R300">
            <v>33.61</v>
          </cell>
          <cell r="S300">
            <v>0</v>
          </cell>
          <cell r="T300">
            <v>0</v>
          </cell>
          <cell r="U300">
            <v>0</v>
          </cell>
          <cell r="V300">
            <v>33.61</v>
          </cell>
        </row>
        <row r="301">
          <cell r="B301" t="str">
            <v>冷水江市</v>
          </cell>
          <cell r="E301">
            <v>7.55</v>
          </cell>
          <cell r="F301">
            <v>0</v>
          </cell>
          <cell r="G301">
            <v>0</v>
          </cell>
          <cell r="H301">
            <v>0</v>
          </cell>
          <cell r="I301">
            <v>7.55</v>
          </cell>
          <cell r="J301">
            <v>0</v>
          </cell>
          <cell r="M301">
            <v>7.55</v>
          </cell>
          <cell r="Q301">
            <v>7.55</v>
          </cell>
          <cell r="R301">
            <v>7.55</v>
          </cell>
          <cell r="S301">
            <v>0</v>
          </cell>
          <cell r="T301">
            <v>0</v>
          </cell>
          <cell r="U301">
            <v>0</v>
          </cell>
          <cell r="V301">
            <v>7.55</v>
          </cell>
        </row>
        <row r="302">
          <cell r="B302" t="str">
            <v>双峰县</v>
          </cell>
          <cell r="E302">
            <v>13.42</v>
          </cell>
          <cell r="F302">
            <v>0</v>
          </cell>
          <cell r="G302">
            <v>0</v>
          </cell>
          <cell r="H302">
            <v>0</v>
          </cell>
          <cell r="I302">
            <v>13.42</v>
          </cell>
          <cell r="J302">
            <v>0</v>
          </cell>
          <cell r="M302">
            <v>13.42</v>
          </cell>
          <cell r="Q302">
            <v>13.42</v>
          </cell>
          <cell r="R302">
            <v>13.42</v>
          </cell>
          <cell r="S302">
            <v>0</v>
          </cell>
          <cell r="T302">
            <v>0</v>
          </cell>
          <cell r="U302">
            <v>0</v>
          </cell>
          <cell r="V302">
            <v>13.42</v>
          </cell>
        </row>
        <row r="303">
          <cell r="B303" t="str">
            <v>新化县</v>
          </cell>
          <cell r="E303">
            <v>21.56</v>
          </cell>
          <cell r="F303">
            <v>0</v>
          </cell>
          <cell r="G303">
            <v>0</v>
          </cell>
          <cell r="H303">
            <v>0</v>
          </cell>
          <cell r="I303">
            <v>21.56</v>
          </cell>
          <cell r="J303">
            <v>0</v>
          </cell>
          <cell r="M303">
            <v>21.56</v>
          </cell>
          <cell r="Q303">
            <v>21.56</v>
          </cell>
          <cell r="R303">
            <v>21.56</v>
          </cell>
          <cell r="S303">
            <v>0</v>
          </cell>
          <cell r="T303">
            <v>0</v>
          </cell>
          <cell r="U303">
            <v>0</v>
          </cell>
          <cell r="V303">
            <v>21.56</v>
          </cell>
        </row>
        <row r="304">
          <cell r="B304" t="str">
            <v>怀化市小计</v>
          </cell>
          <cell r="E304">
            <v>1464.1000000000004</v>
          </cell>
          <cell r="F304">
            <v>1040.67</v>
          </cell>
          <cell r="G304">
            <v>306.28999999999996</v>
          </cell>
          <cell r="H304">
            <v>0</v>
          </cell>
          <cell r="I304">
            <v>117.14000000000003</v>
          </cell>
          <cell r="J304">
            <v>911</v>
          </cell>
          <cell r="K304">
            <v>706</v>
          </cell>
          <cell r="L304">
            <v>205</v>
          </cell>
          <cell r="M304">
            <v>553.09999999999991</v>
          </cell>
          <cell r="N304">
            <v>334.66999999999996</v>
          </cell>
          <cell r="O304">
            <v>101.28999999999996</v>
          </cell>
          <cell r="P304">
            <v>0</v>
          </cell>
          <cell r="Q304">
            <v>117.14000000000003</v>
          </cell>
          <cell r="R304">
            <v>553.09999999999991</v>
          </cell>
          <cell r="S304">
            <v>334.66999999999996</v>
          </cell>
          <cell r="T304">
            <v>101.28999999999996</v>
          </cell>
          <cell r="U304">
            <v>0</v>
          </cell>
          <cell r="V304">
            <v>117.14000000000003</v>
          </cell>
        </row>
        <row r="305">
          <cell r="B305" t="str">
            <v>怀化市本级及所辖区小计</v>
          </cell>
          <cell r="E305">
            <v>1350.6100000000001</v>
          </cell>
          <cell r="F305">
            <v>1040.67</v>
          </cell>
          <cell r="G305">
            <v>306.28999999999996</v>
          </cell>
          <cell r="H305">
            <v>0</v>
          </cell>
          <cell r="I305">
            <v>3.65</v>
          </cell>
          <cell r="J305">
            <v>911</v>
          </cell>
          <cell r="K305">
            <v>706</v>
          </cell>
          <cell r="L305">
            <v>205</v>
          </cell>
          <cell r="M305">
            <v>439.6099999999999</v>
          </cell>
          <cell r="N305">
            <v>334.66999999999996</v>
          </cell>
          <cell r="O305">
            <v>101.28999999999996</v>
          </cell>
          <cell r="P305">
            <v>0</v>
          </cell>
          <cell r="Q305">
            <v>5.0599999999999996</v>
          </cell>
          <cell r="R305">
            <v>439.6099999999999</v>
          </cell>
          <cell r="S305">
            <v>334.66999999999996</v>
          </cell>
          <cell r="T305">
            <v>101.28999999999996</v>
          </cell>
          <cell r="U305">
            <v>0</v>
          </cell>
          <cell r="V305">
            <v>3.65</v>
          </cell>
        </row>
        <row r="306">
          <cell r="B306" t="str">
            <v>怀化市本级</v>
          </cell>
          <cell r="C306" t="str">
            <v>怀化职业技术学院</v>
          </cell>
          <cell r="D306" t="str">
            <v>高等职业教育</v>
          </cell>
          <cell r="E306">
            <v>926.7399999999999</v>
          </cell>
          <cell r="F306">
            <v>625.80999999999995</v>
          </cell>
          <cell r="G306">
            <v>300.92999999999995</v>
          </cell>
          <cell r="H306">
            <v>0</v>
          </cell>
          <cell r="I306">
            <v>0</v>
          </cell>
          <cell r="J306">
            <v>655</v>
          </cell>
          <cell r="K306">
            <v>452</v>
          </cell>
          <cell r="L306">
            <v>203</v>
          </cell>
          <cell r="M306">
            <v>271.7399999999999</v>
          </cell>
          <cell r="N306">
            <v>173.80999999999995</v>
          </cell>
          <cell r="O306">
            <v>97.929999999999964</v>
          </cell>
          <cell r="R306">
            <v>271.7399999999999</v>
          </cell>
          <cell r="S306">
            <v>173.80999999999995</v>
          </cell>
          <cell r="T306">
            <v>97.929999999999964</v>
          </cell>
          <cell r="U306">
            <v>0</v>
          </cell>
          <cell r="V306">
            <v>0</v>
          </cell>
        </row>
        <row r="307">
          <cell r="B307" t="str">
            <v>怀化市本级</v>
          </cell>
          <cell r="C307" t="str">
            <v>怀化师范高等专科学校</v>
          </cell>
          <cell r="D307" t="str">
            <v>高等教育</v>
          </cell>
          <cell r="E307">
            <v>420.22</v>
          </cell>
          <cell r="F307">
            <v>414.86</v>
          </cell>
          <cell r="G307">
            <v>5.36</v>
          </cell>
          <cell r="H307">
            <v>0</v>
          </cell>
          <cell r="I307">
            <v>0</v>
          </cell>
          <cell r="J307">
            <v>256</v>
          </cell>
          <cell r="K307">
            <v>254</v>
          </cell>
          <cell r="L307">
            <v>2</v>
          </cell>
          <cell r="M307">
            <v>164.22000000000003</v>
          </cell>
          <cell r="N307">
            <v>160.86000000000001</v>
          </cell>
          <cell r="O307">
            <v>3.3600000000000003</v>
          </cell>
          <cell r="R307">
            <v>164.22000000000003</v>
          </cell>
          <cell r="S307">
            <v>160.86000000000001</v>
          </cell>
          <cell r="T307">
            <v>3.3600000000000003</v>
          </cell>
          <cell r="U307">
            <v>0</v>
          </cell>
          <cell r="V307">
            <v>0</v>
          </cell>
        </row>
        <row r="308">
          <cell r="B308" t="str">
            <v>怀化市本级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M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</row>
        <row r="309">
          <cell r="B309" t="str">
            <v>鹤城区</v>
          </cell>
          <cell r="E309">
            <v>3.65</v>
          </cell>
          <cell r="F309">
            <v>0</v>
          </cell>
          <cell r="G309">
            <v>0</v>
          </cell>
          <cell r="H309">
            <v>0</v>
          </cell>
          <cell r="I309">
            <v>3.65</v>
          </cell>
          <cell r="J309">
            <v>0</v>
          </cell>
          <cell r="M309">
            <v>3.65</v>
          </cell>
          <cell r="Q309">
            <v>3.65</v>
          </cell>
          <cell r="R309">
            <v>3.65</v>
          </cell>
          <cell r="S309">
            <v>0</v>
          </cell>
          <cell r="T309">
            <v>0</v>
          </cell>
          <cell r="U309">
            <v>0</v>
          </cell>
          <cell r="V309">
            <v>3.65</v>
          </cell>
        </row>
        <row r="310">
          <cell r="B310" t="str">
            <v>沅陵县</v>
          </cell>
          <cell r="E310">
            <v>7.24</v>
          </cell>
          <cell r="F310">
            <v>0</v>
          </cell>
          <cell r="G310">
            <v>0</v>
          </cell>
          <cell r="H310">
            <v>0</v>
          </cell>
          <cell r="I310">
            <v>7.24</v>
          </cell>
          <cell r="J310">
            <v>0</v>
          </cell>
          <cell r="M310">
            <v>7.24</v>
          </cell>
          <cell r="Q310">
            <v>7.24</v>
          </cell>
          <cell r="R310">
            <v>7.24</v>
          </cell>
          <cell r="S310">
            <v>0</v>
          </cell>
          <cell r="T310">
            <v>0</v>
          </cell>
          <cell r="U310">
            <v>0</v>
          </cell>
          <cell r="V310">
            <v>7.24</v>
          </cell>
        </row>
        <row r="311">
          <cell r="B311" t="str">
            <v>辰溪县</v>
          </cell>
          <cell r="E311">
            <v>7.73</v>
          </cell>
          <cell r="F311">
            <v>0</v>
          </cell>
          <cell r="G311">
            <v>0</v>
          </cell>
          <cell r="H311">
            <v>0</v>
          </cell>
          <cell r="I311">
            <v>7.73</v>
          </cell>
          <cell r="J311">
            <v>0</v>
          </cell>
          <cell r="M311">
            <v>7.73</v>
          </cell>
          <cell r="Q311">
            <v>7.73</v>
          </cell>
          <cell r="R311">
            <v>7.73</v>
          </cell>
          <cell r="S311">
            <v>0</v>
          </cell>
          <cell r="T311">
            <v>0</v>
          </cell>
          <cell r="U311">
            <v>0</v>
          </cell>
          <cell r="V311">
            <v>7.73</v>
          </cell>
        </row>
        <row r="312">
          <cell r="B312" t="str">
            <v>溆浦县</v>
          </cell>
          <cell r="E312">
            <v>9.16</v>
          </cell>
          <cell r="F312">
            <v>0</v>
          </cell>
          <cell r="G312">
            <v>0</v>
          </cell>
          <cell r="H312">
            <v>0</v>
          </cell>
          <cell r="I312">
            <v>9.16</v>
          </cell>
          <cell r="J312">
            <v>0</v>
          </cell>
          <cell r="M312">
            <v>9.16</v>
          </cell>
          <cell r="Q312">
            <v>9.16</v>
          </cell>
          <cell r="R312">
            <v>9.16</v>
          </cell>
          <cell r="S312">
            <v>0</v>
          </cell>
          <cell r="T312">
            <v>0</v>
          </cell>
          <cell r="U312">
            <v>0</v>
          </cell>
          <cell r="V312">
            <v>9.16</v>
          </cell>
        </row>
        <row r="313">
          <cell r="B313" t="str">
            <v>麻阳县</v>
          </cell>
          <cell r="E313">
            <v>14.01</v>
          </cell>
          <cell r="F313">
            <v>0</v>
          </cell>
          <cell r="G313">
            <v>0</v>
          </cell>
          <cell r="H313">
            <v>0</v>
          </cell>
          <cell r="I313">
            <v>14.01</v>
          </cell>
          <cell r="J313">
            <v>0</v>
          </cell>
          <cell r="M313">
            <v>14.01</v>
          </cell>
          <cell r="Q313">
            <v>14.01</v>
          </cell>
          <cell r="R313">
            <v>14.01</v>
          </cell>
          <cell r="S313">
            <v>0</v>
          </cell>
          <cell r="T313">
            <v>0</v>
          </cell>
          <cell r="U313">
            <v>0</v>
          </cell>
          <cell r="V313">
            <v>14.01</v>
          </cell>
        </row>
        <row r="314">
          <cell r="B314" t="str">
            <v>新晃县</v>
          </cell>
          <cell r="E314">
            <v>10.28</v>
          </cell>
          <cell r="F314">
            <v>0</v>
          </cell>
          <cell r="G314">
            <v>0</v>
          </cell>
          <cell r="H314">
            <v>0</v>
          </cell>
          <cell r="I314">
            <v>10.28</v>
          </cell>
          <cell r="J314">
            <v>0</v>
          </cell>
          <cell r="M314">
            <v>10.28</v>
          </cell>
          <cell r="Q314">
            <v>10.28</v>
          </cell>
          <cell r="R314">
            <v>10.28</v>
          </cell>
          <cell r="S314">
            <v>0</v>
          </cell>
          <cell r="T314">
            <v>0</v>
          </cell>
          <cell r="U314">
            <v>0</v>
          </cell>
          <cell r="V314">
            <v>10.28</v>
          </cell>
        </row>
        <row r="315">
          <cell r="B315" t="str">
            <v>芷江县</v>
          </cell>
          <cell r="E315">
            <v>15.14</v>
          </cell>
          <cell r="F315">
            <v>0</v>
          </cell>
          <cell r="G315">
            <v>0</v>
          </cell>
          <cell r="H315">
            <v>0</v>
          </cell>
          <cell r="I315">
            <v>15.14</v>
          </cell>
          <cell r="J315">
            <v>0</v>
          </cell>
          <cell r="M315">
            <v>15.14</v>
          </cell>
          <cell r="Q315">
            <v>15.14</v>
          </cell>
          <cell r="R315">
            <v>15.14</v>
          </cell>
          <cell r="S315">
            <v>0</v>
          </cell>
          <cell r="T315">
            <v>0</v>
          </cell>
          <cell r="U315">
            <v>0</v>
          </cell>
          <cell r="V315">
            <v>15.14</v>
          </cell>
        </row>
        <row r="316">
          <cell r="B316" t="str">
            <v>中方县</v>
          </cell>
          <cell r="E316">
            <v>6.03</v>
          </cell>
          <cell r="F316">
            <v>0</v>
          </cell>
          <cell r="G316">
            <v>0</v>
          </cell>
          <cell r="H316">
            <v>0</v>
          </cell>
          <cell r="I316">
            <v>6.03</v>
          </cell>
          <cell r="J316">
            <v>0</v>
          </cell>
          <cell r="M316">
            <v>6.03</v>
          </cell>
          <cell r="Q316">
            <v>6.03</v>
          </cell>
          <cell r="R316">
            <v>6.03</v>
          </cell>
          <cell r="S316">
            <v>0</v>
          </cell>
          <cell r="T316">
            <v>0</v>
          </cell>
          <cell r="U316">
            <v>0</v>
          </cell>
          <cell r="V316">
            <v>6.03</v>
          </cell>
        </row>
        <row r="317">
          <cell r="B317" t="str">
            <v>洪江市</v>
          </cell>
          <cell r="E317">
            <v>16.260000000000002</v>
          </cell>
          <cell r="F317">
            <v>0</v>
          </cell>
          <cell r="G317">
            <v>0</v>
          </cell>
          <cell r="H317">
            <v>0</v>
          </cell>
          <cell r="I317">
            <v>16.260000000000002</v>
          </cell>
          <cell r="J317">
            <v>0</v>
          </cell>
          <cell r="M317">
            <v>16.260000000000002</v>
          </cell>
          <cell r="Q317">
            <v>16.260000000000002</v>
          </cell>
          <cell r="R317">
            <v>16.260000000000002</v>
          </cell>
          <cell r="S317">
            <v>0</v>
          </cell>
          <cell r="T317">
            <v>0</v>
          </cell>
          <cell r="U317">
            <v>0</v>
          </cell>
          <cell r="V317">
            <v>16.260000000000002</v>
          </cell>
        </row>
        <row r="318">
          <cell r="B318" t="str">
            <v>洪江区</v>
          </cell>
          <cell r="E318">
            <v>1.41</v>
          </cell>
          <cell r="F318">
            <v>0</v>
          </cell>
          <cell r="G318">
            <v>0</v>
          </cell>
          <cell r="H318">
            <v>0</v>
          </cell>
          <cell r="I318">
            <v>1.41</v>
          </cell>
          <cell r="J318">
            <v>0</v>
          </cell>
          <cell r="M318">
            <v>1.41</v>
          </cell>
          <cell r="Q318">
            <v>1.41</v>
          </cell>
          <cell r="R318">
            <v>1.41</v>
          </cell>
          <cell r="S318">
            <v>0</v>
          </cell>
          <cell r="T318">
            <v>0</v>
          </cell>
          <cell r="U318">
            <v>0</v>
          </cell>
          <cell r="V318">
            <v>1.41</v>
          </cell>
        </row>
        <row r="319">
          <cell r="B319" t="str">
            <v>会同县</v>
          </cell>
          <cell r="E319">
            <v>10.65</v>
          </cell>
          <cell r="F319">
            <v>0</v>
          </cell>
          <cell r="G319">
            <v>0</v>
          </cell>
          <cell r="H319">
            <v>0</v>
          </cell>
          <cell r="I319">
            <v>10.65</v>
          </cell>
          <cell r="J319">
            <v>0</v>
          </cell>
          <cell r="M319">
            <v>10.65</v>
          </cell>
          <cell r="Q319">
            <v>10.65</v>
          </cell>
          <cell r="R319">
            <v>10.65</v>
          </cell>
          <cell r="S319">
            <v>0</v>
          </cell>
          <cell r="T319">
            <v>0</v>
          </cell>
          <cell r="U319">
            <v>0</v>
          </cell>
          <cell r="V319">
            <v>10.65</v>
          </cell>
        </row>
        <row r="320">
          <cell r="B320" t="str">
            <v>靖州县</v>
          </cell>
          <cell r="E320">
            <v>8.32</v>
          </cell>
          <cell r="F320">
            <v>0</v>
          </cell>
          <cell r="G320">
            <v>0</v>
          </cell>
          <cell r="H320">
            <v>0</v>
          </cell>
          <cell r="I320">
            <v>8.32</v>
          </cell>
          <cell r="J320">
            <v>0</v>
          </cell>
          <cell r="M320">
            <v>8.32</v>
          </cell>
          <cell r="Q320">
            <v>8.32</v>
          </cell>
          <cell r="R320">
            <v>8.32</v>
          </cell>
          <cell r="S320">
            <v>0</v>
          </cell>
          <cell r="T320">
            <v>0</v>
          </cell>
          <cell r="U320">
            <v>0</v>
          </cell>
          <cell r="V320">
            <v>8.32</v>
          </cell>
        </row>
        <row r="321">
          <cell r="B321" t="str">
            <v>通道县</v>
          </cell>
          <cell r="E321">
            <v>7.26</v>
          </cell>
          <cell r="F321">
            <v>0</v>
          </cell>
          <cell r="G321">
            <v>0</v>
          </cell>
          <cell r="H321">
            <v>0</v>
          </cell>
          <cell r="I321">
            <v>7.26</v>
          </cell>
          <cell r="J321">
            <v>0</v>
          </cell>
          <cell r="M321">
            <v>7.26</v>
          </cell>
          <cell r="Q321">
            <v>7.26</v>
          </cell>
          <cell r="R321">
            <v>7.26</v>
          </cell>
          <cell r="S321">
            <v>0</v>
          </cell>
          <cell r="T321">
            <v>0</v>
          </cell>
          <cell r="U321">
            <v>0</v>
          </cell>
          <cell r="V321">
            <v>7.26</v>
          </cell>
        </row>
        <row r="322">
          <cell r="B322" t="str">
            <v>湘西州小计</v>
          </cell>
          <cell r="E322">
            <v>1700.49</v>
          </cell>
          <cell r="F322">
            <v>1216.77</v>
          </cell>
          <cell r="G322">
            <v>277.70000000000005</v>
          </cell>
          <cell r="H322">
            <v>0</v>
          </cell>
          <cell r="I322">
            <v>206.01999999999998</v>
          </cell>
          <cell r="J322">
            <v>1085</v>
          </cell>
          <cell r="K322">
            <v>894</v>
          </cell>
          <cell r="L322">
            <v>191</v>
          </cell>
          <cell r="M322">
            <v>615.49</v>
          </cell>
          <cell r="N322">
            <v>322.77</v>
          </cell>
          <cell r="O322">
            <v>86.7</v>
          </cell>
          <cell r="P322">
            <v>0</v>
          </cell>
          <cell r="Q322">
            <v>206.01999999999998</v>
          </cell>
          <cell r="R322">
            <v>615.49</v>
          </cell>
          <cell r="S322">
            <v>322.77</v>
          </cell>
          <cell r="T322">
            <v>86.7</v>
          </cell>
          <cell r="U322">
            <v>0</v>
          </cell>
          <cell r="V322">
            <v>206.01999999999998</v>
          </cell>
        </row>
        <row r="323">
          <cell r="B323" t="str">
            <v>湘西州本级小计</v>
          </cell>
          <cell r="E323">
            <v>1494.47</v>
          </cell>
          <cell r="F323">
            <v>1216.77</v>
          </cell>
          <cell r="G323">
            <v>277.70000000000005</v>
          </cell>
          <cell r="H323">
            <v>0</v>
          </cell>
          <cell r="I323">
            <v>0</v>
          </cell>
          <cell r="J323">
            <v>1085</v>
          </cell>
          <cell r="K323">
            <v>894</v>
          </cell>
          <cell r="L323">
            <v>191</v>
          </cell>
          <cell r="M323">
            <v>409.47</v>
          </cell>
          <cell r="N323">
            <v>322.77</v>
          </cell>
          <cell r="O323">
            <v>86.7</v>
          </cell>
          <cell r="P323">
            <v>0</v>
          </cell>
          <cell r="Q323">
            <v>0</v>
          </cell>
          <cell r="R323">
            <v>409.47</v>
          </cell>
          <cell r="S323">
            <v>322.77</v>
          </cell>
          <cell r="T323">
            <v>86.7</v>
          </cell>
          <cell r="U323">
            <v>0</v>
          </cell>
          <cell r="V323">
            <v>0</v>
          </cell>
        </row>
        <row r="324">
          <cell r="B324" t="str">
            <v>湘西州本级</v>
          </cell>
          <cell r="C324" t="str">
            <v>湘西民族职业技术学院</v>
          </cell>
          <cell r="D324" t="str">
            <v>高等职业教育</v>
          </cell>
          <cell r="E324">
            <v>1172.51</v>
          </cell>
          <cell r="F324">
            <v>928.66</v>
          </cell>
          <cell r="G324">
            <v>243.85000000000002</v>
          </cell>
          <cell r="H324">
            <v>0</v>
          </cell>
          <cell r="I324">
            <v>0</v>
          </cell>
          <cell r="J324">
            <v>803</v>
          </cell>
          <cell r="K324">
            <v>631</v>
          </cell>
          <cell r="L324">
            <v>172</v>
          </cell>
          <cell r="M324">
            <v>369.51</v>
          </cell>
          <cell r="N324">
            <v>297.65999999999997</v>
          </cell>
          <cell r="O324">
            <v>71.850000000000009</v>
          </cell>
          <cell r="R324">
            <v>369.51</v>
          </cell>
          <cell r="S324">
            <v>297.65999999999997</v>
          </cell>
          <cell r="T324">
            <v>71.850000000000009</v>
          </cell>
          <cell r="U324">
            <v>0</v>
          </cell>
          <cell r="V324">
            <v>0</v>
          </cell>
        </row>
        <row r="325">
          <cell r="B325" t="str">
            <v>湘西州本级</v>
          </cell>
          <cell r="C325" t="str">
            <v>吉首大学师范学院</v>
          </cell>
          <cell r="D325" t="str">
            <v>高等职业教育</v>
          </cell>
          <cell r="E325">
            <v>321.96000000000004</v>
          </cell>
          <cell r="F325">
            <v>288.11</v>
          </cell>
          <cell r="G325">
            <v>33.85</v>
          </cell>
          <cell r="H325">
            <v>0</v>
          </cell>
          <cell r="I325">
            <v>0</v>
          </cell>
          <cell r="J325">
            <v>282</v>
          </cell>
          <cell r="K325">
            <v>263</v>
          </cell>
          <cell r="L325">
            <v>19</v>
          </cell>
          <cell r="M325">
            <v>39.960000000000015</v>
          </cell>
          <cell r="N325">
            <v>25.110000000000014</v>
          </cell>
          <cell r="O325">
            <v>14.85</v>
          </cell>
          <cell r="R325">
            <v>39.960000000000015</v>
          </cell>
          <cell r="S325">
            <v>25.110000000000014</v>
          </cell>
          <cell r="T325">
            <v>14.85</v>
          </cell>
          <cell r="U325">
            <v>0</v>
          </cell>
          <cell r="V325">
            <v>0</v>
          </cell>
        </row>
        <row r="326">
          <cell r="B326" t="str">
            <v>湘西州本级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M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B327" t="str">
            <v>吉首市</v>
          </cell>
          <cell r="E327">
            <v>16.95</v>
          </cell>
          <cell r="F327">
            <v>0</v>
          </cell>
          <cell r="G327">
            <v>0</v>
          </cell>
          <cell r="H327">
            <v>0</v>
          </cell>
          <cell r="I327">
            <v>16.95</v>
          </cell>
          <cell r="J327">
            <v>0</v>
          </cell>
          <cell r="M327">
            <v>16.95</v>
          </cell>
          <cell r="Q327">
            <v>16.95</v>
          </cell>
          <cell r="R327">
            <v>16.95</v>
          </cell>
          <cell r="S327">
            <v>0</v>
          </cell>
          <cell r="T327">
            <v>0</v>
          </cell>
          <cell r="U327">
            <v>0</v>
          </cell>
          <cell r="V327">
            <v>16.95</v>
          </cell>
        </row>
        <row r="328">
          <cell r="B328" t="str">
            <v>泸溪县</v>
          </cell>
          <cell r="E328">
            <v>21.51</v>
          </cell>
          <cell r="F328">
            <v>0</v>
          </cell>
          <cell r="G328">
            <v>0</v>
          </cell>
          <cell r="H328">
            <v>0</v>
          </cell>
          <cell r="I328">
            <v>21.51</v>
          </cell>
          <cell r="J328">
            <v>0</v>
          </cell>
          <cell r="M328">
            <v>21.51</v>
          </cell>
          <cell r="Q328">
            <v>21.51</v>
          </cell>
          <cell r="R328">
            <v>21.51</v>
          </cell>
          <cell r="S328">
            <v>0</v>
          </cell>
          <cell r="T328">
            <v>0</v>
          </cell>
          <cell r="U328">
            <v>0</v>
          </cell>
          <cell r="V328">
            <v>21.51</v>
          </cell>
        </row>
        <row r="329">
          <cell r="B329" t="str">
            <v>凤凰县</v>
          </cell>
          <cell r="E329">
            <v>26.35</v>
          </cell>
          <cell r="F329">
            <v>0</v>
          </cell>
          <cell r="G329">
            <v>0</v>
          </cell>
          <cell r="H329">
            <v>0</v>
          </cell>
          <cell r="I329">
            <v>26.35</v>
          </cell>
          <cell r="J329">
            <v>0</v>
          </cell>
          <cell r="M329">
            <v>26.35</v>
          </cell>
          <cell r="Q329">
            <v>26.35</v>
          </cell>
          <cell r="R329">
            <v>26.35</v>
          </cell>
          <cell r="S329">
            <v>0</v>
          </cell>
          <cell r="T329">
            <v>0</v>
          </cell>
          <cell r="U329">
            <v>0</v>
          </cell>
          <cell r="V329">
            <v>26.35</v>
          </cell>
        </row>
        <row r="330">
          <cell r="B330" t="str">
            <v>花垣县</v>
          </cell>
          <cell r="E330">
            <v>31.74</v>
          </cell>
          <cell r="F330">
            <v>0</v>
          </cell>
          <cell r="G330">
            <v>0</v>
          </cell>
          <cell r="H330">
            <v>0</v>
          </cell>
          <cell r="I330">
            <v>31.74</v>
          </cell>
          <cell r="J330">
            <v>0</v>
          </cell>
          <cell r="M330">
            <v>31.74</v>
          </cell>
          <cell r="Q330">
            <v>31.74</v>
          </cell>
          <cell r="R330">
            <v>31.74</v>
          </cell>
          <cell r="S330">
            <v>0</v>
          </cell>
          <cell r="T330">
            <v>0</v>
          </cell>
          <cell r="U330">
            <v>0</v>
          </cell>
          <cell r="V330">
            <v>31.74</v>
          </cell>
        </row>
        <row r="331">
          <cell r="B331" t="str">
            <v>保靖县</v>
          </cell>
          <cell r="E331">
            <v>23.28</v>
          </cell>
          <cell r="F331">
            <v>0</v>
          </cell>
          <cell r="G331">
            <v>0</v>
          </cell>
          <cell r="H331">
            <v>0</v>
          </cell>
          <cell r="I331">
            <v>23.28</v>
          </cell>
          <cell r="J331">
            <v>0</v>
          </cell>
          <cell r="M331">
            <v>23.28</v>
          </cell>
          <cell r="Q331">
            <v>23.28</v>
          </cell>
          <cell r="R331">
            <v>23.28</v>
          </cell>
          <cell r="S331">
            <v>0</v>
          </cell>
          <cell r="T331">
            <v>0</v>
          </cell>
          <cell r="U331">
            <v>0</v>
          </cell>
          <cell r="V331">
            <v>23.28</v>
          </cell>
        </row>
        <row r="332">
          <cell r="B332" t="str">
            <v>古丈县</v>
          </cell>
          <cell r="E332">
            <v>19.649999999999999</v>
          </cell>
          <cell r="F332">
            <v>0</v>
          </cell>
          <cell r="G332">
            <v>0</v>
          </cell>
          <cell r="H332">
            <v>0</v>
          </cell>
          <cell r="I332">
            <v>19.649999999999999</v>
          </cell>
          <cell r="J332">
            <v>0</v>
          </cell>
          <cell r="M332">
            <v>19.649999999999999</v>
          </cell>
          <cell r="Q332">
            <v>19.649999999999999</v>
          </cell>
          <cell r="R332">
            <v>19.649999999999999</v>
          </cell>
          <cell r="S332">
            <v>0</v>
          </cell>
          <cell r="T332">
            <v>0</v>
          </cell>
          <cell r="U332">
            <v>0</v>
          </cell>
          <cell r="V332">
            <v>19.649999999999999</v>
          </cell>
        </row>
        <row r="333">
          <cell r="B333" t="str">
            <v>永顺县</v>
          </cell>
          <cell r="E333">
            <v>37.26</v>
          </cell>
          <cell r="F333">
            <v>0</v>
          </cell>
          <cell r="G333">
            <v>0</v>
          </cell>
          <cell r="H333">
            <v>0</v>
          </cell>
          <cell r="I333">
            <v>37.26</v>
          </cell>
          <cell r="J333">
            <v>0</v>
          </cell>
          <cell r="M333">
            <v>37.26</v>
          </cell>
          <cell r="Q333">
            <v>37.26</v>
          </cell>
          <cell r="R333">
            <v>37.26</v>
          </cell>
          <cell r="S333">
            <v>0</v>
          </cell>
          <cell r="T333">
            <v>0</v>
          </cell>
          <cell r="U333">
            <v>0</v>
          </cell>
          <cell r="V333">
            <v>37.26</v>
          </cell>
        </row>
        <row r="334">
          <cell r="B334" t="str">
            <v>龙山县</v>
          </cell>
          <cell r="E334">
            <v>29.28</v>
          </cell>
          <cell r="F334">
            <v>0</v>
          </cell>
          <cell r="G334">
            <v>0</v>
          </cell>
          <cell r="H334">
            <v>0</v>
          </cell>
          <cell r="I334">
            <v>29.28</v>
          </cell>
          <cell r="J334">
            <v>0</v>
          </cell>
          <cell r="M334">
            <v>29.28</v>
          </cell>
          <cell r="Q334">
            <v>29.28</v>
          </cell>
          <cell r="R334">
            <v>29.28</v>
          </cell>
          <cell r="S334">
            <v>0</v>
          </cell>
          <cell r="T334">
            <v>0</v>
          </cell>
          <cell r="U334">
            <v>0</v>
          </cell>
          <cell r="V334">
            <v>29.28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3高中免学费"/>
      <sheetName val="高中免费教科书"/>
      <sheetName val="中央直达资金备案"/>
      <sheetName val="指标文("/>
      <sheetName val="1参阅件"/>
      <sheetName val="2-1奖助学金（教育）"/>
      <sheetName val="2020年助学金+免学费结余情况（教育）"/>
      <sheetName val="2-2奖助学金（人社）"/>
      <sheetName val="3-1免学费（教育）"/>
      <sheetName val="3-2免学费（人社）"/>
      <sheetName val="人数（废）"/>
      <sheetName val="中央资金来源分配表"/>
      <sheetName val="2021年中职资助人数摸底测算表（省属校）"/>
      <sheetName val="2020年原始"/>
      <sheetName val="补缺口（免学费）"/>
      <sheetName val="补缺口（助学金）"/>
    </sheetNames>
    <sheetDataSet>
      <sheetData sheetId="0"/>
      <sheetData sheetId="1"/>
      <sheetData sheetId="2"/>
      <sheetData sheetId="3"/>
      <sheetData sheetId="4"/>
      <sheetData sheetId="5">
        <row r="8">
          <cell r="Q8">
            <v>30899.999999999996</v>
          </cell>
        </row>
      </sheetData>
      <sheetData sheetId="6"/>
      <sheetData sheetId="7">
        <row r="7">
          <cell r="Q7">
            <v>4805</v>
          </cell>
        </row>
      </sheetData>
      <sheetData sheetId="8">
        <row r="7">
          <cell r="M7">
            <v>76842</v>
          </cell>
        </row>
      </sheetData>
      <sheetData sheetId="9">
        <row r="7">
          <cell r="M7">
            <v>14253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9"/>
  <sheetViews>
    <sheetView tabSelected="1" workbookViewId="0">
      <pane xSplit="3" ySplit="5" topLeftCell="D6" activePane="bottomRight" state="frozen"/>
      <selection pane="topRight"/>
      <selection pane="bottomLeft"/>
      <selection pane="bottomRight" activeCell="H13" sqref="H13"/>
    </sheetView>
  </sheetViews>
  <sheetFormatPr defaultColWidth="9" defaultRowHeight="14.25"/>
  <cols>
    <col min="1" max="1" width="9" style="81"/>
    <col min="2" max="2" width="15.75" style="125" customWidth="1"/>
    <col min="3" max="3" width="24" style="125" customWidth="1"/>
    <col min="4" max="4" width="12.875" style="125" customWidth="1"/>
    <col min="5" max="5" width="11.125" style="125" customWidth="1"/>
    <col min="6" max="6" width="10.75" style="125" customWidth="1"/>
    <col min="7" max="7" width="10.25" style="125" customWidth="1"/>
    <col min="8" max="9" width="9.375" style="125" customWidth="1"/>
    <col min="10" max="10" width="11" style="125" customWidth="1"/>
    <col min="11" max="11" width="9.375" style="125" customWidth="1"/>
    <col min="12" max="12" width="11" style="125" customWidth="1"/>
    <col min="13" max="13" width="9.375" style="125" customWidth="1"/>
    <col min="14" max="14" width="10.25" style="125" customWidth="1"/>
    <col min="15" max="15" width="10.25" style="126" customWidth="1"/>
    <col min="16" max="16" width="11" style="127" customWidth="1"/>
    <col min="17" max="17" width="11.25" style="127" customWidth="1"/>
    <col min="18" max="18" width="11.375" style="127" customWidth="1"/>
    <col min="19" max="19" width="13.875" style="125" customWidth="1"/>
    <col min="20" max="16384" width="9" style="125"/>
  </cols>
  <sheetData>
    <row r="1" spans="1:19" ht="20.25">
      <c r="A1" s="81" t="s">
        <v>301</v>
      </c>
      <c r="B1" s="87"/>
      <c r="C1" s="87"/>
      <c r="D1" s="87"/>
      <c r="E1" s="87"/>
      <c r="F1" s="47"/>
      <c r="G1" s="48"/>
      <c r="H1" s="48"/>
      <c r="I1" s="48"/>
      <c r="J1" s="47"/>
      <c r="K1" s="47"/>
    </row>
    <row r="2" spans="1:19" ht="24">
      <c r="A2" s="262" t="s">
        <v>329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</row>
    <row r="3" spans="1:19">
      <c r="B3" s="249"/>
      <c r="C3" s="249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1"/>
      <c r="Q3" s="251"/>
      <c r="R3" s="251"/>
      <c r="S3" s="81" t="s">
        <v>305</v>
      </c>
    </row>
    <row r="4" spans="1:19" ht="14.25" customHeight="1">
      <c r="A4" s="247" t="s">
        <v>304</v>
      </c>
      <c r="B4" s="247"/>
      <c r="C4" s="247" t="s">
        <v>2</v>
      </c>
      <c r="D4" s="256" t="s">
        <v>3</v>
      </c>
      <c r="E4" s="258" t="s">
        <v>4</v>
      </c>
      <c r="F4" s="252" t="s">
        <v>373</v>
      </c>
      <c r="G4" s="253"/>
      <c r="H4" s="253"/>
      <c r="I4" s="253"/>
      <c r="J4" s="253"/>
      <c r="K4" s="258" t="s">
        <v>4</v>
      </c>
      <c r="L4" s="254" t="s">
        <v>5</v>
      </c>
      <c r="M4" s="254"/>
      <c r="N4" s="254"/>
      <c r="O4" s="260" t="s">
        <v>4</v>
      </c>
      <c r="P4" s="255" t="s">
        <v>6</v>
      </c>
      <c r="Q4" s="255"/>
      <c r="R4" s="255"/>
      <c r="S4" s="264" t="s">
        <v>303</v>
      </c>
    </row>
    <row r="5" spans="1:19" ht="24">
      <c r="A5" s="247"/>
      <c r="B5" s="247"/>
      <c r="C5" s="247"/>
      <c r="D5" s="257"/>
      <c r="E5" s="259"/>
      <c r="F5" s="85" t="s">
        <v>7</v>
      </c>
      <c r="G5" s="85" t="s">
        <v>8</v>
      </c>
      <c r="H5" s="85" t="s">
        <v>306</v>
      </c>
      <c r="I5" s="85" t="s">
        <v>327</v>
      </c>
      <c r="J5" s="85" t="s">
        <v>326</v>
      </c>
      <c r="K5" s="259"/>
      <c r="L5" s="86" t="s">
        <v>7</v>
      </c>
      <c r="M5" s="86" t="s">
        <v>8</v>
      </c>
      <c r="N5" s="86" t="s">
        <v>9</v>
      </c>
      <c r="O5" s="261"/>
      <c r="P5" s="128" t="s">
        <v>7</v>
      </c>
      <c r="Q5" s="128" t="s">
        <v>10</v>
      </c>
      <c r="R5" s="128" t="s">
        <v>9</v>
      </c>
      <c r="S5" s="265"/>
    </row>
    <row r="6" spans="1:19" s="58" customFormat="1">
      <c r="A6" s="230"/>
      <c r="B6" s="246" t="s">
        <v>374</v>
      </c>
      <c r="C6" s="246"/>
      <c r="D6" s="232">
        <f>D7+D32+D43+D55+D76+D94+D112+D140+D153+D134+D170+D187+D199+D217</f>
        <v>36476.020000000004</v>
      </c>
      <c r="E6" s="59"/>
      <c r="F6" s="232">
        <f>F7+F32+F43+F55+F76+F94+F112+F140+F153+F134+F170+F187+F199+F217</f>
        <v>12773.849999999999</v>
      </c>
      <c r="G6" s="232">
        <f>G7+G32+G43+G55+G76+G94+G112+G140+G153+G134+G170+G187+G199+G217</f>
        <v>6847.1900000000005</v>
      </c>
      <c r="H6" s="232">
        <f>H7+H32+H43+H55+H76+H94+H112+H140+H153+H134+H170+H187+H199+H217</f>
        <v>1517</v>
      </c>
      <c r="I6" s="232">
        <f>I7+I32+I43+I55+I76+I94+I112+I140+I153+I134+I170+I187+I199+I217</f>
        <v>0</v>
      </c>
      <c r="J6" s="232">
        <f>J7+J32+J43+J55+J76+J94+J112+J140+J153+J134+J170+J187+J199+J217</f>
        <v>4409.6599999999989</v>
      </c>
      <c r="K6" s="232"/>
      <c r="L6" s="61">
        <f>M6+N6</f>
        <v>16888.23</v>
      </c>
      <c r="M6" s="232">
        <f>M7+M32+M43+M55+M76+M94+M112+M140+M153+M134+M170+M187+M199+M217</f>
        <v>3615</v>
      </c>
      <c r="N6" s="232">
        <f>N7+N32+N43+N55+N76+N94+N112+N140+N153+N134+N170+N187+N199+N217</f>
        <v>13273.23</v>
      </c>
      <c r="O6" s="233"/>
      <c r="P6" s="61">
        <f>Q6+R6</f>
        <v>6813.94</v>
      </c>
      <c r="Q6" s="232">
        <f>Q7+Q32+Q43+Q55+Q76+Q94+Q112+Q140+Q153+Q134+Q170+Q187+Q199+Q217</f>
        <v>4645.04</v>
      </c>
      <c r="R6" s="232">
        <f>R7+R32+R43+R55+R76+R94+R112+R140+R153+R134+R170+R187+R199+R217</f>
        <v>2168.8999999999996</v>
      </c>
      <c r="S6" s="82"/>
    </row>
    <row r="7" spans="1:19" s="58" customFormat="1">
      <c r="A7" s="248" t="s">
        <v>375</v>
      </c>
      <c r="B7" s="229" t="s">
        <v>14</v>
      </c>
      <c r="C7" s="62" t="s">
        <v>15</v>
      </c>
      <c r="D7" s="61">
        <f>SUM(D9:D31)</f>
        <v>5761.5800000000008</v>
      </c>
      <c r="E7" s="59"/>
      <c r="F7" s="61">
        <f>G7+J7+H7</f>
        <v>3542.89</v>
      </c>
      <c r="G7" s="61">
        <f>SUM(G9:G29)</f>
        <v>1448.6</v>
      </c>
      <c r="H7" s="61">
        <f t="shared" ref="H7:J7" si="0">SUM(H9:H31)</f>
        <v>36.69</v>
      </c>
      <c r="I7" s="61">
        <f t="shared" si="0"/>
        <v>0</v>
      </c>
      <c r="J7" s="61">
        <f t="shared" si="0"/>
        <v>2057.6</v>
      </c>
      <c r="K7" s="61"/>
      <c r="L7" s="61">
        <f>M7+N7</f>
        <v>1952.23</v>
      </c>
      <c r="M7" s="61">
        <f>SUM(M9:M31)</f>
        <v>257</v>
      </c>
      <c r="N7" s="61">
        <f>SUM(N9:N31)</f>
        <v>1695.23</v>
      </c>
      <c r="O7" s="234"/>
      <c r="P7" s="61">
        <f>Q7+R7</f>
        <v>266.45999999999992</v>
      </c>
      <c r="Q7" s="61">
        <f>SUM(Q9:Q31)</f>
        <v>208.81999999999988</v>
      </c>
      <c r="R7" s="61">
        <f>SUM(R9:R31)</f>
        <v>57.640000000000015</v>
      </c>
      <c r="S7" s="82"/>
    </row>
    <row r="8" spans="1:19">
      <c r="A8" s="248"/>
      <c r="B8" s="63" t="s">
        <v>16</v>
      </c>
      <c r="C8" s="64"/>
      <c r="D8" s="235">
        <f>SUM(D9:D22)</f>
        <v>5240.0400000000009</v>
      </c>
      <c r="E8" s="59"/>
      <c r="F8" s="235">
        <f>SUM(F9:F22)</f>
        <v>3512.5000000000009</v>
      </c>
      <c r="G8" s="235">
        <f>SUM(G9:G22)</f>
        <v>1448.6</v>
      </c>
      <c r="H8" s="235"/>
      <c r="I8" s="235"/>
      <c r="J8" s="235">
        <f>SUM(J9:J22)</f>
        <v>2057.6</v>
      </c>
      <c r="K8" s="235"/>
      <c r="L8" s="235">
        <f>SUM(L9:L22)</f>
        <v>1512.23</v>
      </c>
      <c r="M8" s="235">
        <f>SUM(M9:M22)</f>
        <v>181</v>
      </c>
      <c r="N8" s="235">
        <f>SUM(N9:N22)</f>
        <v>1331.23</v>
      </c>
      <c r="O8" s="236"/>
      <c r="P8" s="235">
        <f>Q8+R8</f>
        <v>215.30999999999997</v>
      </c>
      <c r="Q8" s="235">
        <f t="shared" ref="Q8:R8" si="1">SUM(Q9:Q22)</f>
        <v>188.64999999999998</v>
      </c>
      <c r="R8" s="235">
        <f t="shared" si="1"/>
        <v>26.659999999999997</v>
      </c>
      <c r="S8" s="129"/>
    </row>
    <row r="9" spans="1:19" ht="24">
      <c r="A9" s="248"/>
      <c r="B9" s="63" t="s">
        <v>17</v>
      </c>
      <c r="C9" s="41" t="s">
        <v>18</v>
      </c>
      <c r="D9" s="59">
        <f t="shared" ref="D6:D69" si="2">F9+L9+P9</f>
        <v>523.55999999999995</v>
      </c>
      <c r="E9" s="60" t="s">
        <v>12</v>
      </c>
      <c r="F9" s="235">
        <f t="shared" ref="F9:F31" si="3">SUM(G9:J9)</f>
        <v>523.55999999999995</v>
      </c>
      <c r="G9" s="235">
        <f>VLOOKUP(C9,[1]高校!$C$10:$V$334,17,0)</f>
        <v>162.13</v>
      </c>
      <c r="H9" s="235"/>
      <c r="I9" s="235"/>
      <c r="J9" s="235">
        <f>VLOOKUP(C9,[1]高校!$C$10:$V$334,18,0)</f>
        <v>361.42999999999995</v>
      </c>
      <c r="K9" s="235"/>
      <c r="L9" s="237"/>
      <c r="M9" s="237"/>
      <c r="N9" s="237"/>
      <c r="O9" s="238"/>
      <c r="P9" s="237"/>
      <c r="Q9" s="237"/>
      <c r="R9" s="237"/>
      <c r="S9" s="129"/>
    </row>
    <row r="10" spans="1:19" ht="24">
      <c r="A10" s="248"/>
      <c r="B10" s="63" t="s">
        <v>17</v>
      </c>
      <c r="C10" s="41" t="s">
        <v>19</v>
      </c>
      <c r="D10" s="59">
        <f t="shared" si="2"/>
        <v>120.31999999999995</v>
      </c>
      <c r="E10" s="60" t="s">
        <v>12</v>
      </c>
      <c r="F10" s="235">
        <f t="shared" si="3"/>
        <v>120.31999999999995</v>
      </c>
      <c r="G10" s="235">
        <f>VLOOKUP(C10,[1]高校!$C$10:$V$334,17,0)</f>
        <v>93.419999999999959</v>
      </c>
      <c r="H10" s="235"/>
      <c r="I10" s="235"/>
      <c r="J10" s="235">
        <f>VLOOKUP(C10,[1]高校!$C$10:$V$334,18,0)</f>
        <v>26.899999999999988</v>
      </c>
      <c r="K10" s="235"/>
      <c r="L10" s="237"/>
      <c r="M10" s="237"/>
      <c r="N10" s="237"/>
      <c r="O10" s="238"/>
      <c r="P10" s="237"/>
      <c r="Q10" s="237"/>
      <c r="R10" s="237"/>
      <c r="S10" s="129"/>
    </row>
    <row r="11" spans="1:19" ht="24">
      <c r="A11" s="248"/>
      <c r="B11" s="63" t="s">
        <v>17</v>
      </c>
      <c r="C11" s="41" t="s">
        <v>20</v>
      </c>
      <c r="D11" s="59">
        <f t="shared" si="2"/>
        <v>307.76999999999992</v>
      </c>
      <c r="E11" s="60" t="s">
        <v>12</v>
      </c>
      <c r="F11" s="235">
        <f t="shared" si="3"/>
        <v>307.76999999999992</v>
      </c>
      <c r="G11" s="235">
        <f>VLOOKUP(C11,[1]高校!$C$10:$V$334,17,0)</f>
        <v>118.25</v>
      </c>
      <c r="H11" s="235"/>
      <c r="I11" s="235"/>
      <c r="J11" s="235">
        <f>VLOOKUP(C11,[1]高校!$C$10:$V$334,18,0)</f>
        <v>189.51999999999992</v>
      </c>
      <c r="K11" s="235"/>
      <c r="L11" s="237"/>
      <c r="M11" s="237"/>
      <c r="N11" s="237"/>
      <c r="O11" s="238"/>
      <c r="P11" s="237"/>
      <c r="Q11" s="237"/>
      <c r="R11" s="237"/>
      <c r="S11" s="129"/>
    </row>
    <row r="12" spans="1:19" ht="24">
      <c r="A12" s="248"/>
      <c r="B12" s="63" t="s">
        <v>17</v>
      </c>
      <c r="C12" s="41" t="s">
        <v>21</v>
      </c>
      <c r="D12" s="59">
        <f t="shared" si="2"/>
        <v>143.48000000000005</v>
      </c>
      <c r="E12" s="60" t="s">
        <v>11</v>
      </c>
      <c r="F12" s="235">
        <f t="shared" si="3"/>
        <v>143.48000000000005</v>
      </c>
      <c r="G12" s="235">
        <f>VLOOKUP(C12,[1]高校!$C$10:$V$334,17,0)</f>
        <v>109.32000000000005</v>
      </c>
      <c r="H12" s="235"/>
      <c r="I12" s="235"/>
      <c r="J12" s="235">
        <f>VLOOKUP(C12,[1]高校!$C$10:$V$334,18,0)</f>
        <v>34.159999999999997</v>
      </c>
      <c r="K12" s="235"/>
      <c r="L12" s="237"/>
      <c r="M12" s="237"/>
      <c r="N12" s="237"/>
      <c r="O12" s="238"/>
      <c r="P12" s="237"/>
      <c r="Q12" s="237"/>
      <c r="R12" s="237"/>
      <c r="S12" s="129"/>
    </row>
    <row r="13" spans="1:19" ht="24">
      <c r="A13" s="248"/>
      <c r="B13" s="63" t="s">
        <v>17</v>
      </c>
      <c r="C13" s="41" t="s">
        <v>22</v>
      </c>
      <c r="D13" s="59">
        <f t="shared" si="2"/>
        <v>-93.740000000000038</v>
      </c>
      <c r="E13" s="60" t="s">
        <v>12</v>
      </c>
      <c r="F13" s="235">
        <f t="shared" si="3"/>
        <v>-93.740000000000038</v>
      </c>
      <c r="G13" s="235">
        <f>VLOOKUP(C13,[1]高校!$C$10:$V$334,17,0)</f>
        <v>88.990000000000009</v>
      </c>
      <c r="H13" s="235"/>
      <c r="I13" s="235"/>
      <c r="J13" s="235">
        <f>VLOOKUP(C13,[1]高校!$C$10:$V$334,18,0)</f>
        <v>-182.73000000000005</v>
      </c>
      <c r="K13" s="235"/>
      <c r="L13" s="237"/>
      <c r="M13" s="237"/>
      <c r="N13" s="237"/>
      <c r="O13" s="238"/>
      <c r="P13" s="237"/>
      <c r="Q13" s="237"/>
      <c r="R13" s="237"/>
      <c r="S13" s="129"/>
    </row>
    <row r="14" spans="1:19" ht="24">
      <c r="A14" s="248"/>
      <c r="B14" s="63" t="s">
        <v>17</v>
      </c>
      <c r="C14" s="41" t="s">
        <v>23</v>
      </c>
      <c r="D14" s="59">
        <f t="shared" si="2"/>
        <v>750.06000000000006</v>
      </c>
      <c r="E14" s="60" t="s">
        <v>12</v>
      </c>
      <c r="F14" s="235">
        <f t="shared" si="3"/>
        <v>750.06000000000006</v>
      </c>
      <c r="G14" s="235">
        <f>VLOOKUP(C14,[1]高校!$C$10:$V$334,17,0)</f>
        <v>134.48000000000002</v>
      </c>
      <c r="H14" s="235"/>
      <c r="I14" s="235"/>
      <c r="J14" s="235">
        <f>VLOOKUP(C14,[1]高校!$C$10:$V$334,18,0)</f>
        <v>615.58000000000004</v>
      </c>
      <c r="K14" s="235"/>
      <c r="L14" s="237"/>
      <c r="M14" s="237"/>
      <c r="N14" s="237"/>
      <c r="O14" s="238"/>
      <c r="P14" s="237"/>
      <c r="Q14" s="237"/>
      <c r="R14" s="237"/>
      <c r="S14" s="129"/>
    </row>
    <row r="15" spans="1:19" ht="24">
      <c r="A15" s="248"/>
      <c r="B15" s="63" t="s">
        <v>17</v>
      </c>
      <c r="C15" s="41" t="s">
        <v>24</v>
      </c>
      <c r="D15" s="59">
        <f t="shared" si="2"/>
        <v>628.28000000000009</v>
      </c>
      <c r="E15" s="60" t="s">
        <v>12</v>
      </c>
      <c r="F15" s="235">
        <f t="shared" si="3"/>
        <v>628.28000000000009</v>
      </c>
      <c r="G15" s="235">
        <f>VLOOKUP(C15,[1]高校!$C$10:$V$334,17,0)</f>
        <v>149.51</v>
      </c>
      <c r="H15" s="235"/>
      <c r="I15" s="235"/>
      <c r="J15" s="235">
        <f>VLOOKUP(C15,[1]高校!$C$10:$V$334,18,0)</f>
        <v>478.7700000000001</v>
      </c>
      <c r="K15" s="235"/>
      <c r="L15" s="237"/>
      <c r="M15" s="237"/>
      <c r="N15" s="237"/>
      <c r="O15" s="238"/>
      <c r="P15" s="237"/>
      <c r="Q15" s="237"/>
      <c r="R15" s="237"/>
      <c r="S15" s="129"/>
    </row>
    <row r="16" spans="1:19" ht="24">
      <c r="A16" s="248"/>
      <c r="B16" s="63" t="s">
        <v>17</v>
      </c>
      <c r="C16" s="41" t="s">
        <v>25</v>
      </c>
      <c r="D16" s="59">
        <f t="shared" si="2"/>
        <v>259.27999999999997</v>
      </c>
      <c r="E16" s="60" t="s">
        <v>12</v>
      </c>
      <c r="F16" s="235">
        <f t="shared" si="3"/>
        <v>259.27999999999997</v>
      </c>
      <c r="G16" s="235">
        <f>VLOOKUP(C16,[1]高校!$C$10:$V$334,17,0)</f>
        <v>125.30999999999995</v>
      </c>
      <c r="H16" s="235"/>
      <c r="I16" s="235"/>
      <c r="J16" s="235">
        <f>VLOOKUP(C16,[1]高校!$C$10:$V$334,18,0)</f>
        <v>133.97000000000003</v>
      </c>
      <c r="K16" s="235"/>
      <c r="L16" s="237"/>
      <c r="M16" s="237"/>
      <c r="N16" s="237"/>
      <c r="O16" s="238"/>
      <c r="P16" s="237"/>
      <c r="Q16" s="237"/>
      <c r="R16" s="237"/>
      <c r="S16" s="129"/>
    </row>
    <row r="17" spans="1:19" ht="24">
      <c r="A17" s="248"/>
      <c r="B17" s="63" t="s">
        <v>17</v>
      </c>
      <c r="C17" s="41" t="s">
        <v>26</v>
      </c>
      <c r="D17" s="59">
        <f t="shared" si="2"/>
        <v>502.89000000000004</v>
      </c>
      <c r="E17" s="60" t="s">
        <v>12</v>
      </c>
      <c r="F17" s="235">
        <f t="shared" si="3"/>
        <v>502.89000000000004</v>
      </c>
      <c r="G17" s="235">
        <f>VLOOKUP(C17,[1]高校!$C$10:$V$334,17,0)</f>
        <v>111.34000000000003</v>
      </c>
      <c r="H17" s="235"/>
      <c r="I17" s="235"/>
      <c r="J17" s="235">
        <f>VLOOKUP(C17,[1]高校!$C$10:$V$334,18,0)</f>
        <v>391.55</v>
      </c>
      <c r="K17" s="235"/>
      <c r="L17" s="237"/>
      <c r="M17" s="237"/>
      <c r="N17" s="237"/>
      <c r="O17" s="238"/>
      <c r="P17" s="237"/>
      <c r="Q17" s="237"/>
      <c r="R17" s="237"/>
      <c r="S17" s="129"/>
    </row>
    <row r="18" spans="1:19" ht="24">
      <c r="A18" s="248"/>
      <c r="B18" s="63" t="s">
        <v>17</v>
      </c>
      <c r="C18" s="41" t="s">
        <v>27</v>
      </c>
      <c r="D18" s="59">
        <f t="shared" si="2"/>
        <v>96.860000000000028</v>
      </c>
      <c r="E18" s="60" t="s">
        <v>12</v>
      </c>
      <c r="F18" s="235">
        <f t="shared" si="3"/>
        <v>96.860000000000028</v>
      </c>
      <c r="G18" s="235">
        <f>VLOOKUP(C18,[1]高校!$C$10:$V$334,17,0)</f>
        <v>88.410000000000025</v>
      </c>
      <c r="H18" s="235"/>
      <c r="I18" s="235"/>
      <c r="J18" s="235">
        <f>VLOOKUP(C18,[1]高校!$C$10:$V$334,18,0)</f>
        <v>8.4499999999999993</v>
      </c>
      <c r="K18" s="235"/>
      <c r="L18" s="237"/>
      <c r="M18" s="237"/>
      <c r="N18" s="237"/>
      <c r="O18" s="238"/>
      <c r="P18" s="237"/>
      <c r="Q18" s="237"/>
      <c r="R18" s="237"/>
      <c r="S18" s="129"/>
    </row>
    <row r="19" spans="1:19" ht="24">
      <c r="A19" s="248"/>
      <c r="B19" s="63" t="s">
        <v>17</v>
      </c>
      <c r="C19" s="41" t="s">
        <v>28</v>
      </c>
      <c r="D19" s="59">
        <f t="shared" si="2"/>
        <v>179.82</v>
      </c>
      <c r="E19" s="60" t="s">
        <v>11</v>
      </c>
      <c r="F19" s="235">
        <f t="shared" si="3"/>
        <v>179.82</v>
      </c>
      <c r="G19" s="235">
        <f>VLOOKUP(C19,[1]高校!$C$10:$V$334,17,0)</f>
        <v>179.82</v>
      </c>
      <c r="H19" s="235"/>
      <c r="I19" s="235"/>
      <c r="J19" s="235">
        <f>VLOOKUP(C19,[1]高校!$C$10:$V$334,18,0)</f>
        <v>0</v>
      </c>
      <c r="K19" s="235"/>
      <c r="L19" s="237"/>
      <c r="M19" s="237"/>
      <c r="N19" s="237"/>
      <c r="O19" s="238"/>
      <c r="P19" s="237"/>
      <c r="Q19" s="237"/>
      <c r="R19" s="237"/>
      <c r="S19" s="129"/>
    </row>
    <row r="20" spans="1:19" ht="24">
      <c r="A20" s="248"/>
      <c r="B20" s="63" t="s">
        <v>17</v>
      </c>
      <c r="C20" s="158" t="s">
        <v>334</v>
      </c>
      <c r="D20" s="59">
        <f t="shared" si="2"/>
        <v>54.55</v>
      </c>
      <c r="E20" s="60" t="s">
        <v>12</v>
      </c>
      <c r="F20" s="235">
        <f t="shared" si="3"/>
        <v>54.55</v>
      </c>
      <c r="G20" s="235">
        <f>VLOOKUP(C20,[1]高校!$C$10:$V$334,17,0)</f>
        <v>54.55</v>
      </c>
      <c r="H20" s="235"/>
      <c r="I20" s="235"/>
      <c r="J20" s="235">
        <f>VLOOKUP(C20,[1]高校!$C$10:$V$334,18,0)</f>
        <v>0</v>
      </c>
      <c r="K20" s="235"/>
      <c r="L20" s="237"/>
      <c r="M20" s="237"/>
      <c r="N20" s="237"/>
      <c r="O20" s="238"/>
      <c r="P20" s="237"/>
      <c r="Q20" s="237"/>
      <c r="R20" s="237"/>
      <c r="S20" s="129"/>
    </row>
    <row r="21" spans="1:19" ht="24">
      <c r="A21" s="248"/>
      <c r="B21" s="63" t="s">
        <v>17</v>
      </c>
      <c r="C21" s="158" t="s">
        <v>335</v>
      </c>
      <c r="D21" s="59">
        <f t="shared" si="2"/>
        <v>33.07</v>
      </c>
      <c r="E21" s="60" t="s">
        <v>11</v>
      </c>
      <c r="F21" s="235">
        <f t="shared" si="3"/>
        <v>33.07</v>
      </c>
      <c r="G21" s="235">
        <f>VLOOKUP(C21,[1]高校!$C$10:$V$334,17,0)</f>
        <v>33.07</v>
      </c>
      <c r="H21" s="235"/>
      <c r="I21" s="235"/>
      <c r="J21" s="235">
        <f>VLOOKUP(C21,[1]高校!$C$10:$V$334,18,0)</f>
        <v>0</v>
      </c>
      <c r="K21" s="235"/>
      <c r="L21" s="237"/>
      <c r="M21" s="237"/>
      <c r="N21" s="237"/>
      <c r="O21" s="238"/>
      <c r="P21" s="237"/>
      <c r="Q21" s="237"/>
      <c r="R21" s="237"/>
      <c r="S21" s="129"/>
    </row>
    <row r="22" spans="1:19" ht="24">
      <c r="A22" s="248"/>
      <c r="B22" s="65" t="s">
        <v>17</v>
      </c>
      <c r="C22" s="65"/>
      <c r="D22" s="59">
        <f t="shared" si="2"/>
        <v>1733.84</v>
      </c>
      <c r="E22" s="239" t="s">
        <v>376</v>
      </c>
      <c r="F22" s="235">
        <f t="shared" si="3"/>
        <v>6.3</v>
      </c>
      <c r="G22" s="240"/>
      <c r="H22" s="235">
        <f>VLOOKUP(B22,[1]高校!$B$128:$V$334,21,0)</f>
        <v>6.3</v>
      </c>
      <c r="I22" s="240"/>
      <c r="J22" s="240"/>
      <c r="K22" s="241" t="s">
        <v>394</v>
      </c>
      <c r="L22" s="237">
        <f t="shared" ref="L22:L24" si="4">M22+N22</f>
        <v>1512.23</v>
      </c>
      <c r="M22" s="237">
        <v>181</v>
      </c>
      <c r="N22" s="237">
        <v>1331.23</v>
      </c>
      <c r="O22" s="242" t="s">
        <v>13</v>
      </c>
      <c r="P22" s="243">
        <f>Q22+R22</f>
        <v>215.30999999999997</v>
      </c>
      <c r="Q22" s="244">
        <f>VLOOKUP(B22,[1]高中!$A$15:$H$173,4,0)</f>
        <v>188.64999999999998</v>
      </c>
      <c r="R22" s="244">
        <f>VLOOKUP(B22,[1]高中!$A$15:$G$173,7,0)</f>
        <v>26.659999999999997</v>
      </c>
      <c r="S22" s="129"/>
    </row>
    <row r="23" spans="1:19" ht="24">
      <c r="A23" s="248"/>
      <c r="B23" s="65" t="s">
        <v>29</v>
      </c>
      <c r="C23" s="65"/>
      <c r="D23" s="59">
        <f t="shared" si="2"/>
        <v>118.08999999999999</v>
      </c>
      <c r="E23" s="239" t="s">
        <v>376</v>
      </c>
      <c r="F23" s="235">
        <f t="shared" si="3"/>
        <v>3.7</v>
      </c>
      <c r="G23" s="240"/>
      <c r="H23" s="235">
        <f>VLOOKUP(B23,[1]高校!$B$128:$V$334,21,0)</f>
        <v>3.7</v>
      </c>
      <c r="I23" s="240"/>
      <c r="J23" s="240"/>
      <c r="K23" s="241" t="s">
        <v>394</v>
      </c>
      <c r="L23" s="237">
        <f t="shared" si="4"/>
        <v>89</v>
      </c>
      <c r="M23" s="237">
        <f>VLOOKUP(B23,[1]中职!$B$93:$P$241,14,0)</f>
        <v>16</v>
      </c>
      <c r="N23" s="237">
        <f>VLOOKUP(B23,[1]中职!$B$93:$P$241,15,0)</f>
        <v>73</v>
      </c>
      <c r="O23" s="242" t="s">
        <v>13</v>
      </c>
      <c r="P23" s="243">
        <f t="shared" ref="P23:P31" si="5">Q23+R23</f>
        <v>25.389999999999986</v>
      </c>
      <c r="Q23" s="244">
        <f>VLOOKUP(B23,[1]高中!$A$15:$H$173,4,0)</f>
        <v>19.949999999999989</v>
      </c>
      <c r="R23" s="244">
        <f>VLOOKUP(B23,[1]高中!$A$15:$G$173,7,0)</f>
        <v>5.4399999999999977</v>
      </c>
      <c r="S23" s="129"/>
    </row>
    <row r="24" spans="1:19" ht="24">
      <c r="A24" s="248"/>
      <c r="B24" s="65" t="s">
        <v>30</v>
      </c>
      <c r="C24" s="65"/>
      <c r="D24" s="59">
        <f t="shared" si="2"/>
        <v>0.31999999999999318</v>
      </c>
      <c r="E24" s="239" t="s">
        <v>376</v>
      </c>
      <c r="F24" s="235">
        <f t="shared" si="3"/>
        <v>1.35</v>
      </c>
      <c r="G24" s="240"/>
      <c r="H24" s="235">
        <f>VLOOKUP(B24,[1]高校!$B$128:$V$334,21,0)</f>
        <v>1.35</v>
      </c>
      <c r="I24" s="240"/>
      <c r="J24" s="240"/>
      <c r="K24" s="241" t="s">
        <v>394</v>
      </c>
      <c r="L24" s="237">
        <f t="shared" si="4"/>
        <v>39</v>
      </c>
      <c r="M24" s="237">
        <f>VLOOKUP(B24,[1]中职!$B$93:$P$241,14,0)</f>
        <v>-1</v>
      </c>
      <c r="N24" s="237">
        <f>VLOOKUP(B24,[1]中职!$B$93:$P$241,15,0)</f>
        <v>40</v>
      </c>
      <c r="O24" s="242" t="s">
        <v>13</v>
      </c>
      <c r="P24" s="243">
        <f t="shared" si="5"/>
        <v>-40.030000000000008</v>
      </c>
      <c r="Q24" s="244">
        <f>VLOOKUP(B24,[1]高中!$A$15:$H$173,4,0)</f>
        <v>-39.650000000000006</v>
      </c>
      <c r="R24" s="244">
        <f>VLOOKUP(B24,[1]高中!$A$15:$G$173,7,0)</f>
        <v>-0.38000000000000012</v>
      </c>
      <c r="S24" s="129"/>
    </row>
    <row r="25" spans="1:19" ht="24">
      <c r="A25" s="248"/>
      <c r="B25" s="65" t="s">
        <v>31</v>
      </c>
      <c r="C25" s="65"/>
      <c r="D25" s="59">
        <f t="shared" si="2"/>
        <v>-6.9599999999999991</v>
      </c>
      <c r="E25" s="239" t="s">
        <v>376</v>
      </c>
      <c r="F25" s="235">
        <f t="shared" si="3"/>
        <v>0</v>
      </c>
      <c r="G25" s="240"/>
      <c r="H25" s="235">
        <f>VLOOKUP(B25,[1]高校!$B$128:$V$334,21,0)</f>
        <v>0</v>
      </c>
      <c r="I25" s="240"/>
      <c r="J25" s="240"/>
      <c r="K25" s="241"/>
      <c r="L25" s="240"/>
      <c r="M25" s="240"/>
      <c r="N25" s="240"/>
      <c r="O25" s="242" t="s">
        <v>13</v>
      </c>
      <c r="P25" s="243">
        <f t="shared" si="5"/>
        <v>-6.9599999999999991</v>
      </c>
      <c r="Q25" s="244">
        <f>VLOOKUP(B25,[1]高中!$A$15:$H$173,4,0)</f>
        <v>-6.2899999999999991</v>
      </c>
      <c r="R25" s="244">
        <f>VLOOKUP(B25,[1]高中!$A$15:$G$173,7,0)</f>
        <v>-0.66999999999999993</v>
      </c>
      <c r="S25" s="129"/>
    </row>
    <row r="26" spans="1:19" ht="24">
      <c r="A26" s="248"/>
      <c r="B26" s="65" t="s">
        <v>32</v>
      </c>
      <c r="C26" s="65"/>
      <c r="D26" s="59">
        <f t="shared" si="2"/>
        <v>-6.3</v>
      </c>
      <c r="E26" s="239" t="s">
        <v>376</v>
      </c>
      <c r="F26" s="235">
        <f t="shared" si="3"/>
        <v>0</v>
      </c>
      <c r="G26" s="240"/>
      <c r="H26" s="235">
        <f>VLOOKUP(B26,[1]高校!$B$128:$V$334,21,0)</f>
        <v>0</v>
      </c>
      <c r="I26" s="240"/>
      <c r="J26" s="240"/>
      <c r="K26" s="241"/>
      <c r="L26" s="240"/>
      <c r="M26" s="240"/>
      <c r="N26" s="240"/>
      <c r="O26" s="242" t="s">
        <v>13</v>
      </c>
      <c r="P26" s="243">
        <f t="shared" si="5"/>
        <v>-6.3</v>
      </c>
      <c r="Q26" s="244">
        <f>VLOOKUP(B26,[1]高中!$A$15:$H$173,4,0)</f>
        <v>-6.49</v>
      </c>
      <c r="R26" s="244">
        <f>VLOOKUP(B26,[1]高中!$A$15:$G$173,7,0)</f>
        <v>0.19</v>
      </c>
      <c r="S26" s="129"/>
    </row>
    <row r="27" spans="1:19" ht="24">
      <c r="A27" s="248"/>
      <c r="B27" s="65" t="s">
        <v>33</v>
      </c>
      <c r="C27" s="65"/>
      <c r="D27" s="59">
        <f t="shared" si="2"/>
        <v>5.0600000000000005</v>
      </c>
      <c r="E27" s="239" t="s">
        <v>376</v>
      </c>
      <c r="F27" s="235">
        <f t="shared" si="3"/>
        <v>0</v>
      </c>
      <c r="G27" s="240"/>
      <c r="H27" s="235">
        <f>VLOOKUP(B27,[1]高校!$B$128:$V$334,21,0)</f>
        <v>0</v>
      </c>
      <c r="I27" s="240"/>
      <c r="J27" s="240"/>
      <c r="K27" s="241"/>
      <c r="L27" s="240"/>
      <c r="M27" s="240"/>
      <c r="N27" s="240"/>
      <c r="O27" s="242" t="s">
        <v>13</v>
      </c>
      <c r="P27" s="243">
        <f t="shared" si="5"/>
        <v>5.0600000000000005</v>
      </c>
      <c r="Q27" s="244">
        <f>VLOOKUP(B27,[1]高中!$A$15:$H$173,4,0)</f>
        <v>5.120000000000001</v>
      </c>
      <c r="R27" s="244">
        <f>VLOOKUP(B27,[1]高中!$A$15:$G$173,7,0)</f>
        <v>-6.0000000000000053E-2</v>
      </c>
      <c r="S27" s="129"/>
    </row>
    <row r="28" spans="1:19" ht="24">
      <c r="A28" s="248"/>
      <c r="B28" s="65" t="s">
        <v>34</v>
      </c>
      <c r="C28" s="65"/>
      <c r="D28" s="59">
        <f t="shared" si="2"/>
        <v>4.509999999999998</v>
      </c>
      <c r="E28" s="239" t="s">
        <v>376</v>
      </c>
      <c r="F28" s="235">
        <f t="shared" si="3"/>
        <v>0</v>
      </c>
      <c r="G28" s="240"/>
      <c r="H28" s="235">
        <f>VLOOKUP(B28,[1]高校!$B$128:$V$334,21,0)</f>
        <v>0</v>
      </c>
      <c r="I28" s="240"/>
      <c r="J28" s="240"/>
      <c r="K28" s="241" t="s">
        <v>394</v>
      </c>
      <c r="L28" s="237">
        <f t="shared" ref="L28:L31" si="6">M28+N28</f>
        <v>0</v>
      </c>
      <c r="M28" s="237">
        <f>VLOOKUP(B28,[1]中职!$B$93:$P$241,14,0)</f>
        <v>0</v>
      </c>
      <c r="N28" s="237">
        <f>VLOOKUP(B28,[1]中职!$B$93:$P$241,15,0)</f>
        <v>0</v>
      </c>
      <c r="O28" s="242" t="s">
        <v>13</v>
      </c>
      <c r="P28" s="243">
        <f t="shared" si="5"/>
        <v>4.509999999999998</v>
      </c>
      <c r="Q28" s="244">
        <f>VLOOKUP(B28,[1]高中!$A$15:$H$173,4,0)</f>
        <v>4.3299999999999983</v>
      </c>
      <c r="R28" s="244">
        <f>VLOOKUP(B28,[1]高中!$A$15:$G$173,7,0)</f>
        <v>0.17999999999999972</v>
      </c>
      <c r="S28" s="129"/>
    </row>
    <row r="29" spans="1:19" ht="24">
      <c r="A29" s="248"/>
      <c r="B29" s="65" t="s">
        <v>35</v>
      </c>
      <c r="C29" s="65"/>
      <c r="D29" s="59">
        <f t="shared" si="2"/>
        <v>1.8200000000000016</v>
      </c>
      <c r="E29" s="239" t="s">
        <v>376</v>
      </c>
      <c r="F29" s="235">
        <f t="shared" si="3"/>
        <v>0</v>
      </c>
      <c r="G29" s="240"/>
      <c r="H29" s="235">
        <f>VLOOKUP(B29,[1]高校!$B$128:$V$334,21,0)</f>
        <v>0</v>
      </c>
      <c r="I29" s="240"/>
      <c r="J29" s="240"/>
      <c r="K29" s="241" t="s">
        <v>394</v>
      </c>
      <c r="L29" s="237">
        <f t="shared" si="6"/>
        <v>0</v>
      </c>
      <c r="M29" s="237">
        <f>VLOOKUP(B29,[1]中职!$B$93:$P$241,14,0)</f>
        <v>0</v>
      </c>
      <c r="N29" s="237">
        <f>VLOOKUP(B29,[1]中职!$B$93:$P$241,15,0)</f>
        <v>0</v>
      </c>
      <c r="O29" s="242" t="s">
        <v>13</v>
      </c>
      <c r="P29" s="243">
        <f t="shared" si="5"/>
        <v>1.8200000000000016</v>
      </c>
      <c r="Q29" s="244">
        <f>VLOOKUP(B29,[1]高中!$A$15:$H$173,4,0)</f>
        <v>1.7600000000000016</v>
      </c>
      <c r="R29" s="244">
        <f>VLOOKUP(B29,[1]高中!$A$15:$G$173,7,0)</f>
        <v>6.0000000000000053E-2</v>
      </c>
      <c r="S29" s="129"/>
    </row>
    <row r="30" spans="1:19" ht="24">
      <c r="A30" s="248"/>
      <c r="B30" s="65" t="s">
        <v>36</v>
      </c>
      <c r="C30" s="65"/>
      <c r="D30" s="59">
        <f t="shared" si="2"/>
        <v>376.28</v>
      </c>
      <c r="E30" s="239" t="s">
        <v>376</v>
      </c>
      <c r="F30" s="235">
        <f t="shared" si="3"/>
        <v>15.77</v>
      </c>
      <c r="G30" s="240"/>
      <c r="H30" s="235">
        <f>VLOOKUP(B30,[1]高校!$B$128:$V$334,21,0)</f>
        <v>15.77</v>
      </c>
      <c r="I30" s="240"/>
      <c r="J30" s="240"/>
      <c r="K30" s="241" t="s">
        <v>394</v>
      </c>
      <c r="L30" s="237">
        <f t="shared" si="6"/>
        <v>290</v>
      </c>
      <c r="M30" s="237">
        <f>VLOOKUP(B30,[1]中职!$B$93:$P$241,14,0)</f>
        <v>54</v>
      </c>
      <c r="N30" s="237">
        <f>VLOOKUP(B30,[1]中职!$B$93:$P$241,15,0)</f>
        <v>236</v>
      </c>
      <c r="O30" s="242" t="s">
        <v>13</v>
      </c>
      <c r="P30" s="243">
        <f t="shared" si="5"/>
        <v>70.509999999999991</v>
      </c>
      <c r="Q30" s="244">
        <f>VLOOKUP(B30,[1]高中!$A$15:$H$173,4,0)</f>
        <v>52.399999999999977</v>
      </c>
      <c r="R30" s="244">
        <f>VLOOKUP(B30,[1]高中!$A$15:$G$173,7,0)</f>
        <v>18.110000000000014</v>
      </c>
      <c r="S30" s="129"/>
    </row>
    <row r="31" spans="1:19" ht="24">
      <c r="A31" s="248"/>
      <c r="B31" s="65" t="s">
        <v>37</v>
      </c>
      <c r="C31" s="65"/>
      <c r="D31" s="59">
        <f t="shared" si="2"/>
        <v>28.719999999999963</v>
      </c>
      <c r="E31" s="239" t="s">
        <v>376</v>
      </c>
      <c r="F31" s="235">
        <f t="shared" si="3"/>
        <v>9.57</v>
      </c>
      <c r="G31" s="240"/>
      <c r="H31" s="235">
        <f>VLOOKUP(B31,[1]高校!$B$128:$V$334,21,0)</f>
        <v>9.57</v>
      </c>
      <c r="I31" s="240"/>
      <c r="J31" s="240"/>
      <c r="K31" s="241" t="s">
        <v>394</v>
      </c>
      <c r="L31" s="237">
        <f t="shared" si="6"/>
        <v>22</v>
      </c>
      <c r="M31" s="237">
        <f>VLOOKUP(B31,[1]中职!$B$93:$P$241,14,0)</f>
        <v>7</v>
      </c>
      <c r="N31" s="237">
        <f>VLOOKUP(B31,[1]中职!$B$93:$P$241,15,0)</f>
        <v>15</v>
      </c>
      <c r="O31" s="242" t="s">
        <v>13</v>
      </c>
      <c r="P31" s="243">
        <f t="shared" si="5"/>
        <v>-2.8500000000000369</v>
      </c>
      <c r="Q31" s="244">
        <f>VLOOKUP(B31,[1]高中!$A$15:$H$173,4,0)</f>
        <v>-10.960000000000036</v>
      </c>
      <c r="R31" s="244">
        <f>VLOOKUP(B31,[1]高中!$A$15:$G$173,7,0)</f>
        <v>8.11</v>
      </c>
      <c r="S31" s="129"/>
    </row>
    <row r="32" spans="1:19" s="58" customFormat="1">
      <c r="A32" s="248" t="s">
        <v>377</v>
      </c>
      <c r="B32" s="229" t="s">
        <v>38</v>
      </c>
      <c r="C32" s="62" t="s">
        <v>39</v>
      </c>
      <c r="D32" s="61">
        <f>SUM(D34:D42)</f>
        <v>2307.98</v>
      </c>
      <c r="E32" s="59"/>
      <c r="F32" s="61">
        <f>SUM(F34:F42)</f>
        <v>1259.1299999999997</v>
      </c>
      <c r="G32" s="61">
        <f>SUM(G34:G42)</f>
        <v>421.15000000000003</v>
      </c>
      <c r="H32" s="61">
        <f>SUM(H34:H42)</f>
        <v>37.270000000000003</v>
      </c>
      <c r="I32" s="61">
        <f>SUM(I34:I42)</f>
        <v>0</v>
      </c>
      <c r="J32" s="61">
        <f>SUM(J34:J42)</f>
        <v>800.70999999999981</v>
      </c>
      <c r="K32" s="61"/>
      <c r="L32" s="61">
        <f>M32+N32</f>
        <v>791</v>
      </c>
      <c r="M32" s="61">
        <f>SUM(M34:M42)</f>
        <v>158</v>
      </c>
      <c r="N32" s="61">
        <f>SUM(N34:N42)</f>
        <v>633</v>
      </c>
      <c r="O32" s="234"/>
      <c r="P32" s="61">
        <f>Q32+R32</f>
        <v>257.84999999999997</v>
      </c>
      <c r="Q32" s="61">
        <f>SUM(Q34:Q42)</f>
        <v>198.07</v>
      </c>
      <c r="R32" s="61">
        <f>SUM(R34:R42)</f>
        <v>59.779999999999994</v>
      </c>
      <c r="S32" s="82"/>
    </row>
    <row r="33" spans="1:19">
      <c r="A33" s="248"/>
      <c r="B33" s="63" t="s">
        <v>40</v>
      </c>
      <c r="C33" s="64"/>
      <c r="D33" s="235">
        <f>SUM(D34:D37)</f>
        <v>1662.09</v>
      </c>
      <c r="E33" s="59"/>
      <c r="F33" s="235">
        <f>SUM(F34:F37)</f>
        <v>1225.4199999999998</v>
      </c>
      <c r="G33" s="235">
        <f>SUM(G34:G37)</f>
        <v>421.15000000000003</v>
      </c>
      <c r="H33" s="235">
        <v>0</v>
      </c>
      <c r="I33" s="235"/>
      <c r="J33" s="235">
        <f>SUM(J34:J37)</f>
        <v>800.70999999999981</v>
      </c>
      <c r="K33" s="235"/>
      <c r="L33" s="235">
        <f>SUM(L34:L37)</f>
        <v>361</v>
      </c>
      <c r="M33" s="235">
        <f>SUM(M34:M37)</f>
        <v>40</v>
      </c>
      <c r="N33" s="235">
        <f>SUM(N34:N37)</f>
        <v>321</v>
      </c>
      <c r="O33" s="236"/>
      <c r="P33" s="235">
        <f>SUM(P34:P37)</f>
        <v>75.669999999999987</v>
      </c>
      <c r="Q33" s="235">
        <f>SUM(Q34:Q37)</f>
        <v>71.079999999999984</v>
      </c>
      <c r="R33" s="235">
        <f>SUM(R34:R37)</f>
        <v>4.5900000000000034</v>
      </c>
      <c r="S33" s="129"/>
    </row>
    <row r="34" spans="1:19" ht="24">
      <c r="A34" s="248"/>
      <c r="B34" s="63" t="s">
        <v>41</v>
      </c>
      <c r="C34" s="41" t="s">
        <v>43</v>
      </c>
      <c r="D34" s="59">
        <f t="shared" si="2"/>
        <v>843.55999999999972</v>
      </c>
      <c r="E34" s="60" t="s">
        <v>12</v>
      </c>
      <c r="F34" s="235">
        <f t="shared" ref="F34:F42" si="7">SUM(G34:J34)</f>
        <v>843.55999999999972</v>
      </c>
      <c r="G34" s="235">
        <f>VLOOKUP(C34,[1]高校!$C$10:$V$334,17,0)</f>
        <v>192.98000000000002</v>
      </c>
      <c r="H34" s="235">
        <v>0</v>
      </c>
      <c r="I34" s="235"/>
      <c r="J34" s="235">
        <f>VLOOKUP(C34,[1]高校!$C$10:$V$334,18,0)</f>
        <v>650.5799999999997</v>
      </c>
      <c r="K34" s="235"/>
      <c r="L34" s="237"/>
      <c r="M34" s="237"/>
      <c r="N34" s="237"/>
      <c r="O34" s="238"/>
      <c r="P34" s="237"/>
      <c r="Q34" s="237"/>
      <c r="R34" s="237"/>
      <c r="S34" s="129"/>
    </row>
    <row r="35" spans="1:19" ht="24">
      <c r="A35" s="248"/>
      <c r="B35" s="63" t="s">
        <v>41</v>
      </c>
      <c r="C35" s="41" t="s">
        <v>44</v>
      </c>
      <c r="D35" s="59">
        <f t="shared" si="2"/>
        <v>207.37000000000006</v>
      </c>
      <c r="E35" s="60" t="s">
        <v>12</v>
      </c>
      <c r="F35" s="235">
        <f t="shared" si="7"/>
        <v>207.37000000000006</v>
      </c>
      <c r="G35" s="235">
        <f>VLOOKUP(C35,[1]高校!$C$10:$V$334,17,0)</f>
        <v>57.240000000000009</v>
      </c>
      <c r="H35" s="235">
        <v>0</v>
      </c>
      <c r="I35" s="235"/>
      <c r="J35" s="235">
        <f>VLOOKUP(C35,[1]高校!$C$10:$V$334,18,0)</f>
        <v>150.13000000000005</v>
      </c>
      <c r="K35" s="235"/>
      <c r="L35" s="237"/>
      <c r="M35" s="237"/>
      <c r="N35" s="237"/>
      <c r="O35" s="238"/>
      <c r="P35" s="237"/>
      <c r="Q35" s="237"/>
      <c r="R35" s="237"/>
      <c r="S35" s="129"/>
    </row>
    <row r="36" spans="1:19" ht="24">
      <c r="A36" s="248"/>
      <c r="B36" s="63" t="s">
        <v>41</v>
      </c>
      <c r="C36" s="41" t="s">
        <v>45</v>
      </c>
      <c r="D36" s="59">
        <f t="shared" si="2"/>
        <v>170.93</v>
      </c>
      <c r="E36" s="60" t="s">
        <v>11</v>
      </c>
      <c r="F36" s="235">
        <f t="shared" si="7"/>
        <v>170.93</v>
      </c>
      <c r="G36" s="235">
        <f>VLOOKUP(C36,[1]高校!$C$10:$V$334,17,0)</f>
        <v>170.93</v>
      </c>
      <c r="H36" s="235">
        <v>0</v>
      </c>
      <c r="I36" s="235"/>
      <c r="J36" s="235">
        <f>VLOOKUP(C36,[1]高校!$C$10:$V$334,18,0)</f>
        <v>0</v>
      </c>
      <c r="K36" s="235"/>
      <c r="L36" s="237"/>
      <c r="M36" s="237"/>
      <c r="N36" s="237"/>
      <c r="O36" s="238"/>
      <c r="P36" s="237"/>
      <c r="Q36" s="237"/>
      <c r="R36" s="237"/>
      <c r="S36" s="129"/>
    </row>
    <row r="37" spans="1:19" ht="24">
      <c r="A37" s="248"/>
      <c r="B37" s="65" t="s">
        <v>41</v>
      </c>
      <c r="C37" s="66"/>
      <c r="D37" s="59">
        <f t="shared" si="2"/>
        <v>440.23</v>
      </c>
      <c r="E37" s="239" t="s">
        <v>376</v>
      </c>
      <c r="F37" s="235">
        <f t="shared" si="7"/>
        <v>3.56</v>
      </c>
      <c r="G37" s="240"/>
      <c r="H37" s="235">
        <v>3.56</v>
      </c>
      <c r="I37" s="240"/>
      <c r="J37" s="240"/>
      <c r="K37" s="241" t="s">
        <v>394</v>
      </c>
      <c r="L37" s="237">
        <f>M37+N37</f>
        <v>361</v>
      </c>
      <c r="M37" s="237">
        <f>VLOOKUP(B37,[1]中职!$B$93:$P$241,14,0)</f>
        <v>40</v>
      </c>
      <c r="N37" s="237">
        <f>VLOOKUP(B37,[1]中职!$B$93:$P$241,15,0)</f>
        <v>321</v>
      </c>
      <c r="O37" s="242" t="s">
        <v>13</v>
      </c>
      <c r="P37" s="243">
        <f>Q37+R37</f>
        <v>75.669999999999987</v>
      </c>
      <c r="Q37" s="244">
        <f>VLOOKUP(B37,[1]高中!$A$15:$H$173,4,0)</f>
        <v>71.079999999999984</v>
      </c>
      <c r="R37" s="244">
        <f>VLOOKUP(B37,[1]高中!$A$15:$G$173,7,0)</f>
        <v>4.5900000000000034</v>
      </c>
      <c r="S37" s="129"/>
    </row>
    <row r="38" spans="1:19" ht="24">
      <c r="A38" s="248"/>
      <c r="B38" s="65" t="s">
        <v>46</v>
      </c>
      <c r="C38" s="65"/>
      <c r="D38" s="59">
        <f t="shared" si="2"/>
        <v>51.75</v>
      </c>
      <c r="E38" s="239" t="s">
        <v>376</v>
      </c>
      <c r="F38" s="235">
        <f t="shared" si="7"/>
        <v>3.28</v>
      </c>
      <c r="G38" s="240"/>
      <c r="H38" s="235">
        <f>VLOOKUP(B38,[1]高校!$B$128:$V$334,21,0)</f>
        <v>3.28</v>
      </c>
      <c r="I38" s="240"/>
      <c r="J38" s="240"/>
      <c r="K38" s="241" t="s">
        <v>394</v>
      </c>
      <c r="L38" s="237">
        <f t="shared" ref="L38:L42" si="8">M38+N38</f>
        <v>43</v>
      </c>
      <c r="M38" s="237">
        <f>VLOOKUP(B38,[1]中职!$B$93:$P$241,14,0)</f>
        <v>5</v>
      </c>
      <c r="N38" s="237">
        <f>VLOOKUP(B38,[1]中职!$B$93:$P$241,15,0)</f>
        <v>38</v>
      </c>
      <c r="O38" s="242" t="s">
        <v>13</v>
      </c>
      <c r="P38" s="243">
        <f t="shared" ref="P38:P42" si="9">Q38+R38</f>
        <v>5.4699999999999989</v>
      </c>
      <c r="Q38" s="244">
        <f>VLOOKUP(B38,[1]高中!$A$15:$H$173,4,0)</f>
        <v>3.57</v>
      </c>
      <c r="R38" s="244">
        <f>VLOOKUP(B38,[1]高中!$A$15:$G$173,7,0)</f>
        <v>1.8999999999999986</v>
      </c>
      <c r="S38" s="129"/>
    </row>
    <row r="39" spans="1:19" ht="24">
      <c r="A39" s="248"/>
      <c r="B39" s="65" t="s">
        <v>47</v>
      </c>
      <c r="C39" s="65"/>
      <c r="D39" s="59">
        <f t="shared" si="2"/>
        <v>129.80000000000001</v>
      </c>
      <c r="E39" s="239" t="s">
        <v>376</v>
      </c>
      <c r="F39" s="235">
        <f t="shared" si="7"/>
        <v>12.8</v>
      </c>
      <c r="G39" s="240"/>
      <c r="H39" s="235">
        <f>VLOOKUP(B39,[1]高校!$B$128:$V$334,21,0)</f>
        <v>12.8</v>
      </c>
      <c r="I39" s="240"/>
      <c r="J39" s="240"/>
      <c r="K39" s="241" t="s">
        <v>394</v>
      </c>
      <c r="L39" s="237">
        <f t="shared" si="8"/>
        <v>70</v>
      </c>
      <c r="M39" s="237">
        <f>VLOOKUP(B39,[1]中职!$B$93:$P$241,14,0)</f>
        <v>8</v>
      </c>
      <c r="N39" s="237">
        <f>VLOOKUP(B39,[1]中职!$B$93:$P$241,15,0)</f>
        <v>62</v>
      </c>
      <c r="O39" s="242" t="s">
        <v>13</v>
      </c>
      <c r="P39" s="243">
        <f t="shared" si="9"/>
        <v>47</v>
      </c>
      <c r="Q39" s="244">
        <f>VLOOKUP(B39,[1]高中!$A$15:$H$173,4,0)</f>
        <v>34.19</v>
      </c>
      <c r="R39" s="244">
        <f>VLOOKUP(B39,[1]高中!$A$15:$G$173,7,0)</f>
        <v>12.810000000000002</v>
      </c>
      <c r="S39" s="129"/>
    </row>
    <row r="40" spans="1:19" ht="24">
      <c r="A40" s="248"/>
      <c r="B40" s="65" t="s">
        <v>48</v>
      </c>
      <c r="C40" s="65"/>
      <c r="D40" s="59">
        <f t="shared" si="2"/>
        <v>130.78000000000003</v>
      </c>
      <c r="E40" s="239" t="s">
        <v>376</v>
      </c>
      <c r="F40" s="235">
        <f t="shared" si="7"/>
        <v>6.12</v>
      </c>
      <c r="G40" s="240"/>
      <c r="H40" s="235">
        <f>VLOOKUP(B40,[1]高校!$B$128:$V$334,21,0)</f>
        <v>6.12</v>
      </c>
      <c r="I40" s="240"/>
      <c r="J40" s="240"/>
      <c r="K40" s="241" t="s">
        <v>394</v>
      </c>
      <c r="L40" s="237">
        <f t="shared" si="8"/>
        <v>98</v>
      </c>
      <c r="M40" s="237">
        <f>VLOOKUP(B40,[1]中职!$B$93:$P$241,14,0)</f>
        <v>0</v>
      </c>
      <c r="N40" s="237">
        <f>VLOOKUP(B40,[1]中职!$B$93:$P$241,15,0)</f>
        <v>98</v>
      </c>
      <c r="O40" s="242" t="s">
        <v>13</v>
      </c>
      <c r="P40" s="243">
        <f t="shared" si="9"/>
        <v>26.660000000000011</v>
      </c>
      <c r="Q40" s="244">
        <f>VLOOKUP(B40,[1]高中!$A$15:$H$173,4,0)</f>
        <v>21.550000000000011</v>
      </c>
      <c r="R40" s="244">
        <f>VLOOKUP(B40,[1]高中!$A$15:$G$173,7,0)</f>
        <v>5.1099999999999994</v>
      </c>
      <c r="S40" s="129"/>
    </row>
    <row r="41" spans="1:19" ht="24">
      <c r="A41" s="248"/>
      <c r="B41" s="65" t="s">
        <v>49</v>
      </c>
      <c r="C41" s="65"/>
      <c r="D41" s="59">
        <f t="shared" si="2"/>
        <v>280.65999999999997</v>
      </c>
      <c r="E41" s="239" t="s">
        <v>376</v>
      </c>
      <c r="F41" s="235">
        <f t="shared" si="7"/>
        <v>5.48</v>
      </c>
      <c r="G41" s="240"/>
      <c r="H41" s="235">
        <f>VLOOKUP(B41,[1]高校!$B$128:$V$334,21,0)</f>
        <v>5.48</v>
      </c>
      <c r="I41" s="240"/>
      <c r="J41" s="240"/>
      <c r="K41" s="241" t="s">
        <v>394</v>
      </c>
      <c r="L41" s="237">
        <f t="shared" si="8"/>
        <v>199</v>
      </c>
      <c r="M41" s="237">
        <f>VLOOKUP(B41,[1]中职!$B$93:$P$241,14,0)</f>
        <v>97</v>
      </c>
      <c r="N41" s="237">
        <f>VLOOKUP(B41,[1]中职!$B$93:$P$241,15,0)</f>
        <v>102</v>
      </c>
      <c r="O41" s="242" t="s">
        <v>13</v>
      </c>
      <c r="P41" s="243">
        <f t="shared" si="9"/>
        <v>76.180000000000007</v>
      </c>
      <c r="Q41" s="244">
        <f>VLOOKUP(B41,[1]高中!$A$15:$H$173,4,0)</f>
        <v>48.980000000000018</v>
      </c>
      <c r="R41" s="244">
        <f>VLOOKUP(B41,[1]高中!$A$15:$G$173,7,0)</f>
        <v>27.199999999999989</v>
      </c>
      <c r="S41" s="129"/>
    </row>
    <row r="42" spans="1:19" ht="24">
      <c r="A42" s="248"/>
      <c r="B42" s="65" t="s">
        <v>50</v>
      </c>
      <c r="C42" s="65"/>
      <c r="D42" s="59">
        <f t="shared" si="2"/>
        <v>52.900000000000006</v>
      </c>
      <c r="E42" s="239" t="s">
        <v>376</v>
      </c>
      <c r="F42" s="235">
        <f t="shared" si="7"/>
        <v>6.03</v>
      </c>
      <c r="G42" s="240"/>
      <c r="H42" s="235">
        <f>VLOOKUP(B42,[1]高校!$B$128:$V$334,21,0)</f>
        <v>6.03</v>
      </c>
      <c r="I42" s="240"/>
      <c r="J42" s="240"/>
      <c r="K42" s="241" t="s">
        <v>394</v>
      </c>
      <c r="L42" s="237">
        <f t="shared" si="8"/>
        <v>20</v>
      </c>
      <c r="M42" s="237">
        <f>VLOOKUP(B42,[1]中职!$B$93:$P$241,14,0)</f>
        <v>8</v>
      </c>
      <c r="N42" s="237">
        <f>VLOOKUP(B42,[1]中职!$B$93:$P$241,15,0)</f>
        <v>12</v>
      </c>
      <c r="O42" s="242" t="s">
        <v>13</v>
      </c>
      <c r="P42" s="243">
        <f t="shared" si="9"/>
        <v>26.870000000000005</v>
      </c>
      <c r="Q42" s="244">
        <f>VLOOKUP(B42,[1]高中!$A$15:$H$173,4,0)</f>
        <v>18.700000000000003</v>
      </c>
      <c r="R42" s="244">
        <f>VLOOKUP(B42,[1]高中!$A$15:$G$173,7,0)</f>
        <v>8.1700000000000017</v>
      </c>
      <c r="S42" s="129"/>
    </row>
    <row r="43" spans="1:19" s="58" customFormat="1">
      <c r="A43" s="248" t="s">
        <v>378</v>
      </c>
      <c r="B43" s="229" t="s">
        <v>51</v>
      </c>
      <c r="C43" s="62" t="s">
        <v>52</v>
      </c>
      <c r="D43" s="61">
        <f>SUM(D45:D54)</f>
        <v>1898.6100000000001</v>
      </c>
      <c r="E43" s="59"/>
      <c r="F43" s="61">
        <f>SUM(F45:F54)</f>
        <v>1310.8100000000002</v>
      </c>
      <c r="G43" s="61">
        <f>SUM(G45:G54)</f>
        <v>862.93</v>
      </c>
      <c r="H43" s="61">
        <f>SUM(H45:H54)</f>
        <v>27.55</v>
      </c>
      <c r="I43" s="61">
        <f>SUM(I45:I54)</f>
        <v>0</v>
      </c>
      <c r="J43" s="61">
        <f>SUM(J45:J54)</f>
        <v>420.33000000000004</v>
      </c>
      <c r="K43" s="61"/>
      <c r="L43" s="61">
        <f>M43+N43</f>
        <v>500</v>
      </c>
      <c r="M43" s="61">
        <f>SUM(M45:M54)</f>
        <v>90</v>
      </c>
      <c r="N43" s="61">
        <f>SUM(N45:N54)</f>
        <v>410</v>
      </c>
      <c r="O43" s="234"/>
      <c r="P43" s="61">
        <f>Q43+R43</f>
        <v>87.8</v>
      </c>
      <c r="Q43" s="61">
        <f>SUM(Q45:Q54)</f>
        <v>62.34</v>
      </c>
      <c r="R43" s="61">
        <f>SUM(R45:R54)</f>
        <v>25.459999999999994</v>
      </c>
      <c r="S43" s="82"/>
    </row>
    <row r="44" spans="1:19">
      <c r="A44" s="248"/>
      <c r="B44" s="63" t="s">
        <v>53</v>
      </c>
      <c r="C44" s="64"/>
      <c r="D44" s="235">
        <f>SUM(D45:D49)</f>
        <v>1552.92</v>
      </c>
      <c r="E44" s="59"/>
      <c r="F44" s="235">
        <f>SUM(F45:F49)</f>
        <v>1288.5700000000002</v>
      </c>
      <c r="G44" s="235">
        <f>SUM(G45:G49)</f>
        <v>862.93</v>
      </c>
      <c r="H44" s="235">
        <v>0</v>
      </c>
      <c r="I44" s="235"/>
      <c r="J44" s="235">
        <f>SUM(J45:J49)</f>
        <v>420.33000000000004</v>
      </c>
      <c r="K44" s="235"/>
      <c r="L44" s="235">
        <f>SUM(L45:L49)</f>
        <v>235</v>
      </c>
      <c r="M44" s="235">
        <f>SUM(M45:M49)</f>
        <v>39</v>
      </c>
      <c r="N44" s="235">
        <f>SUM(N45:N49)</f>
        <v>196</v>
      </c>
      <c r="O44" s="236"/>
      <c r="P44" s="235">
        <f>SUM(P45:P49)</f>
        <v>29.350000000000009</v>
      </c>
      <c r="Q44" s="235">
        <f>SUM(Q45:Q49)</f>
        <v>25.77000000000001</v>
      </c>
      <c r="R44" s="235">
        <f>SUM(R45:R49)</f>
        <v>3.5799999999999983</v>
      </c>
      <c r="S44" s="129"/>
    </row>
    <row r="45" spans="1:19" ht="24">
      <c r="A45" s="248"/>
      <c r="B45" s="63" t="s">
        <v>54</v>
      </c>
      <c r="C45" s="41" t="s">
        <v>55</v>
      </c>
      <c r="D45" s="59">
        <f t="shared" si="2"/>
        <v>77.699999999999974</v>
      </c>
      <c r="E45" s="60" t="s">
        <v>12</v>
      </c>
      <c r="F45" s="235">
        <f t="shared" ref="F45:F54" si="10">SUM(G45:J45)</f>
        <v>77.699999999999974</v>
      </c>
      <c r="G45" s="235">
        <f>VLOOKUP(C45,[1]高校!$C$10:$V$334,17,0)</f>
        <v>82.419999999999959</v>
      </c>
      <c r="H45" s="235">
        <v>0</v>
      </c>
      <c r="I45" s="235"/>
      <c r="J45" s="235">
        <f>VLOOKUP(C45,[1]高校!$C$10:$V$334,18,0)</f>
        <v>-4.7199999999999882</v>
      </c>
      <c r="K45" s="235"/>
      <c r="L45" s="237"/>
      <c r="M45" s="237"/>
      <c r="N45" s="237"/>
      <c r="O45" s="238"/>
      <c r="P45" s="237"/>
      <c r="Q45" s="237"/>
      <c r="R45" s="237"/>
      <c r="S45" s="129"/>
    </row>
    <row r="46" spans="1:19" ht="24">
      <c r="A46" s="248"/>
      <c r="B46" s="63" t="s">
        <v>54</v>
      </c>
      <c r="C46" s="41" t="s">
        <v>379</v>
      </c>
      <c r="D46" s="59">
        <f t="shared" si="2"/>
        <v>402.76</v>
      </c>
      <c r="E46" s="60" t="s">
        <v>12</v>
      </c>
      <c r="F46" s="235">
        <f t="shared" si="10"/>
        <v>402.76</v>
      </c>
      <c r="G46" s="235">
        <f>VLOOKUP(C46,[1]高校!$C$10:$V$334,17,0)</f>
        <v>201.92999999999995</v>
      </c>
      <c r="H46" s="235">
        <v>0</v>
      </c>
      <c r="I46" s="235"/>
      <c r="J46" s="235">
        <f>VLOOKUP(C46,[1]高校!$C$10:$V$334,18,0)</f>
        <v>200.83</v>
      </c>
      <c r="K46" s="235"/>
      <c r="L46" s="237"/>
      <c r="M46" s="237"/>
      <c r="N46" s="237"/>
      <c r="O46" s="238"/>
      <c r="P46" s="237"/>
      <c r="Q46" s="237"/>
      <c r="R46" s="237"/>
      <c r="S46" s="129"/>
    </row>
    <row r="47" spans="1:19" ht="24">
      <c r="A47" s="248"/>
      <c r="B47" s="63" t="s">
        <v>54</v>
      </c>
      <c r="C47" s="41" t="s">
        <v>56</v>
      </c>
      <c r="D47" s="59">
        <f t="shared" si="2"/>
        <v>320.72000000000003</v>
      </c>
      <c r="E47" s="60" t="s">
        <v>12</v>
      </c>
      <c r="F47" s="235">
        <f t="shared" si="10"/>
        <v>320.72000000000003</v>
      </c>
      <c r="G47" s="235">
        <f>VLOOKUP(C47,[1]高校!$C$10:$V$334,17,0)</f>
        <v>99.860000000000014</v>
      </c>
      <c r="H47" s="235">
        <v>0</v>
      </c>
      <c r="I47" s="235"/>
      <c r="J47" s="235">
        <f>VLOOKUP(C47,[1]高校!$C$10:$V$334,18,0)</f>
        <v>220.86000000000004</v>
      </c>
      <c r="K47" s="235"/>
      <c r="L47" s="237"/>
      <c r="M47" s="237"/>
      <c r="N47" s="237"/>
      <c r="O47" s="238"/>
      <c r="P47" s="237"/>
      <c r="Q47" s="237"/>
      <c r="R47" s="237"/>
      <c r="S47" s="129"/>
    </row>
    <row r="48" spans="1:19" ht="24">
      <c r="A48" s="248"/>
      <c r="B48" s="63" t="s">
        <v>54</v>
      </c>
      <c r="C48" s="41" t="s">
        <v>337</v>
      </c>
      <c r="D48" s="59">
        <f t="shared" si="2"/>
        <v>487.39000000000004</v>
      </c>
      <c r="E48" s="60" t="s">
        <v>11</v>
      </c>
      <c r="F48" s="235">
        <f t="shared" si="10"/>
        <v>487.39000000000004</v>
      </c>
      <c r="G48" s="235">
        <f>VLOOKUP(C48,[1]高校!$C$10:$V$334,17,0)</f>
        <v>478.72</v>
      </c>
      <c r="H48" s="235">
        <v>5.31</v>
      </c>
      <c r="I48" s="235"/>
      <c r="J48" s="235">
        <f>VLOOKUP(C48,[1]高校!$C$10:$V$334,18,0)</f>
        <v>3.36</v>
      </c>
      <c r="K48" s="235"/>
      <c r="L48" s="237"/>
      <c r="M48" s="237"/>
      <c r="N48" s="237"/>
      <c r="O48" s="238"/>
      <c r="P48" s="237"/>
      <c r="Q48" s="237"/>
      <c r="R48" s="237"/>
      <c r="S48" s="129"/>
    </row>
    <row r="49" spans="1:19" ht="24">
      <c r="A49" s="248"/>
      <c r="B49" s="65" t="s">
        <v>54</v>
      </c>
      <c r="C49" s="66"/>
      <c r="D49" s="59">
        <f t="shared" si="2"/>
        <v>264.35000000000002</v>
      </c>
      <c r="E49" s="239" t="s">
        <v>376</v>
      </c>
      <c r="F49" s="235">
        <f t="shared" si="10"/>
        <v>0</v>
      </c>
      <c r="G49" s="240"/>
      <c r="H49" s="235">
        <f>VLOOKUP(B49,[1]高校!$B$128:$V$334,21,0)</f>
        <v>0</v>
      </c>
      <c r="I49" s="240"/>
      <c r="J49" s="240"/>
      <c r="K49" s="241" t="s">
        <v>394</v>
      </c>
      <c r="L49" s="237">
        <f t="shared" ref="L49:L54" si="11">M49+N49</f>
        <v>235</v>
      </c>
      <c r="M49" s="237">
        <f>VLOOKUP(B49,[1]中职!$B$93:$P$241,14,0)</f>
        <v>39</v>
      </c>
      <c r="N49" s="237">
        <f>VLOOKUP(B49,[1]中职!$B$93:$P$241,15,0)</f>
        <v>196</v>
      </c>
      <c r="O49" s="242" t="s">
        <v>13</v>
      </c>
      <c r="P49" s="243">
        <f>Q49+R49</f>
        <v>29.350000000000009</v>
      </c>
      <c r="Q49" s="244">
        <f>VLOOKUP(B49,[1]高中!$A$15:$H$173,4,0)</f>
        <v>25.77000000000001</v>
      </c>
      <c r="R49" s="244">
        <f>VLOOKUP(B49,[1]高中!$A$15:$G$173,7,0)</f>
        <v>3.5799999999999983</v>
      </c>
      <c r="S49" s="129"/>
    </row>
    <row r="50" spans="1:19" ht="24">
      <c r="A50" s="248"/>
      <c r="B50" s="65" t="s">
        <v>57</v>
      </c>
      <c r="C50" s="65"/>
      <c r="D50" s="59">
        <f t="shared" si="2"/>
        <v>122.45</v>
      </c>
      <c r="E50" s="239" t="s">
        <v>376</v>
      </c>
      <c r="F50" s="235">
        <f t="shared" si="10"/>
        <v>0</v>
      </c>
      <c r="G50" s="240"/>
      <c r="H50" s="235">
        <f>VLOOKUP(B50,[1]高校!$B$128:$V$334,21,0)</f>
        <v>0</v>
      </c>
      <c r="I50" s="240"/>
      <c r="J50" s="240"/>
      <c r="K50" s="241" t="s">
        <v>394</v>
      </c>
      <c r="L50" s="237">
        <f t="shared" si="11"/>
        <v>121</v>
      </c>
      <c r="M50" s="237">
        <f>VLOOKUP(B50,[1]中职!$B$93:$P$241,14,0)</f>
        <v>37</v>
      </c>
      <c r="N50" s="237">
        <f>VLOOKUP(B50,[1]中职!$B$93:$P$241,15,0)</f>
        <v>84</v>
      </c>
      <c r="O50" s="242" t="s">
        <v>13</v>
      </c>
      <c r="P50" s="243">
        <f t="shared" ref="P50:P54" si="12">Q50+R50</f>
        <v>1.4500000000000002</v>
      </c>
      <c r="Q50" s="244">
        <f>VLOOKUP(B50,[1]高中!$A$15:$H$173,4,0)</f>
        <v>1.08</v>
      </c>
      <c r="R50" s="244">
        <f>VLOOKUP(B50,[1]高中!$A$15:$G$173,7,0)</f>
        <v>0.37000000000000011</v>
      </c>
      <c r="S50" s="129"/>
    </row>
    <row r="51" spans="1:19" ht="24">
      <c r="A51" s="248"/>
      <c r="B51" s="65" t="s">
        <v>58</v>
      </c>
      <c r="C51" s="65"/>
      <c r="D51" s="59">
        <f t="shared" si="2"/>
        <v>9.5699999999999985</v>
      </c>
      <c r="E51" s="239" t="s">
        <v>328</v>
      </c>
      <c r="F51" s="235">
        <f t="shared" si="10"/>
        <v>0</v>
      </c>
      <c r="G51" s="240"/>
      <c r="H51" s="235">
        <f>VLOOKUP(B51,[1]高校!$B$128:$V$334,21,0)</f>
        <v>0</v>
      </c>
      <c r="I51" s="240"/>
      <c r="J51" s="240"/>
      <c r="K51" s="241" t="s">
        <v>394</v>
      </c>
      <c r="L51" s="237">
        <f t="shared" si="11"/>
        <v>14</v>
      </c>
      <c r="M51" s="237">
        <f>VLOOKUP(B51,[1]中职!$B$93:$P$241,14,0)</f>
        <v>4</v>
      </c>
      <c r="N51" s="237">
        <f>VLOOKUP(B51,[1]中职!$B$93:$P$241,15,0)</f>
        <v>10</v>
      </c>
      <c r="O51" s="242" t="s">
        <v>13</v>
      </c>
      <c r="P51" s="243">
        <f t="shared" si="12"/>
        <v>-4.4300000000000015</v>
      </c>
      <c r="Q51" s="244">
        <f>VLOOKUP(B51,[1]高中!$A$15:$H$173,4,0)</f>
        <v>-5.1000000000000014</v>
      </c>
      <c r="R51" s="244">
        <f>VLOOKUP(B51,[1]高中!$A$15:$G$173,7,0)</f>
        <v>0.66999999999999993</v>
      </c>
      <c r="S51" s="129"/>
    </row>
    <row r="52" spans="1:19" ht="24">
      <c r="A52" s="248"/>
      <c r="B52" s="65" t="s">
        <v>59</v>
      </c>
      <c r="C52" s="65"/>
      <c r="D52" s="59">
        <f t="shared" si="2"/>
        <v>87.47999999999999</v>
      </c>
      <c r="E52" s="239" t="s">
        <v>328</v>
      </c>
      <c r="F52" s="235">
        <f t="shared" si="10"/>
        <v>11.28</v>
      </c>
      <c r="G52" s="240"/>
      <c r="H52" s="235">
        <f>VLOOKUP(B52,[1]高校!$B$128:$V$334,21,0)</f>
        <v>11.28</v>
      </c>
      <c r="I52" s="240"/>
      <c r="J52" s="240"/>
      <c r="K52" s="241" t="s">
        <v>394</v>
      </c>
      <c r="L52" s="237">
        <f t="shared" si="11"/>
        <v>54</v>
      </c>
      <c r="M52" s="237">
        <f>VLOOKUP(B52,[1]中职!$B$93:$P$241,14,0)</f>
        <v>2</v>
      </c>
      <c r="N52" s="237">
        <f>VLOOKUP(B52,[1]中职!$B$93:$P$241,15,0)</f>
        <v>52</v>
      </c>
      <c r="O52" s="242" t="s">
        <v>13</v>
      </c>
      <c r="P52" s="243">
        <f t="shared" si="12"/>
        <v>22.199999999999996</v>
      </c>
      <c r="Q52" s="244">
        <f>VLOOKUP(B52,[1]高中!$A$15:$H$173,4,0)</f>
        <v>14.939999999999998</v>
      </c>
      <c r="R52" s="244">
        <f>VLOOKUP(B52,[1]高中!$A$15:$G$173,7,0)</f>
        <v>7.259999999999998</v>
      </c>
      <c r="S52" s="129"/>
    </row>
    <row r="53" spans="1:19" ht="24">
      <c r="A53" s="248"/>
      <c r="B53" s="65" t="s">
        <v>60</v>
      </c>
      <c r="C53" s="65"/>
      <c r="D53" s="59">
        <f t="shared" si="2"/>
        <v>99.05</v>
      </c>
      <c r="E53" s="239" t="s">
        <v>328</v>
      </c>
      <c r="F53" s="235">
        <f t="shared" si="10"/>
        <v>10.16</v>
      </c>
      <c r="G53" s="240"/>
      <c r="H53" s="235">
        <f>VLOOKUP(B53,[1]高校!$B$128:$V$334,21,0)</f>
        <v>10.16</v>
      </c>
      <c r="I53" s="240"/>
      <c r="J53" s="240"/>
      <c r="K53" s="241" t="s">
        <v>394</v>
      </c>
      <c r="L53" s="237">
        <f t="shared" si="11"/>
        <v>58</v>
      </c>
      <c r="M53" s="237">
        <f>VLOOKUP(B53,[1]中职!$B$93:$P$241,14,0)</f>
        <v>8</v>
      </c>
      <c r="N53" s="237">
        <f>VLOOKUP(B53,[1]中职!$B$93:$P$241,15,0)</f>
        <v>50</v>
      </c>
      <c r="O53" s="242" t="s">
        <v>13</v>
      </c>
      <c r="P53" s="243">
        <f t="shared" si="12"/>
        <v>30.89</v>
      </c>
      <c r="Q53" s="244">
        <f>VLOOKUP(B53,[1]高中!$A$15:$H$173,4,0)</f>
        <v>21.090000000000003</v>
      </c>
      <c r="R53" s="244">
        <f>VLOOKUP(B53,[1]高中!$A$15:$G$173,7,0)</f>
        <v>9.7999999999999972</v>
      </c>
      <c r="S53" s="129"/>
    </row>
    <row r="54" spans="1:19" ht="24">
      <c r="A54" s="248"/>
      <c r="B54" s="65" t="s">
        <v>61</v>
      </c>
      <c r="C54" s="65"/>
      <c r="D54" s="59">
        <f t="shared" si="2"/>
        <v>27.14</v>
      </c>
      <c r="E54" s="239" t="s">
        <v>328</v>
      </c>
      <c r="F54" s="235">
        <f t="shared" si="10"/>
        <v>0.8</v>
      </c>
      <c r="G54" s="240"/>
      <c r="H54" s="235">
        <f>VLOOKUP(B54,[1]高校!$B$128:$V$334,21,0)</f>
        <v>0.8</v>
      </c>
      <c r="I54" s="240"/>
      <c r="J54" s="240"/>
      <c r="K54" s="241" t="s">
        <v>394</v>
      </c>
      <c r="L54" s="237">
        <f t="shared" si="11"/>
        <v>18</v>
      </c>
      <c r="M54" s="237">
        <f>VLOOKUP(B54,[1]中职!$B$93:$P$241,14,0)</f>
        <v>0</v>
      </c>
      <c r="N54" s="237">
        <f>VLOOKUP(B54,[1]中职!$B$93:$P$241,15,0)</f>
        <v>18</v>
      </c>
      <c r="O54" s="242" t="s">
        <v>13</v>
      </c>
      <c r="P54" s="243">
        <f t="shared" si="12"/>
        <v>8.3399999999999981</v>
      </c>
      <c r="Q54" s="244">
        <f>VLOOKUP(B54,[1]高中!$A$15:$H$173,4,0)</f>
        <v>4.5599999999999987</v>
      </c>
      <c r="R54" s="244">
        <f>VLOOKUP(B54,[1]高中!$A$15:$G$173,7,0)</f>
        <v>3.7799999999999994</v>
      </c>
      <c r="S54" s="129"/>
    </row>
    <row r="55" spans="1:19" s="58" customFormat="1">
      <c r="A55" s="248" t="s">
        <v>380</v>
      </c>
      <c r="B55" s="229" t="s">
        <v>62</v>
      </c>
      <c r="C55" s="62" t="s">
        <v>63</v>
      </c>
      <c r="D55" s="61">
        <f>SUM(D57:D75)</f>
        <v>3079.52</v>
      </c>
      <c r="E55" s="59"/>
      <c r="F55" s="61">
        <f>SUM(F57:F75)</f>
        <v>1225.2</v>
      </c>
      <c r="G55" s="61">
        <f>SUM(G57:G75)</f>
        <v>725.59999999999991</v>
      </c>
      <c r="H55" s="61">
        <f t="shared" ref="H55:J55" si="13">SUM(H57:H75)</f>
        <v>103.56</v>
      </c>
      <c r="I55" s="61">
        <f t="shared" si="13"/>
        <v>0</v>
      </c>
      <c r="J55" s="61">
        <f t="shared" si="13"/>
        <v>396.03999999999996</v>
      </c>
      <c r="K55" s="61"/>
      <c r="L55" s="61">
        <f>M55+N55</f>
        <v>1286</v>
      </c>
      <c r="M55" s="61">
        <f>SUM(M57:M75)</f>
        <v>145</v>
      </c>
      <c r="N55" s="61">
        <f>SUM(N57:N75)</f>
        <v>1141</v>
      </c>
      <c r="O55" s="234"/>
      <c r="P55" s="61">
        <f>Q55+R55</f>
        <v>568.32000000000005</v>
      </c>
      <c r="Q55" s="61">
        <f>SUM(Q57:Q75)</f>
        <v>482.76000000000005</v>
      </c>
      <c r="R55" s="61">
        <f>SUM(R57:R75)</f>
        <v>85.56</v>
      </c>
      <c r="S55" s="82"/>
    </row>
    <row r="56" spans="1:19">
      <c r="A56" s="248"/>
      <c r="B56" s="63" t="s">
        <v>64</v>
      </c>
      <c r="C56" s="41"/>
      <c r="D56" s="235">
        <f>SUM(D57:D63)</f>
        <v>1469.37</v>
      </c>
      <c r="E56" s="59"/>
      <c r="F56" s="235">
        <f>SUM(F57:F63)</f>
        <v>1121.6399999999999</v>
      </c>
      <c r="G56" s="235">
        <f>SUM(G57:G63)</f>
        <v>725.59999999999991</v>
      </c>
      <c r="H56" s="235">
        <v>0</v>
      </c>
      <c r="I56" s="235"/>
      <c r="J56" s="235">
        <f>SUM(J57:J63)</f>
        <v>396.03999999999996</v>
      </c>
      <c r="K56" s="235"/>
      <c r="L56" s="235">
        <f>SUM(L57:L63)</f>
        <v>278</v>
      </c>
      <c r="M56" s="235">
        <f t="shared" ref="M56" si="14">SUM(M57:M63)</f>
        <v>24</v>
      </c>
      <c r="N56" s="235">
        <f>SUM(N57:N63)</f>
        <v>254</v>
      </c>
      <c r="O56" s="236"/>
      <c r="P56" s="235">
        <f>SUM(P57:P63)</f>
        <v>69.730000000000018</v>
      </c>
      <c r="Q56" s="235">
        <f t="shared" ref="Q56:R56" si="15">SUM(Q57:Q63)</f>
        <v>64.800000000000026</v>
      </c>
      <c r="R56" s="235">
        <f t="shared" si="15"/>
        <v>4.93</v>
      </c>
      <c r="S56" s="129"/>
    </row>
    <row r="57" spans="1:19" ht="24">
      <c r="A57" s="248"/>
      <c r="B57" s="63" t="s">
        <v>65</v>
      </c>
      <c r="C57" s="41" t="s">
        <v>66</v>
      </c>
      <c r="D57" s="59">
        <f t="shared" si="2"/>
        <v>151.09999999999997</v>
      </c>
      <c r="E57" s="60" t="s">
        <v>12</v>
      </c>
      <c r="F57" s="235">
        <f t="shared" ref="F57:F75" si="16">SUM(G57:J57)</f>
        <v>151.09999999999997</v>
      </c>
      <c r="G57" s="235">
        <f>VLOOKUP(C57,[1]高校!$C$11:$V$325,17,0)</f>
        <v>99.549999999999955</v>
      </c>
      <c r="H57" s="235">
        <v>0</v>
      </c>
      <c r="I57" s="235"/>
      <c r="J57" s="235">
        <f>VLOOKUP(C57,[1]高校!$C$11:$V$325,18,0)</f>
        <v>51.550000000000004</v>
      </c>
      <c r="K57" s="235"/>
      <c r="L57" s="237"/>
      <c r="M57" s="237"/>
      <c r="N57" s="237"/>
      <c r="O57" s="238"/>
      <c r="P57" s="237"/>
      <c r="Q57" s="237"/>
      <c r="R57" s="237"/>
      <c r="S57" s="129"/>
    </row>
    <row r="58" spans="1:19" ht="24">
      <c r="A58" s="248"/>
      <c r="B58" s="63" t="s">
        <v>65</v>
      </c>
      <c r="C58" s="41" t="s">
        <v>67</v>
      </c>
      <c r="D58" s="59">
        <f t="shared" si="2"/>
        <v>206.15000000000003</v>
      </c>
      <c r="E58" s="60" t="s">
        <v>12</v>
      </c>
      <c r="F58" s="235">
        <f t="shared" si="16"/>
        <v>206.15000000000003</v>
      </c>
      <c r="G58" s="235">
        <f>VLOOKUP(C58,[1]高校!$C$11:$V$325,17,0)</f>
        <v>100.83000000000004</v>
      </c>
      <c r="H58" s="235">
        <v>0</v>
      </c>
      <c r="I58" s="235"/>
      <c r="J58" s="235">
        <f>VLOOKUP(C58,[1]高校!$C$11:$V$325,18,0)</f>
        <v>105.31999999999998</v>
      </c>
      <c r="K58" s="235"/>
      <c r="L58" s="237"/>
      <c r="M58" s="237"/>
      <c r="N58" s="237"/>
      <c r="O58" s="238"/>
      <c r="P58" s="237"/>
      <c r="Q58" s="237"/>
      <c r="R58" s="237"/>
      <c r="S58" s="129"/>
    </row>
    <row r="59" spans="1:19" ht="24">
      <c r="A59" s="248"/>
      <c r="B59" s="63" t="s">
        <v>65</v>
      </c>
      <c r="C59" s="41" t="s">
        <v>68</v>
      </c>
      <c r="D59" s="59">
        <f t="shared" si="2"/>
        <v>245.83999999999997</v>
      </c>
      <c r="E59" s="60" t="s">
        <v>11</v>
      </c>
      <c r="F59" s="235">
        <f t="shared" si="16"/>
        <v>245.83999999999997</v>
      </c>
      <c r="G59" s="235">
        <f>VLOOKUP(C59,[1]高校!$C$11:$V$325,17,0)</f>
        <v>123.97000000000003</v>
      </c>
      <c r="H59" s="235">
        <v>0</v>
      </c>
      <c r="I59" s="235"/>
      <c r="J59" s="235">
        <f>VLOOKUP(C59,[1]高校!$C$11:$V$325,18,0)</f>
        <v>121.86999999999996</v>
      </c>
      <c r="K59" s="235"/>
      <c r="L59" s="237"/>
      <c r="M59" s="237"/>
      <c r="N59" s="237"/>
      <c r="O59" s="238"/>
      <c r="P59" s="237"/>
      <c r="Q59" s="237"/>
      <c r="R59" s="237"/>
      <c r="S59" s="129"/>
    </row>
    <row r="60" spans="1:19" ht="24">
      <c r="A60" s="248"/>
      <c r="B60" s="63" t="s">
        <v>65</v>
      </c>
      <c r="C60" s="41" t="s">
        <v>69</v>
      </c>
      <c r="D60" s="59">
        <f t="shared" si="2"/>
        <v>288.52999999999997</v>
      </c>
      <c r="E60" s="60" t="s">
        <v>12</v>
      </c>
      <c r="F60" s="235">
        <f t="shared" si="16"/>
        <v>288.52999999999997</v>
      </c>
      <c r="G60" s="235">
        <f>VLOOKUP(C60,[1]高校!$C$11:$V$325,17,0)</f>
        <v>174.17999999999995</v>
      </c>
      <c r="H60" s="235">
        <v>0</v>
      </c>
      <c r="I60" s="235"/>
      <c r="J60" s="235">
        <f>VLOOKUP(C60,[1]高校!$C$11:$V$325,18,0)</f>
        <v>114.35000000000001</v>
      </c>
      <c r="K60" s="235"/>
      <c r="L60" s="237"/>
      <c r="M60" s="237"/>
      <c r="N60" s="237"/>
      <c r="O60" s="238"/>
      <c r="P60" s="237"/>
      <c r="Q60" s="237"/>
      <c r="R60" s="237"/>
      <c r="S60" s="129"/>
    </row>
    <row r="61" spans="1:19" ht="24">
      <c r="A61" s="248"/>
      <c r="B61" s="63" t="s">
        <v>65</v>
      </c>
      <c r="C61" s="41" t="s">
        <v>70</v>
      </c>
      <c r="D61" s="59">
        <f t="shared" si="2"/>
        <v>208.52999999999997</v>
      </c>
      <c r="E61" s="60" t="s">
        <v>11</v>
      </c>
      <c r="F61" s="235">
        <f t="shared" si="16"/>
        <v>208.52999999999997</v>
      </c>
      <c r="G61" s="235">
        <f>VLOOKUP(C61,[1]高校!$C$11:$V$325,17,0)</f>
        <v>205.57999999999998</v>
      </c>
      <c r="H61" s="235">
        <v>0</v>
      </c>
      <c r="I61" s="235"/>
      <c r="J61" s="235">
        <f>VLOOKUP(C61,[1]高校!$C$11:$V$325,18,0)</f>
        <v>2.9499999999999993</v>
      </c>
      <c r="K61" s="235"/>
      <c r="L61" s="237"/>
      <c r="M61" s="237"/>
      <c r="N61" s="237"/>
      <c r="O61" s="238"/>
      <c r="P61" s="237"/>
      <c r="Q61" s="237"/>
      <c r="R61" s="237"/>
      <c r="S61" s="129"/>
    </row>
    <row r="62" spans="1:19" ht="24">
      <c r="A62" s="248"/>
      <c r="B62" s="63" t="s">
        <v>65</v>
      </c>
      <c r="C62" s="158" t="s">
        <v>338</v>
      </c>
      <c r="D62" s="59">
        <f t="shared" si="2"/>
        <v>21.49</v>
      </c>
      <c r="E62" s="60" t="s">
        <v>12</v>
      </c>
      <c r="F62" s="235">
        <f t="shared" si="16"/>
        <v>21.49</v>
      </c>
      <c r="G62" s="235">
        <f>VLOOKUP(C62,[1]高校!$C$11:$V$325,17,0)</f>
        <v>21.49</v>
      </c>
      <c r="H62" s="235"/>
      <c r="I62" s="235"/>
      <c r="J62" s="235"/>
      <c r="K62" s="235"/>
      <c r="L62" s="237"/>
      <c r="M62" s="237"/>
      <c r="N62" s="237"/>
      <c r="O62" s="238"/>
      <c r="P62" s="237"/>
      <c r="Q62" s="237"/>
      <c r="R62" s="237"/>
      <c r="S62" s="129"/>
    </row>
    <row r="63" spans="1:19" ht="24">
      <c r="A63" s="248"/>
      <c r="B63" s="65" t="s">
        <v>65</v>
      </c>
      <c r="C63" s="65"/>
      <c r="D63" s="59">
        <f t="shared" si="2"/>
        <v>347.73</v>
      </c>
      <c r="E63" s="239" t="s">
        <v>328</v>
      </c>
      <c r="F63" s="235">
        <f t="shared" si="16"/>
        <v>0</v>
      </c>
      <c r="G63" s="240"/>
      <c r="H63" s="235">
        <f>VLOOKUP(B63,[1]高校!$B$128:$V$334,21,0)</f>
        <v>0</v>
      </c>
      <c r="I63" s="240"/>
      <c r="J63" s="240"/>
      <c r="K63" s="241" t="s">
        <v>394</v>
      </c>
      <c r="L63" s="237">
        <f t="shared" ref="L63:L75" si="17">M63+N63</f>
        <v>278</v>
      </c>
      <c r="M63" s="237">
        <f>VLOOKUP(B63,[1]中职!$B$93:$P$241,14,0)</f>
        <v>24</v>
      </c>
      <c r="N63" s="237">
        <f>VLOOKUP(B63,[1]中职!$B$93:$P$241,15,0)</f>
        <v>254</v>
      </c>
      <c r="O63" s="242" t="s">
        <v>13</v>
      </c>
      <c r="P63" s="243">
        <f t="shared" ref="P63:P75" si="18">Q63+R63</f>
        <v>69.730000000000018</v>
      </c>
      <c r="Q63" s="244">
        <f>VLOOKUP(B63,[1]高中!$A$15:$H$173,4,0)</f>
        <v>64.800000000000026</v>
      </c>
      <c r="R63" s="244">
        <f>VLOOKUP(B63,[1]高中!$A$15:$G$173,7,0)</f>
        <v>4.93</v>
      </c>
      <c r="S63" s="129"/>
    </row>
    <row r="64" spans="1:19" ht="24">
      <c r="A64" s="248"/>
      <c r="B64" s="65" t="s">
        <v>71</v>
      </c>
      <c r="C64" s="65"/>
      <c r="D64" s="59">
        <f t="shared" si="2"/>
        <v>6.4500000000000011</v>
      </c>
      <c r="E64" s="239" t="s">
        <v>328</v>
      </c>
      <c r="F64" s="235">
        <f t="shared" si="16"/>
        <v>1.04</v>
      </c>
      <c r="G64" s="240"/>
      <c r="H64" s="235">
        <f>VLOOKUP(B64,[1]高校!$B$128:$V$334,21,0)</f>
        <v>1.04</v>
      </c>
      <c r="I64" s="240"/>
      <c r="J64" s="240"/>
      <c r="K64" s="241" t="s">
        <v>394</v>
      </c>
      <c r="L64" s="237">
        <f t="shared" si="17"/>
        <v>4</v>
      </c>
      <c r="M64" s="237">
        <f>VLOOKUP(B64,[1]中职!$B$93:$P$241,14,0)</f>
        <v>-1</v>
      </c>
      <c r="N64" s="237">
        <f>VLOOKUP(B64,[1]中职!$B$93:$P$241,15,0)</f>
        <v>5</v>
      </c>
      <c r="O64" s="242" t="s">
        <v>13</v>
      </c>
      <c r="P64" s="243">
        <f t="shared" si="18"/>
        <v>1.410000000000001</v>
      </c>
      <c r="Q64" s="244">
        <f>VLOOKUP(B64,[1]高中!$A$15:$H$173,4,0)</f>
        <v>1.1000000000000014</v>
      </c>
      <c r="R64" s="244">
        <f>VLOOKUP(B64,[1]高中!$A$15:$G$173,7,0)</f>
        <v>0.30999999999999961</v>
      </c>
      <c r="S64" s="129"/>
    </row>
    <row r="65" spans="1:19" ht="24">
      <c r="A65" s="248"/>
      <c r="B65" s="65" t="s">
        <v>72</v>
      </c>
      <c r="C65" s="65"/>
      <c r="D65" s="59">
        <f t="shared" si="2"/>
        <v>62.59</v>
      </c>
      <c r="E65" s="239" t="s">
        <v>328</v>
      </c>
      <c r="F65" s="235">
        <f t="shared" si="16"/>
        <v>1.59</v>
      </c>
      <c r="G65" s="240"/>
      <c r="H65" s="235">
        <f>VLOOKUP(B65,[1]高校!$B$128:$V$334,21,0)</f>
        <v>1.59</v>
      </c>
      <c r="I65" s="240"/>
      <c r="J65" s="240"/>
      <c r="K65" s="241" t="s">
        <v>394</v>
      </c>
      <c r="L65" s="237">
        <f t="shared" si="17"/>
        <v>61</v>
      </c>
      <c r="M65" s="237">
        <f>VLOOKUP(B65,[1]中职!$B$93:$P$241,14,0)</f>
        <v>0</v>
      </c>
      <c r="N65" s="237">
        <f>VLOOKUP(B65,[1]中职!$B$93:$P$241,15,0)</f>
        <v>61</v>
      </c>
      <c r="O65" s="238"/>
      <c r="P65" s="243"/>
      <c r="Q65" s="244"/>
      <c r="R65" s="244"/>
      <c r="S65" s="129"/>
    </row>
    <row r="66" spans="1:19" ht="24">
      <c r="A66" s="248"/>
      <c r="B66" s="65" t="s">
        <v>73</v>
      </c>
      <c r="C66" s="65"/>
      <c r="D66" s="59">
        <f t="shared" si="2"/>
        <v>51.2</v>
      </c>
      <c r="E66" s="239" t="s">
        <v>328</v>
      </c>
      <c r="F66" s="235">
        <f t="shared" si="16"/>
        <v>1.2</v>
      </c>
      <c r="G66" s="240"/>
      <c r="H66" s="235">
        <f>VLOOKUP(B66,[1]高校!$B$128:$V$334,21,0)</f>
        <v>1.2</v>
      </c>
      <c r="I66" s="240"/>
      <c r="J66" s="240"/>
      <c r="K66" s="241" t="s">
        <v>394</v>
      </c>
      <c r="L66" s="237">
        <f t="shared" si="17"/>
        <v>50</v>
      </c>
      <c r="M66" s="237">
        <f>VLOOKUP(B66,[1]中职!$B$93:$P$241,14,0)</f>
        <v>9</v>
      </c>
      <c r="N66" s="237">
        <f>VLOOKUP(B66,[1]中职!$B$93:$P$241,15,0)</f>
        <v>41</v>
      </c>
      <c r="O66" s="242"/>
      <c r="P66" s="243"/>
      <c r="Q66" s="244"/>
      <c r="R66" s="244"/>
      <c r="S66" s="129"/>
    </row>
    <row r="67" spans="1:19" ht="24">
      <c r="A67" s="248"/>
      <c r="B67" s="65" t="s">
        <v>74</v>
      </c>
      <c r="C67" s="65"/>
      <c r="D67" s="59">
        <f t="shared" si="2"/>
        <v>-80.84</v>
      </c>
      <c r="E67" s="239" t="s">
        <v>328</v>
      </c>
      <c r="F67" s="235">
        <f t="shared" si="16"/>
        <v>1.1599999999999999</v>
      </c>
      <c r="G67" s="240"/>
      <c r="H67" s="235">
        <f>VLOOKUP(B67,[1]高校!$B$128:$V$334,21,0)</f>
        <v>1.1599999999999999</v>
      </c>
      <c r="I67" s="240"/>
      <c r="J67" s="240"/>
      <c r="K67" s="241" t="s">
        <v>394</v>
      </c>
      <c r="L67" s="237">
        <f t="shared" si="17"/>
        <v>-82</v>
      </c>
      <c r="M67" s="237">
        <f>VLOOKUP(B67,[1]中职!$B$93:$P$241,14,0)</f>
        <v>-10</v>
      </c>
      <c r="N67" s="237">
        <f>VLOOKUP(B67,[1]中职!$B$93:$P$241,15,0)</f>
        <v>-72</v>
      </c>
      <c r="O67" s="238"/>
      <c r="P67" s="243"/>
      <c r="Q67" s="244"/>
      <c r="R67" s="244"/>
      <c r="S67" s="129"/>
    </row>
    <row r="68" spans="1:19" ht="24">
      <c r="A68" s="248"/>
      <c r="B68" s="65" t="s">
        <v>75</v>
      </c>
      <c r="C68" s="65"/>
      <c r="D68" s="59">
        <f t="shared" si="2"/>
        <v>31.469999999999992</v>
      </c>
      <c r="E68" s="239" t="s">
        <v>328</v>
      </c>
      <c r="F68" s="235">
        <f t="shared" si="16"/>
        <v>1.63</v>
      </c>
      <c r="G68" s="240"/>
      <c r="H68" s="235">
        <f>VLOOKUP(B68,[1]高校!$B$128:$V$334,21,0)</f>
        <v>1.63</v>
      </c>
      <c r="I68" s="240"/>
      <c r="J68" s="240"/>
      <c r="K68" s="241" t="s">
        <v>394</v>
      </c>
      <c r="L68" s="237">
        <f t="shared" si="17"/>
        <v>10</v>
      </c>
      <c r="M68" s="237">
        <f>VLOOKUP(B68,[1]中职!$B$93:$P$241,14,0)</f>
        <v>18</v>
      </c>
      <c r="N68" s="237">
        <f>VLOOKUP(B68,[1]中职!$B$93:$P$241,15,0)</f>
        <v>-8</v>
      </c>
      <c r="O68" s="242" t="s">
        <v>13</v>
      </c>
      <c r="P68" s="243">
        <f t="shared" si="18"/>
        <v>19.839999999999993</v>
      </c>
      <c r="Q68" s="244">
        <f>VLOOKUP(B68,[1]高中!$A$15:$H$173,4,0)</f>
        <v>17.959999999999994</v>
      </c>
      <c r="R68" s="244">
        <f>VLOOKUP(B68,[1]高中!$A$15:$G$173,7,0)</f>
        <v>1.879999999999999</v>
      </c>
      <c r="S68" s="129"/>
    </row>
    <row r="69" spans="1:19" ht="24">
      <c r="A69" s="248"/>
      <c r="B69" s="65" t="s">
        <v>76</v>
      </c>
      <c r="C69" s="65"/>
      <c r="D69" s="59">
        <f t="shared" si="2"/>
        <v>372.86999999999995</v>
      </c>
      <c r="E69" s="239" t="s">
        <v>328</v>
      </c>
      <c r="F69" s="235">
        <f t="shared" si="16"/>
        <v>9.65</v>
      </c>
      <c r="G69" s="240"/>
      <c r="H69" s="235">
        <f>VLOOKUP(B69,[1]高校!$B$128:$V$334,21,0)</f>
        <v>9.65</v>
      </c>
      <c r="I69" s="240"/>
      <c r="J69" s="240"/>
      <c r="K69" s="241" t="s">
        <v>394</v>
      </c>
      <c r="L69" s="237">
        <f t="shared" si="17"/>
        <v>307</v>
      </c>
      <c r="M69" s="237">
        <f>VLOOKUP(B69,[1]中职!$B$93:$P$241,14,0)</f>
        <v>32</v>
      </c>
      <c r="N69" s="237">
        <f>VLOOKUP(B69,[1]中职!$B$93:$P$241,15,0)</f>
        <v>275</v>
      </c>
      <c r="O69" s="242" t="s">
        <v>13</v>
      </c>
      <c r="P69" s="243">
        <f t="shared" si="18"/>
        <v>56.219999999999985</v>
      </c>
      <c r="Q69" s="244">
        <f>VLOOKUP(B69,[1]高中!$A$15:$H$173,4,0)</f>
        <v>42.20999999999998</v>
      </c>
      <c r="R69" s="244">
        <f>VLOOKUP(B69,[1]高中!$A$15:$G$173,7,0)</f>
        <v>14.010000000000005</v>
      </c>
      <c r="S69" s="129"/>
    </row>
    <row r="70" spans="1:19" ht="24">
      <c r="A70" s="248"/>
      <c r="B70" s="65" t="s">
        <v>77</v>
      </c>
      <c r="C70" s="65"/>
      <c r="D70" s="59">
        <f t="shared" ref="D70:D133" si="19">F70+L70+P70</f>
        <v>208.78000000000003</v>
      </c>
      <c r="E70" s="239" t="s">
        <v>328</v>
      </c>
      <c r="F70" s="235">
        <f t="shared" si="16"/>
        <v>15.35</v>
      </c>
      <c r="G70" s="240"/>
      <c r="H70" s="235">
        <f>VLOOKUP(B70,[1]高校!$B$128:$V$334,21,0)</f>
        <v>15.35</v>
      </c>
      <c r="I70" s="240"/>
      <c r="J70" s="240"/>
      <c r="K70" s="241" t="s">
        <v>394</v>
      </c>
      <c r="L70" s="237">
        <f t="shared" si="17"/>
        <v>145</v>
      </c>
      <c r="M70" s="237">
        <f>VLOOKUP(B70,[1]中职!$B$93:$P$241,14,0)</f>
        <v>4</v>
      </c>
      <c r="N70" s="237">
        <f>VLOOKUP(B70,[1]中职!$B$93:$P$241,15,0)</f>
        <v>141</v>
      </c>
      <c r="O70" s="242" t="s">
        <v>13</v>
      </c>
      <c r="P70" s="243">
        <f t="shared" si="18"/>
        <v>48.430000000000021</v>
      </c>
      <c r="Q70" s="244">
        <f>VLOOKUP(B70,[1]高中!$A$15:$H$173,4,0)</f>
        <v>31.720000000000027</v>
      </c>
      <c r="R70" s="244">
        <f>VLOOKUP(B70,[1]高中!$A$15:$G$173,7,0)</f>
        <v>16.709999999999994</v>
      </c>
      <c r="S70" s="129"/>
    </row>
    <row r="71" spans="1:19" ht="24">
      <c r="A71" s="248"/>
      <c r="B71" s="65" t="s">
        <v>78</v>
      </c>
      <c r="C71" s="65"/>
      <c r="D71" s="59">
        <f t="shared" si="19"/>
        <v>74.150000000000006</v>
      </c>
      <c r="E71" s="239" t="s">
        <v>328</v>
      </c>
      <c r="F71" s="235">
        <f t="shared" si="16"/>
        <v>4.49</v>
      </c>
      <c r="G71" s="240"/>
      <c r="H71" s="235">
        <f>VLOOKUP(B71,[1]高校!$B$128:$V$334,21,0)</f>
        <v>4.49</v>
      </c>
      <c r="I71" s="240"/>
      <c r="J71" s="240"/>
      <c r="K71" s="241" t="s">
        <v>394</v>
      </c>
      <c r="L71" s="237">
        <f t="shared" si="17"/>
        <v>52</v>
      </c>
      <c r="M71" s="237">
        <f>VLOOKUP(B71,[1]中职!$B$93:$P$241,14,0)</f>
        <v>6</v>
      </c>
      <c r="N71" s="237">
        <f>VLOOKUP(B71,[1]中职!$B$93:$P$241,15,0)</f>
        <v>46</v>
      </c>
      <c r="O71" s="242" t="s">
        <v>13</v>
      </c>
      <c r="P71" s="243">
        <f t="shared" si="18"/>
        <v>17.660000000000004</v>
      </c>
      <c r="Q71" s="244">
        <f>VLOOKUP(B71,[1]高中!$A$15:$H$173,4,0)</f>
        <v>12.810000000000002</v>
      </c>
      <c r="R71" s="244">
        <f>VLOOKUP(B71,[1]高中!$A$15:$G$173,7,0)</f>
        <v>4.8500000000000014</v>
      </c>
      <c r="S71" s="129"/>
    </row>
    <row r="72" spans="1:19" ht="24">
      <c r="A72" s="248"/>
      <c r="B72" s="65" t="s">
        <v>79</v>
      </c>
      <c r="C72" s="65"/>
      <c r="D72" s="59">
        <f t="shared" si="19"/>
        <v>111.67</v>
      </c>
      <c r="E72" s="239" t="s">
        <v>328</v>
      </c>
      <c r="F72" s="235">
        <f t="shared" si="16"/>
        <v>8.39</v>
      </c>
      <c r="G72" s="240"/>
      <c r="H72" s="235">
        <f>VLOOKUP(B72,[1]高校!$B$128:$V$334,21,0)</f>
        <v>8.39</v>
      </c>
      <c r="I72" s="240"/>
      <c r="J72" s="240"/>
      <c r="K72" s="241" t="s">
        <v>394</v>
      </c>
      <c r="L72" s="237">
        <f t="shared" si="17"/>
        <v>54</v>
      </c>
      <c r="M72" s="237">
        <f>VLOOKUP(B72,[1]中职!$B$93:$P$241,14,0)</f>
        <v>3</v>
      </c>
      <c r="N72" s="237">
        <f>VLOOKUP(B72,[1]中职!$B$93:$P$241,15,0)</f>
        <v>51</v>
      </c>
      <c r="O72" s="242" t="s">
        <v>13</v>
      </c>
      <c r="P72" s="243">
        <f t="shared" si="18"/>
        <v>49.28</v>
      </c>
      <c r="Q72" s="244">
        <f>VLOOKUP(B72,[1]高中!$A$15:$H$173,4,0)</f>
        <v>36.56</v>
      </c>
      <c r="R72" s="244">
        <f>VLOOKUP(B72,[1]高中!$A$15:$G$173,7,0)</f>
        <v>12.719999999999999</v>
      </c>
      <c r="S72" s="129"/>
    </row>
    <row r="73" spans="1:19" ht="24">
      <c r="A73" s="248"/>
      <c r="B73" s="65" t="s">
        <v>80</v>
      </c>
      <c r="C73" s="65"/>
      <c r="D73" s="59">
        <f t="shared" si="19"/>
        <v>228.99000000000004</v>
      </c>
      <c r="E73" s="239" t="s">
        <v>328</v>
      </c>
      <c r="F73" s="235">
        <f t="shared" si="16"/>
        <v>17.61</v>
      </c>
      <c r="G73" s="240"/>
      <c r="H73" s="235">
        <f>VLOOKUP(B73,[1]高校!$B$128:$V$334,21,0)</f>
        <v>17.61</v>
      </c>
      <c r="I73" s="240"/>
      <c r="J73" s="240"/>
      <c r="K73" s="241" t="s">
        <v>394</v>
      </c>
      <c r="L73" s="237">
        <f t="shared" si="17"/>
        <v>141</v>
      </c>
      <c r="M73" s="237">
        <f>VLOOKUP(B73,[1]中职!$B$93:$P$241,14,0)</f>
        <v>21</v>
      </c>
      <c r="N73" s="237">
        <f>VLOOKUP(B73,[1]中职!$B$93:$P$241,15,0)</f>
        <v>120</v>
      </c>
      <c r="O73" s="242" t="s">
        <v>13</v>
      </c>
      <c r="P73" s="243">
        <f t="shared" si="18"/>
        <v>70.380000000000024</v>
      </c>
      <c r="Q73" s="244">
        <f>VLOOKUP(B73,[1]高中!$A$15:$H$173,4,0)</f>
        <v>49.730000000000018</v>
      </c>
      <c r="R73" s="244">
        <f>VLOOKUP(B73,[1]高中!$A$15:$G$173,7,0)</f>
        <v>20.650000000000006</v>
      </c>
      <c r="S73" s="129"/>
    </row>
    <row r="74" spans="1:19" ht="24">
      <c r="A74" s="248"/>
      <c r="B74" s="65" t="s">
        <v>81</v>
      </c>
      <c r="C74" s="65"/>
      <c r="D74" s="59">
        <f t="shared" si="19"/>
        <v>173.47000000000003</v>
      </c>
      <c r="E74" s="239" t="s">
        <v>328</v>
      </c>
      <c r="F74" s="235">
        <f t="shared" si="16"/>
        <v>16.38</v>
      </c>
      <c r="G74" s="240"/>
      <c r="H74" s="235">
        <f>VLOOKUP(B74,[1]高校!$B$128:$V$334,21,0)</f>
        <v>16.38</v>
      </c>
      <c r="I74" s="240"/>
      <c r="J74" s="240"/>
      <c r="K74" s="241" t="s">
        <v>394</v>
      </c>
      <c r="L74" s="237">
        <f t="shared" si="17"/>
        <v>42</v>
      </c>
      <c r="M74" s="237">
        <f>VLOOKUP(B74,[1]中职!$B$93:$P$241,14,0)</f>
        <v>13</v>
      </c>
      <c r="N74" s="237">
        <f>VLOOKUP(B74,[1]中职!$B$93:$P$241,15,0)</f>
        <v>29</v>
      </c>
      <c r="O74" s="242" t="s">
        <v>13</v>
      </c>
      <c r="P74" s="243">
        <f t="shared" si="18"/>
        <v>115.09000000000003</v>
      </c>
      <c r="Q74" s="244">
        <f>VLOOKUP(B74,[1]高中!$A$15:$H$173,4,0)</f>
        <v>89.730000000000018</v>
      </c>
      <c r="R74" s="244">
        <f>VLOOKUP(B74,[1]高中!$A$15:$G$173,7,0)</f>
        <v>25.360000000000014</v>
      </c>
      <c r="S74" s="129"/>
    </row>
    <row r="75" spans="1:19" ht="24">
      <c r="A75" s="248"/>
      <c r="B75" s="65" t="s">
        <v>82</v>
      </c>
      <c r="C75" s="65"/>
      <c r="D75" s="59">
        <f t="shared" si="19"/>
        <v>369.34999999999997</v>
      </c>
      <c r="E75" s="239" t="s">
        <v>328</v>
      </c>
      <c r="F75" s="235">
        <f t="shared" si="16"/>
        <v>25.07</v>
      </c>
      <c r="G75" s="240"/>
      <c r="H75" s="235">
        <f>VLOOKUP(B75,[1]高校!$B$128:$V$334,21,0)</f>
        <v>25.07</v>
      </c>
      <c r="I75" s="240"/>
      <c r="J75" s="240"/>
      <c r="K75" s="241" t="s">
        <v>394</v>
      </c>
      <c r="L75" s="237">
        <f t="shared" si="17"/>
        <v>224</v>
      </c>
      <c r="M75" s="237">
        <f>VLOOKUP(B75,[1]中职!$B$93:$P$241,14,0)</f>
        <v>26</v>
      </c>
      <c r="N75" s="237">
        <f>VLOOKUP(B75,[1]中职!$B$93:$P$241,15,0)</f>
        <v>198</v>
      </c>
      <c r="O75" s="242" t="s">
        <v>13</v>
      </c>
      <c r="P75" s="243">
        <f t="shared" si="18"/>
        <v>120.27999999999997</v>
      </c>
      <c r="Q75" s="244">
        <f>VLOOKUP(B75,[1]高中!$A$15:$H$173,4,0)</f>
        <v>136.13999999999999</v>
      </c>
      <c r="R75" s="244">
        <f>VLOOKUP(B75,[1]高中!$A$15:$G$173,7,0)</f>
        <v>-15.860000000000014</v>
      </c>
      <c r="S75" s="129"/>
    </row>
    <row r="76" spans="1:19" s="58" customFormat="1">
      <c r="A76" s="248" t="s">
        <v>395</v>
      </c>
      <c r="B76" s="229" t="s">
        <v>83</v>
      </c>
      <c r="C76" s="62" t="s">
        <v>84</v>
      </c>
      <c r="D76" s="61">
        <f>SUM(D78:D93)</f>
        <v>3368.4799999999991</v>
      </c>
      <c r="E76" s="59"/>
      <c r="F76" s="61">
        <f>SUM(F78:F93)</f>
        <v>265.78000000000014</v>
      </c>
      <c r="G76" s="61">
        <f>SUM(G78:G93)</f>
        <v>349.86000000000013</v>
      </c>
      <c r="H76" s="61">
        <f t="shared" ref="H76:J76" si="20">SUM(H78:H93)</f>
        <v>180.29</v>
      </c>
      <c r="I76" s="61">
        <f t="shared" si="20"/>
        <v>0</v>
      </c>
      <c r="J76" s="61">
        <f t="shared" si="20"/>
        <v>-264.37000000000006</v>
      </c>
      <c r="K76" s="61"/>
      <c r="L76" s="61">
        <f>M76+N76</f>
        <v>1892</v>
      </c>
      <c r="M76" s="61">
        <f>SUM(M78:M93)</f>
        <v>411</v>
      </c>
      <c r="N76" s="61">
        <f>SUM(N78:N93)</f>
        <v>1481</v>
      </c>
      <c r="O76" s="234"/>
      <c r="P76" s="61">
        <f>Q76+R76</f>
        <v>1210.7</v>
      </c>
      <c r="Q76" s="61">
        <f>SUM(Q78:Q93)</f>
        <v>786.03000000000009</v>
      </c>
      <c r="R76" s="61">
        <f>SUM(R78:R93)</f>
        <v>424.66999999999996</v>
      </c>
      <c r="S76" s="82"/>
    </row>
    <row r="77" spans="1:19">
      <c r="A77" s="248"/>
      <c r="B77" s="63" t="s">
        <v>85</v>
      </c>
      <c r="C77" s="64"/>
      <c r="D77" s="235">
        <f>SUM(D78:D81)</f>
        <v>703.2</v>
      </c>
      <c r="E77" s="59"/>
      <c r="F77" s="235">
        <f>SUM(F78:F81)</f>
        <v>85.490000000000066</v>
      </c>
      <c r="G77" s="235">
        <f t="shared" ref="G77:L77" si="21">SUM(G78:G81)</f>
        <v>349.86000000000013</v>
      </c>
      <c r="H77" s="235">
        <f t="shared" si="21"/>
        <v>0</v>
      </c>
      <c r="I77" s="235">
        <f t="shared" si="21"/>
        <v>0</v>
      </c>
      <c r="J77" s="235">
        <f t="shared" si="21"/>
        <v>-264.37000000000006</v>
      </c>
      <c r="K77" s="235"/>
      <c r="L77" s="235">
        <f t="shared" si="21"/>
        <v>541</v>
      </c>
      <c r="M77" s="235">
        <f t="shared" ref="M77" si="22">SUM(M78:M81)</f>
        <v>102</v>
      </c>
      <c r="N77" s="235">
        <f t="shared" ref="N77:P77" si="23">SUM(N78:N81)</f>
        <v>439</v>
      </c>
      <c r="O77" s="236"/>
      <c r="P77" s="235">
        <f t="shared" si="23"/>
        <v>76.70999999999998</v>
      </c>
      <c r="Q77" s="235">
        <f t="shared" ref="Q77" si="24">SUM(Q78:Q81)</f>
        <v>50.949999999999989</v>
      </c>
      <c r="R77" s="235">
        <f t="shared" ref="R77" si="25">SUM(R78:R81)</f>
        <v>25.759999999999991</v>
      </c>
      <c r="S77" s="129"/>
    </row>
    <row r="78" spans="1:19" ht="24">
      <c r="A78" s="248"/>
      <c r="B78" s="63" t="s">
        <v>86</v>
      </c>
      <c r="C78" s="64" t="s">
        <v>87</v>
      </c>
      <c r="D78" s="59">
        <f t="shared" si="19"/>
        <v>-75.509999999999991</v>
      </c>
      <c r="E78" s="60" t="s">
        <v>12</v>
      </c>
      <c r="F78" s="235">
        <f t="shared" ref="F78:F93" si="26">SUM(G78:J78)</f>
        <v>-75.509999999999991</v>
      </c>
      <c r="G78" s="235">
        <f>VLOOKUP(C78,[1]高校!$C$11:$V$325,17,0)</f>
        <v>190.70000000000005</v>
      </c>
      <c r="H78" s="235">
        <v>0</v>
      </c>
      <c r="I78" s="235"/>
      <c r="J78" s="235">
        <f>VLOOKUP(C78,[1]高校!$C$11:$V$325,18,0)</f>
        <v>-266.21000000000004</v>
      </c>
      <c r="K78" s="235"/>
      <c r="L78" s="237"/>
      <c r="M78" s="237"/>
      <c r="N78" s="237"/>
      <c r="O78" s="238"/>
      <c r="P78" s="237"/>
      <c r="Q78" s="237"/>
      <c r="R78" s="237"/>
      <c r="S78" s="129"/>
    </row>
    <row r="79" spans="1:19" ht="24">
      <c r="A79" s="248"/>
      <c r="B79" s="63" t="s">
        <v>86</v>
      </c>
      <c r="C79" s="64" t="s">
        <v>88</v>
      </c>
      <c r="D79" s="59">
        <f t="shared" si="19"/>
        <v>134.53000000000006</v>
      </c>
      <c r="E79" s="60" t="s">
        <v>11</v>
      </c>
      <c r="F79" s="235">
        <f t="shared" si="26"/>
        <v>134.53000000000006</v>
      </c>
      <c r="G79" s="235">
        <f>VLOOKUP(C79,[1]高校!$C$11:$V$325,17,0)</f>
        <v>132.69000000000005</v>
      </c>
      <c r="H79" s="235">
        <v>0</v>
      </c>
      <c r="I79" s="235"/>
      <c r="J79" s="235">
        <f>VLOOKUP(C79,[1]高校!$C$11:$V$325,18,0)</f>
        <v>1.8399999999999994</v>
      </c>
      <c r="K79" s="235"/>
      <c r="L79" s="237"/>
      <c r="M79" s="237"/>
      <c r="N79" s="237"/>
      <c r="O79" s="238"/>
      <c r="P79" s="237"/>
      <c r="Q79" s="237"/>
      <c r="R79" s="237"/>
      <c r="S79" s="129"/>
    </row>
    <row r="80" spans="1:19" ht="24">
      <c r="A80" s="248"/>
      <c r="B80" s="63" t="s">
        <v>86</v>
      </c>
      <c r="C80" s="158" t="s">
        <v>339</v>
      </c>
      <c r="D80" s="59">
        <f t="shared" si="19"/>
        <v>26.47</v>
      </c>
      <c r="E80" s="60" t="s">
        <v>12</v>
      </c>
      <c r="F80" s="235">
        <f t="shared" si="26"/>
        <v>26.47</v>
      </c>
      <c r="G80" s="235">
        <f>VLOOKUP(C80,[1]高校!$C$11:$V$325,17,0)</f>
        <v>26.47</v>
      </c>
      <c r="H80" s="235"/>
      <c r="I80" s="235"/>
      <c r="J80" s="235"/>
      <c r="K80" s="235"/>
      <c r="L80" s="237"/>
      <c r="M80" s="237"/>
      <c r="N80" s="237"/>
      <c r="O80" s="238"/>
      <c r="P80" s="237"/>
      <c r="Q80" s="237"/>
      <c r="R80" s="237"/>
      <c r="S80" s="129"/>
    </row>
    <row r="81" spans="1:19" ht="24">
      <c r="A81" s="248"/>
      <c r="B81" s="65" t="s">
        <v>86</v>
      </c>
      <c r="C81" s="65"/>
      <c r="D81" s="59">
        <f t="shared" si="19"/>
        <v>617.71</v>
      </c>
      <c r="E81" s="239" t="s">
        <v>328</v>
      </c>
      <c r="F81" s="235">
        <f t="shared" si="26"/>
        <v>0</v>
      </c>
      <c r="G81" s="240"/>
      <c r="H81" s="235">
        <f>VLOOKUP(B81,[1]高校!$B$128:$V$334,21,0)</f>
        <v>0</v>
      </c>
      <c r="I81" s="240"/>
      <c r="J81" s="240"/>
      <c r="K81" s="241" t="s">
        <v>394</v>
      </c>
      <c r="L81" s="237">
        <f>M81+N81</f>
        <v>541</v>
      </c>
      <c r="M81" s="237">
        <f>VLOOKUP(B81,[1]中职!$B$93:$P$241,14,0)</f>
        <v>102</v>
      </c>
      <c r="N81" s="237">
        <f>VLOOKUP(B81,[1]中职!$B$93:$P$241,15,0)</f>
        <v>439</v>
      </c>
      <c r="O81" s="242" t="s">
        <v>13</v>
      </c>
      <c r="P81" s="243">
        <f t="shared" ref="P81:P82" si="27">Q81+R81</f>
        <v>76.70999999999998</v>
      </c>
      <c r="Q81" s="244">
        <f>VLOOKUP(B81,[1]高中!$A$15:$H$173,4,0)</f>
        <v>50.949999999999989</v>
      </c>
      <c r="R81" s="244">
        <f>VLOOKUP(B81,[1]高中!$A$15:$G$173,7,0)</f>
        <v>25.759999999999991</v>
      </c>
      <c r="S81" s="129"/>
    </row>
    <row r="82" spans="1:19" ht="24">
      <c r="A82" s="248"/>
      <c r="B82" s="65" t="s">
        <v>89</v>
      </c>
      <c r="C82" s="65"/>
      <c r="D82" s="59">
        <f t="shared" si="19"/>
        <v>4.59</v>
      </c>
      <c r="E82" s="239" t="s">
        <v>328</v>
      </c>
      <c r="F82" s="235">
        <f t="shared" si="26"/>
        <v>4.25</v>
      </c>
      <c r="G82" s="240"/>
      <c r="H82" s="235">
        <f>VLOOKUP(B82,[1]高校!$B$128:$V$334,21,0)</f>
        <v>4.25</v>
      </c>
      <c r="I82" s="240"/>
      <c r="J82" s="240"/>
      <c r="K82" s="240"/>
      <c r="L82" s="237"/>
      <c r="M82" s="237"/>
      <c r="N82" s="237"/>
      <c r="O82" s="242" t="s">
        <v>13</v>
      </c>
      <c r="P82" s="243">
        <f t="shared" si="27"/>
        <v>0.33999999999999986</v>
      </c>
      <c r="Q82" s="244">
        <f>VLOOKUP(B82,[1]高中!$A$15:$H$173,4,0)</f>
        <v>8.0000000000000071E-2</v>
      </c>
      <c r="R82" s="244">
        <f>VLOOKUP(B82,[1]高中!$A$15:$G$173,7,0)</f>
        <v>0.25999999999999979</v>
      </c>
      <c r="S82" s="129"/>
    </row>
    <row r="83" spans="1:19" ht="24">
      <c r="A83" s="248"/>
      <c r="B83" s="65" t="s">
        <v>90</v>
      </c>
      <c r="C83" s="65"/>
      <c r="D83" s="59">
        <f t="shared" si="19"/>
        <v>5.26</v>
      </c>
      <c r="E83" s="239" t="s">
        <v>328</v>
      </c>
      <c r="F83" s="235">
        <f t="shared" si="26"/>
        <v>5.26</v>
      </c>
      <c r="G83" s="240"/>
      <c r="H83" s="235">
        <f>VLOOKUP(B83,[1]高校!$B$128:$V$334,21,0)</f>
        <v>5.26</v>
      </c>
      <c r="I83" s="240"/>
      <c r="J83" s="240"/>
      <c r="K83" s="240"/>
      <c r="L83" s="237"/>
      <c r="M83" s="237"/>
      <c r="N83" s="237"/>
      <c r="O83" s="238"/>
      <c r="P83" s="243"/>
      <c r="Q83" s="244"/>
      <c r="R83" s="244"/>
      <c r="S83" s="129"/>
    </row>
    <row r="84" spans="1:19" ht="24">
      <c r="A84" s="248"/>
      <c r="B84" s="65" t="s">
        <v>91</v>
      </c>
      <c r="C84" s="65"/>
      <c r="D84" s="59">
        <f t="shared" si="19"/>
        <v>1.94</v>
      </c>
      <c r="E84" s="239" t="s">
        <v>328</v>
      </c>
      <c r="F84" s="235">
        <f t="shared" si="26"/>
        <v>1.94</v>
      </c>
      <c r="G84" s="240"/>
      <c r="H84" s="235">
        <f>VLOOKUP(B84,[1]高校!$B$128:$V$334,21,0)</f>
        <v>1.94</v>
      </c>
      <c r="I84" s="240"/>
      <c r="J84" s="240"/>
      <c r="K84" s="240"/>
      <c r="L84" s="237"/>
      <c r="M84" s="237"/>
      <c r="N84" s="237"/>
      <c r="O84" s="238"/>
      <c r="P84" s="243"/>
      <c r="Q84" s="244"/>
      <c r="R84" s="244"/>
      <c r="S84" s="129"/>
    </row>
    <row r="85" spans="1:19" ht="24">
      <c r="A85" s="248"/>
      <c r="B85" s="65" t="s">
        <v>92</v>
      </c>
      <c r="C85" s="65"/>
      <c r="D85" s="59">
        <f t="shared" si="19"/>
        <v>282.78999999999996</v>
      </c>
      <c r="E85" s="239" t="s">
        <v>328</v>
      </c>
      <c r="F85" s="235">
        <f t="shared" si="26"/>
        <v>17.07</v>
      </c>
      <c r="G85" s="240"/>
      <c r="H85" s="235">
        <f>VLOOKUP(B85,[1]高校!$B$128:$V$334,21,0)</f>
        <v>17.07</v>
      </c>
      <c r="I85" s="240"/>
      <c r="J85" s="240"/>
      <c r="K85" s="241" t="s">
        <v>394</v>
      </c>
      <c r="L85" s="237">
        <f t="shared" ref="L85:L93" si="28">M85+N85</f>
        <v>187</v>
      </c>
      <c r="M85" s="237">
        <f>VLOOKUP(B85,[1]中职!$B$93:$P$241,14,0)</f>
        <v>14</v>
      </c>
      <c r="N85" s="237">
        <f>VLOOKUP(B85,[1]中职!$B$93:$P$241,15,0)</f>
        <v>173</v>
      </c>
      <c r="O85" s="242" t="s">
        <v>13</v>
      </c>
      <c r="P85" s="243">
        <f t="shared" ref="P85:P93" si="29">Q85+R85</f>
        <v>78.72</v>
      </c>
      <c r="Q85" s="244">
        <f>VLOOKUP(B85,[1]高中!$A$15:$H$173,4,0)</f>
        <v>58.430000000000007</v>
      </c>
      <c r="R85" s="244">
        <f>VLOOKUP(B85,[1]高中!$A$15:$G$173,7,0)</f>
        <v>20.289999999999992</v>
      </c>
      <c r="S85" s="129"/>
    </row>
    <row r="86" spans="1:19" ht="24">
      <c r="A86" s="248"/>
      <c r="B86" s="65" t="s">
        <v>93</v>
      </c>
      <c r="C86" s="65"/>
      <c r="D86" s="59">
        <f t="shared" si="19"/>
        <v>274.62</v>
      </c>
      <c r="E86" s="239" t="s">
        <v>328</v>
      </c>
      <c r="F86" s="235">
        <f t="shared" si="26"/>
        <v>14.02</v>
      </c>
      <c r="G86" s="240"/>
      <c r="H86" s="235">
        <f>VLOOKUP(B86,[1]高校!$B$128:$V$334,21,0)</f>
        <v>14.02</v>
      </c>
      <c r="I86" s="240"/>
      <c r="J86" s="240"/>
      <c r="K86" s="241" t="s">
        <v>394</v>
      </c>
      <c r="L86" s="237">
        <f t="shared" si="28"/>
        <v>167</v>
      </c>
      <c r="M86" s="237">
        <f>VLOOKUP(B86,[1]中职!$B$93:$P$241,14,0)</f>
        <v>31</v>
      </c>
      <c r="N86" s="237">
        <f>VLOOKUP(B86,[1]中职!$B$93:$P$241,15,0)</f>
        <v>136</v>
      </c>
      <c r="O86" s="242" t="s">
        <v>13</v>
      </c>
      <c r="P86" s="243">
        <f t="shared" si="29"/>
        <v>93.600000000000023</v>
      </c>
      <c r="Q86" s="244">
        <f>VLOOKUP(B86,[1]高中!$A$15:$H$173,4,0)</f>
        <v>56.450000000000045</v>
      </c>
      <c r="R86" s="244">
        <f>VLOOKUP(B86,[1]高中!$A$15:$G$173,7,0)</f>
        <v>37.149999999999977</v>
      </c>
      <c r="S86" s="129"/>
    </row>
    <row r="87" spans="1:19" ht="24">
      <c r="A87" s="248"/>
      <c r="B87" s="65" t="s">
        <v>94</v>
      </c>
      <c r="C87" s="65"/>
      <c r="D87" s="59">
        <f t="shared" si="19"/>
        <v>552.12</v>
      </c>
      <c r="E87" s="239" t="s">
        <v>328</v>
      </c>
      <c r="F87" s="235">
        <f t="shared" si="26"/>
        <v>28.36</v>
      </c>
      <c r="G87" s="240"/>
      <c r="H87" s="235">
        <f>VLOOKUP(B87,[1]高校!$B$128:$V$334,21,0)</f>
        <v>28.36</v>
      </c>
      <c r="I87" s="240"/>
      <c r="J87" s="240"/>
      <c r="K87" s="241" t="s">
        <v>394</v>
      </c>
      <c r="L87" s="237">
        <f t="shared" si="28"/>
        <v>266</v>
      </c>
      <c r="M87" s="237">
        <f>VLOOKUP(B87,[1]中职!$B$93:$P$241,14,0)</f>
        <v>32</v>
      </c>
      <c r="N87" s="237">
        <f>VLOOKUP(B87,[1]中职!$B$93:$P$241,15,0)</f>
        <v>234</v>
      </c>
      <c r="O87" s="242" t="s">
        <v>13</v>
      </c>
      <c r="P87" s="243">
        <f t="shared" si="29"/>
        <v>257.76</v>
      </c>
      <c r="Q87" s="244">
        <f>VLOOKUP(B87,[1]高中!$A$15:$H$173,4,0)</f>
        <v>163.74</v>
      </c>
      <c r="R87" s="244">
        <f>VLOOKUP(B87,[1]高中!$A$15:$G$173,7,0)</f>
        <v>94.019999999999982</v>
      </c>
      <c r="S87" s="129"/>
    </row>
    <row r="88" spans="1:19" ht="24">
      <c r="A88" s="248"/>
      <c r="B88" s="65" t="s">
        <v>95</v>
      </c>
      <c r="C88" s="65"/>
      <c r="D88" s="59">
        <f t="shared" si="19"/>
        <v>373.79999999999995</v>
      </c>
      <c r="E88" s="239" t="s">
        <v>328</v>
      </c>
      <c r="F88" s="235">
        <f t="shared" si="26"/>
        <v>20.77</v>
      </c>
      <c r="G88" s="240"/>
      <c r="H88" s="235">
        <f>VLOOKUP(B88,[1]高校!$B$128:$V$334,21,0)</f>
        <v>20.77</v>
      </c>
      <c r="I88" s="240"/>
      <c r="J88" s="240"/>
      <c r="K88" s="241" t="s">
        <v>394</v>
      </c>
      <c r="L88" s="237">
        <f t="shared" si="28"/>
        <v>196</v>
      </c>
      <c r="M88" s="237">
        <f>VLOOKUP(B88,[1]中职!$B$93:$P$241,14,0)</f>
        <v>42</v>
      </c>
      <c r="N88" s="237">
        <f>VLOOKUP(B88,[1]中职!$B$93:$P$241,15,0)</f>
        <v>154</v>
      </c>
      <c r="O88" s="242" t="s">
        <v>13</v>
      </c>
      <c r="P88" s="243">
        <f t="shared" si="29"/>
        <v>157.02999999999997</v>
      </c>
      <c r="Q88" s="244">
        <f>VLOOKUP(B88,[1]高中!$A$15:$H$173,4,0)</f>
        <v>109.13999999999999</v>
      </c>
      <c r="R88" s="244">
        <f>VLOOKUP(B88,[1]高中!$A$15:$G$173,7,0)</f>
        <v>47.889999999999986</v>
      </c>
      <c r="S88" s="129"/>
    </row>
    <row r="89" spans="1:19" ht="24">
      <c r="A89" s="248"/>
      <c r="B89" s="65" t="s">
        <v>96</v>
      </c>
      <c r="C89" s="65"/>
      <c r="D89" s="59">
        <f t="shared" si="19"/>
        <v>305.14</v>
      </c>
      <c r="E89" s="239" t="s">
        <v>328</v>
      </c>
      <c r="F89" s="235">
        <f t="shared" si="26"/>
        <v>19.059999999999999</v>
      </c>
      <c r="G89" s="240"/>
      <c r="H89" s="235">
        <f>VLOOKUP(B89,[1]高校!$B$128:$V$334,21,0)</f>
        <v>19.059999999999999</v>
      </c>
      <c r="I89" s="240"/>
      <c r="J89" s="240"/>
      <c r="K89" s="241" t="s">
        <v>394</v>
      </c>
      <c r="L89" s="237">
        <f t="shared" si="28"/>
        <v>188</v>
      </c>
      <c r="M89" s="237">
        <f>VLOOKUP(B89,[1]中职!$B$93:$P$241,14,0)</f>
        <v>75</v>
      </c>
      <c r="N89" s="237">
        <f>VLOOKUP(B89,[1]中职!$B$93:$P$241,15,0)</f>
        <v>113</v>
      </c>
      <c r="O89" s="242" t="s">
        <v>13</v>
      </c>
      <c r="P89" s="243">
        <f t="shared" si="29"/>
        <v>98.079999999999956</v>
      </c>
      <c r="Q89" s="244">
        <f>VLOOKUP(B89,[1]高中!$A$15:$H$173,4,0)</f>
        <v>64.799999999999955</v>
      </c>
      <c r="R89" s="244">
        <f>VLOOKUP(B89,[1]高中!$A$15:$G$173,7,0)</f>
        <v>33.28</v>
      </c>
      <c r="S89" s="129"/>
    </row>
    <row r="90" spans="1:19" ht="24">
      <c r="A90" s="248"/>
      <c r="B90" s="65" t="s">
        <v>97</v>
      </c>
      <c r="C90" s="65"/>
      <c r="D90" s="59">
        <f t="shared" si="19"/>
        <v>434.01</v>
      </c>
      <c r="E90" s="239" t="s">
        <v>328</v>
      </c>
      <c r="F90" s="235">
        <f t="shared" si="26"/>
        <v>13.16</v>
      </c>
      <c r="G90" s="240"/>
      <c r="H90" s="235">
        <f>VLOOKUP(B90,[1]高校!$B$128:$V$334,21,0)</f>
        <v>13.16</v>
      </c>
      <c r="I90" s="240"/>
      <c r="J90" s="240"/>
      <c r="K90" s="241" t="s">
        <v>394</v>
      </c>
      <c r="L90" s="237">
        <f t="shared" si="28"/>
        <v>236</v>
      </c>
      <c r="M90" s="237">
        <f>VLOOKUP(B90,[1]中职!$B$93:$P$241,14,0)</f>
        <v>102</v>
      </c>
      <c r="N90" s="237">
        <f>VLOOKUP(B90,[1]中职!$B$93:$P$241,15,0)</f>
        <v>134</v>
      </c>
      <c r="O90" s="242" t="s">
        <v>13</v>
      </c>
      <c r="P90" s="243">
        <f t="shared" si="29"/>
        <v>184.85000000000002</v>
      </c>
      <c r="Q90" s="244">
        <f>VLOOKUP(B90,[1]高中!$A$15:$H$173,4,0)</f>
        <v>114.60000000000002</v>
      </c>
      <c r="R90" s="244">
        <f>VLOOKUP(B90,[1]高中!$A$15:$G$173,7,0)</f>
        <v>70.25</v>
      </c>
      <c r="S90" s="129"/>
    </row>
    <row r="91" spans="1:19" ht="24">
      <c r="A91" s="248"/>
      <c r="B91" s="65" t="s">
        <v>98</v>
      </c>
      <c r="C91" s="65"/>
      <c r="D91" s="59">
        <f t="shared" si="19"/>
        <v>252.16000000000008</v>
      </c>
      <c r="E91" s="239" t="s">
        <v>328</v>
      </c>
      <c r="F91" s="235">
        <f t="shared" si="26"/>
        <v>28.17</v>
      </c>
      <c r="G91" s="240"/>
      <c r="H91" s="235">
        <f>VLOOKUP(B91,[1]高校!$B$128:$V$334,21,0)</f>
        <v>28.17</v>
      </c>
      <c r="I91" s="240"/>
      <c r="J91" s="240"/>
      <c r="K91" s="241" t="s">
        <v>394</v>
      </c>
      <c r="L91" s="237">
        <f t="shared" si="28"/>
        <v>82</v>
      </c>
      <c r="M91" s="237">
        <f>VLOOKUP(B91,[1]中职!$B$93:$P$241,14,0)</f>
        <v>0</v>
      </c>
      <c r="N91" s="237">
        <f>VLOOKUP(B91,[1]中职!$B$93:$P$241,15,0)</f>
        <v>82</v>
      </c>
      <c r="O91" s="242" t="s">
        <v>13</v>
      </c>
      <c r="P91" s="243">
        <f t="shared" si="29"/>
        <v>141.99000000000007</v>
      </c>
      <c r="Q91" s="244">
        <f>VLOOKUP(B91,[1]高中!$A$15:$H$173,4,0)</f>
        <v>92.32000000000005</v>
      </c>
      <c r="R91" s="244">
        <f>VLOOKUP(B91,[1]高中!$A$15:$G$173,7,0)</f>
        <v>49.670000000000016</v>
      </c>
      <c r="S91" s="129"/>
    </row>
    <row r="92" spans="1:19" ht="24">
      <c r="A92" s="248"/>
      <c r="B92" s="65" t="s">
        <v>99</v>
      </c>
      <c r="C92" s="65"/>
      <c r="D92" s="59">
        <f t="shared" si="19"/>
        <v>91.04000000000002</v>
      </c>
      <c r="E92" s="239" t="s">
        <v>328</v>
      </c>
      <c r="F92" s="235">
        <f t="shared" si="26"/>
        <v>16.850000000000001</v>
      </c>
      <c r="G92" s="240"/>
      <c r="H92" s="235">
        <f>VLOOKUP(B92,[1]高校!$B$128:$V$334,21,0)</f>
        <v>16.850000000000001</v>
      </c>
      <c r="I92" s="240"/>
      <c r="J92" s="240"/>
      <c r="K92" s="241" t="s">
        <v>394</v>
      </c>
      <c r="L92" s="237">
        <f t="shared" si="28"/>
        <v>29</v>
      </c>
      <c r="M92" s="237">
        <f>VLOOKUP(B92,[1]中职!$B$93:$P$241,14,0)</f>
        <v>13</v>
      </c>
      <c r="N92" s="237">
        <f>VLOOKUP(B92,[1]中职!$B$93:$P$241,15,0)</f>
        <v>16</v>
      </c>
      <c r="O92" s="242" t="s">
        <v>13</v>
      </c>
      <c r="P92" s="243">
        <f t="shared" si="29"/>
        <v>45.190000000000012</v>
      </c>
      <c r="Q92" s="244">
        <f>VLOOKUP(B92,[1]高中!$A$15:$H$173,4,0)</f>
        <v>27.990000000000009</v>
      </c>
      <c r="R92" s="244">
        <f>VLOOKUP(B92,[1]高中!$A$15:$G$173,7,0)</f>
        <v>17.200000000000003</v>
      </c>
      <c r="S92" s="129"/>
    </row>
    <row r="93" spans="1:19" ht="24">
      <c r="A93" s="248"/>
      <c r="B93" s="65" t="s">
        <v>100</v>
      </c>
      <c r="C93" s="65"/>
      <c r="D93" s="59">
        <f t="shared" si="19"/>
        <v>87.809999999999974</v>
      </c>
      <c r="E93" s="239" t="s">
        <v>328</v>
      </c>
      <c r="F93" s="235">
        <f t="shared" si="26"/>
        <v>11.38</v>
      </c>
      <c r="G93" s="240"/>
      <c r="H93" s="235">
        <f>VLOOKUP(B93,[1]高校!$B$128:$V$334,21,0)</f>
        <v>11.38</v>
      </c>
      <c r="I93" s="240"/>
      <c r="J93" s="240"/>
      <c r="K93" s="241" t="s">
        <v>394</v>
      </c>
      <c r="L93" s="237">
        <f t="shared" si="28"/>
        <v>0</v>
      </c>
      <c r="M93" s="237">
        <f>VLOOKUP(B93,[1]中职!$B$93:$P$241,14,0)</f>
        <v>0</v>
      </c>
      <c r="N93" s="237">
        <f>VLOOKUP(B93,[1]中职!$B$93:$P$241,15,0)</f>
        <v>0</v>
      </c>
      <c r="O93" s="242" t="s">
        <v>13</v>
      </c>
      <c r="P93" s="243">
        <f t="shared" si="29"/>
        <v>76.429999999999978</v>
      </c>
      <c r="Q93" s="244">
        <f>VLOOKUP(B93,[1]高中!$A$15:$H$173,4,0)</f>
        <v>47.529999999999973</v>
      </c>
      <c r="R93" s="244">
        <f>VLOOKUP(B93,[1]高中!$A$15:$G$173,7,0)</f>
        <v>28.900000000000006</v>
      </c>
      <c r="S93" s="129"/>
    </row>
    <row r="94" spans="1:19" s="58" customFormat="1">
      <c r="A94" s="248" t="s">
        <v>396</v>
      </c>
      <c r="B94" s="229" t="s">
        <v>101</v>
      </c>
      <c r="C94" s="62" t="s">
        <v>102</v>
      </c>
      <c r="D94" s="61">
        <f>SUM(D96:D111)</f>
        <v>1456.37</v>
      </c>
      <c r="E94" s="59"/>
      <c r="F94" s="61">
        <f>SUM(F96:F111)</f>
        <v>502.3900000000001</v>
      </c>
      <c r="G94" s="61">
        <f>SUM(G96:G111)</f>
        <v>292.74</v>
      </c>
      <c r="H94" s="61">
        <f t="shared" ref="H94:J94" si="30">SUM(H96:H111)</f>
        <v>151.79999999999998</v>
      </c>
      <c r="I94" s="61">
        <f t="shared" si="30"/>
        <v>0</v>
      </c>
      <c r="J94" s="61">
        <f t="shared" si="30"/>
        <v>57.84999999999998</v>
      </c>
      <c r="K94" s="61"/>
      <c r="L94" s="61">
        <f>M94+N94</f>
        <v>631</v>
      </c>
      <c r="M94" s="61">
        <f>SUM(M96:M111)</f>
        <v>124</v>
      </c>
      <c r="N94" s="61">
        <f>SUM(N96:N111)</f>
        <v>507</v>
      </c>
      <c r="O94" s="234"/>
      <c r="P94" s="61">
        <f>Q94+R94</f>
        <v>322.98</v>
      </c>
      <c r="Q94" s="61">
        <f>SUM(Q96:Q111)</f>
        <v>234.8</v>
      </c>
      <c r="R94" s="61">
        <f>SUM(R96:R111)</f>
        <v>88.179999999999993</v>
      </c>
      <c r="S94" s="82"/>
    </row>
    <row r="95" spans="1:19">
      <c r="A95" s="248"/>
      <c r="B95" s="63" t="s">
        <v>103</v>
      </c>
      <c r="C95" s="41"/>
      <c r="D95" s="235">
        <f>SUM(D96:D99)</f>
        <v>582.39</v>
      </c>
      <c r="E95" s="59"/>
      <c r="F95" s="235">
        <f>SUM(F96:F99)</f>
        <v>350.59</v>
      </c>
      <c r="G95" s="235">
        <f t="shared" ref="G95:L95" si="31">SUM(G96:G99)</f>
        <v>292.74</v>
      </c>
      <c r="H95" s="235">
        <f t="shared" si="31"/>
        <v>0</v>
      </c>
      <c r="I95" s="235">
        <f t="shared" si="31"/>
        <v>0</v>
      </c>
      <c r="J95" s="235">
        <f t="shared" si="31"/>
        <v>57.84999999999998</v>
      </c>
      <c r="K95" s="235"/>
      <c r="L95" s="235">
        <f t="shared" si="31"/>
        <v>193</v>
      </c>
      <c r="M95" s="235">
        <f t="shared" ref="M95" si="32">SUM(M96:M99)</f>
        <v>20</v>
      </c>
      <c r="N95" s="235">
        <f t="shared" ref="N95:P95" si="33">SUM(N96:N99)</f>
        <v>173</v>
      </c>
      <c r="O95" s="236"/>
      <c r="P95" s="235">
        <f t="shared" si="33"/>
        <v>38.800000000000011</v>
      </c>
      <c r="Q95" s="235">
        <f t="shared" ref="Q95" si="34">SUM(Q96:Q99)</f>
        <v>34.460000000000008</v>
      </c>
      <c r="R95" s="235">
        <f t="shared" ref="R95" si="35">SUM(R96:R99)</f>
        <v>4.34</v>
      </c>
      <c r="S95" s="129"/>
    </row>
    <row r="96" spans="1:19" ht="24">
      <c r="A96" s="248"/>
      <c r="B96" s="63" t="s">
        <v>104</v>
      </c>
      <c r="C96" s="41" t="s">
        <v>105</v>
      </c>
      <c r="D96" s="59">
        <f t="shared" si="19"/>
        <v>219.32999999999998</v>
      </c>
      <c r="E96" s="60" t="s">
        <v>12</v>
      </c>
      <c r="F96" s="235">
        <f t="shared" ref="F96:F111" si="36">SUM(G96:J96)</f>
        <v>219.32999999999998</v>
      </c>
      <c r="G96" s="235">
        <f>VLOOKUP(C96,[1]高校!$C$11:$V$325,17,0)</f>
        <v>105.76999999999998</v>
      </c>
      <c r="H96" s="235">
        <v>0</v>
      </c>
      <c r="I96" s="235"/>
      <c r="J96" s="235">
        <f>VLOOKUP(C96,[1]高校!$C$11:$V$325,18,0)</f>
        <v>113.56</v>
      </c>
      <c r="K96" s="235"/>
      <c r="L96" s="237"/>
      <c r="M96" s="237"/>
      <c r="N96" s="237"/>
      <c r="O96" s="238"/>
      <c r="P96" s="237"/>
      <c r="Q96" s="237"/>
      <c r="R96" s="237"/>
      <c r="S96" s="129"/>
    </row>
    <row r="97" spans="1:19" ht="24">
      <c r="A97" s="248"/>
      <c r="B97" s="63" t="s">
        <v>104</v>
      </c>
      <c r="C97" s="41" t="s">
        <v>106</v>
      </c>
      <c r="D97" s="59">
        <f t="shared" si="19"/>
        <v>81.659999999999982</v>
      </c>
      <c r="E97" s="60" t="s">
        <v>12</v>
      </c>
      <c r="F97" s="235">
        <f t="shared" si="36"/>
        <v>81.659999999999982</v>
      </c>
      <c r="G97" s="235">
        <f>VLOOKUP(C97,[1]高校!$C$11:$V$325,17,0)</f>
        <v>137.37</v>
      </c>
      <c r="H97" s="235">
        <v>0</v>
      </c>
      <c r="I97" s="235"/>
      <c r="J97" s="235">
        <f>VLOOKUP(C97,[1]高校!$C$11:$V$325,18,0)</f>
        <v>-55.710000000000022</v>
      </c>
      <c r="K97" s="235"/>
      <c r="L97" s="237"/>
      <c r="M97" s="237"/>
      <c r="N97" s="237"/>
      <c r="O97" s="238"/>
      <c r="P97" s="237"/>
      <c r="Q97" s="237"/>
      <c r="R97" s="237"/>
      <c r="S97" s="129"/>
    </row>
    <row r="98" spans="1:19" ht="24">
      <c r="A98" s="248"/>
      <c r="B98" s="63" t="s">
        <v>104</v>
      </c>
      <c r="C98" s="158" t="s">
        <v>340</v>
      </c>
      <c r="D98" s="59">
        <f t="shared" si="19"/>
        <v>49.6</v>
      </c>
      <c r="E98" s="60" t="s">
        <v>12</v>
      </c>
      <c r="F98" s="235">
        <f t="shared" si="36"/>
        <v>49.6</v>
      </c>
      <c r="G98" s="235">
        <f>VLOOKUP(C98,[1]高校!$C$11:$V$325,17,0)</f>
        <v>49.6</v>
      </c>
      <c r="H98" s="235"/>
      <c r="I98" s="235"/>
      <c r="J98" s="235"/>
      <c r="K98" s="235"/>
      <c r="L98" s="237"/>
      <c r="M98" s="237"/>
      <c r="N98" s="237"/>
      <c r="O98" s="238"/>
      <c r="P98" s="237"/>
      <c r="Q98" s="237"/>
      <c r="R98" s="237"/>
      <c r="S98" s="129"/>
    </row>
    <row r="99" spans="1:19" ht="24">
      <c r="A99" s="248"/>
      <c r="B99" s="65" t="s">
        <v>104</v>
      </c>
      <c r="C99" s="65"/>
      <c r="D99" s="59">
        <f t="shared" si="19"/>
        <v>231.8</v>
      </c>
      <c r="E99" s="59"/>
      <c r="F99" s="235">
        <f t="shared" si="36"/>
        <v>0</v>
      </c>
      <c r="G99" s="240"/>
      <c r="H99" s="235">
        <f>VLOOKUP(B99,[1]高校!$B$128:$V$334,21,0)</f>
        <v>0</v>
      </c>
      <c r="I99" s="240"/>
      <c r="J99" s="240"/>
      <c r="K99" s="241" t="s">
        <v>394</v>
      </c>
      <c r="L99" s="237">
        <f t="shared" ref="L99:L103" si="37">M99+N99</f>
        <v>193</v>
      </c>
      <c r="M99" s="237">
        <f>VLOOKUP(B99,[1]中职!$B$93:$P$241,14,0)</f>
        <v>20</v>
      </c>
      <c r="N99" s="237">
        <f>VLOOKUP(B99,[1]中职!$B$93:$P$241,15,0)</f>
        <v>173</v>
      </c>
      <c r="O99" s="242" t="s">
        <v>13</v>
      </c>
      <c r="P99" s="243">
        <f t="shared" ref="P99:P111" si="38">Q99+R99</f>
        <v>38.800000000000011</v>
      </c>
      <c r="Q99" s="244">
        <f>VLOOKUP(B99,[1]高中!$A$15:$H$173,4,0)</f>
        <v>34.460000000000008</v>
      </c>
      <c r="R99" s="244">
        <f>VLOOKUP(B99,[1]高中!$A$15:$G$173,7,0)</f>
        <v>4.34</v>
      </c>
      <c r="S99" s="129"/>
    </row>
    <row r="100" spans="1:19" ht="24">
      <c r="A100" s="248"/>
      <c r="B100" s="65" t="s">
        <v>313</v>
      </c>
      <c r="C100" s="65"/>
      <c r="D100" s="59">
        <f t="shared" si="19"/>
        <v>0.44</v>
      </c>
      <c r="E100" s="239" t="s">
        <v>328</v>
      </c>
      <c r="F100" s="235">
        <f t="shared" si="36"/>
        <v>0.44</v>
      </c>
      <c r="G100" s="240"/>
      <c r="H100" s="235">
        <f>VLOOKUP(B100,[1]高校!$B$128:$V$334,21,0)</f>
        <v>0.44</v>
      </c>
      <c r="I100" s="240"/>
      <c r="J100" s="240"/>
      <c r="K100" s="241"/>
      <c r="L100" s="237"/>
      <c r="M100" s="237"/>
      <c r="N100" s="237"/>
      <c r="O100" s="242"/>
      <c r="P100" s="243"/>
      <c r="Q100" s="244"/>
      <c r="R100" s="244"/>
      <c r="S100" s="129"/>
    </row>
    <row r="101" spans="1:19" ht="24">
      <c r="A101" s="248"/>
      <c r="B101" s="65" t="s">
        <v>314</v>
      </c>
      <c r="C101" s="65"/>
      <c r="D101" s="59">
        <f t="shared" si="19"/>
        <v>1.61</v>
      </c>
      <c r="E101" s="239" t="s">
        <v>328</v>
      </c>
      <c r="F101" s="235">
        <f t="shared" si="36"/>
        <v>1.61</v>
      </c>
      <c r="G101" s="240"/>
      <c r="H101" s="235">
        <f>VLOOKUP(B101,[1]高校!$B$128:$V$334,21,0)</f>
        <v>1.61</v>
      </c>
      <c r="I101" s="240"/>
      <c r="J101" s="240"/>
      <c r="K101" s="241"/>
      <c r="L101" s="237"/>
      <c r="M101" s="237"/>
      <c r="N101" s="237"/>
      <c r="O101" s="242"/>
      <c r="P101" s="243"/>
      <c r="Q101" s="244"/>
      <c r="R101" s="244"/>
      <c r="S101" s="129"/>
    </row>
    <row r="102" spans="1:19" ht="24">
      <c r="A102" s="248"/>
      <c r="B102" s="65" t="s">
        <v>107</v>
      </c>
      <c r="C102" s="65"/>
      <c r="D102" s="59">
        <f t="shared" si="19"/>
        <v>35.550000000000004</v>
      </c>
      <c r="E102" s="239" t="s">
        <v>328</v>
      </c>
      <c r="F102" s="235">
        <f t="shared" si="36"/>
        <v>3.56</v>
      </c>
      <c r="G102" s="240"/>
      <c r="H102" s="235">
        <f>VLOOKUP(B102,[1]高校!$B$128:$V$334,21,0)</f>
        <v>3.56</v>
      </c>
      <c r="I102" s="240"/>
      <c r="J102" s="240"/>
      <c r="K102" s="241" t="s">
        <v>394</v>
      </c>
      <c r="L102" s="237">
        <f t="shared" si="37"/>
        <v>26</v>
      </c>
      <c r="M102" s="237">
        <f>VLOOKUP(B102,[1]中职!$B$93:$P$241,14,0)</f>
        <v>1</v>
      </c>
      <c r="N102" s="237">
        <f>VLOOKUP(B102,[1]中职!$B$93:$P$241,15,0)</f>
        <v>25</v>
      </c>
      <c r="O102" s="242" t="s">
        <v>13</v>
      </c>
      <c r="P102" s="243">
        <f t="shared" si="38"/>
        <v>5.9900000000000038</v>
      </c>
      <c r="Q102" s="244">
        <f>VLOOKUP(B102,[1]高中!$A$15:$H$173,4,0)</f>
        <v>5.3400000000000034</v>
      </c>
      <c r="R102" s="244">
        <f>VLOOKUP(B102,[1]高中!$A$15:$G$173,7,0)</f>
        <v>0.65000000000000036</v>
      </c>
      <c r="S102" s="129"/>
    </row>
    <row r="103" spans="1:19" ht="24">
      <c r="A103" s="248"/>
      <c r="B103" s="65" t="s">
        <v>108</v>
      </c>
      <c r="C103" s="65"/>
      <c r="D103" s="59">
        <f t="shared" si="19"/>
        <v>16.399999999999999</v>
      </c>
      <c r="E103" s="239" t="s">
        <v>328</v>
      </c>
      <c r="F103" s="235">
        <f t="shared" si="36"/>
        <v>1.54</v>
      </c>
      <c r="G103" s="240"/>
      <c r="H103" s="235">
        <f>VLOOKUP(B103,[1]高校!$B$128:$V$334,21,0)</f>
        <v>1.54</v>
      </c>
      <c r="I103" s="240"/>
      <c r="J103" s="240"/>
      <c r="K103" s="241" t="s">
        <v>394</v>
      </c>
      <c r="L103" s="237">
        <f t="shared" si="37"/>
        <v>11</v>
      </c>
      <c r="M103" s="237">
        <f>VLOOKUP(B103,[1]中职!$B$93:$P$241,14,0)</f>
        <v>0</v>
      </c>
      <c r="N103" s="237">
        <f>VLOOKUP(B103,[1]中职!$B$93:$P$241,15,0)</f>
        <v>11</v>
      </c>
      <c r="O103" s="242" t="s">
        <v>13</v>
      </c>
      <c r="P103" s="243">
        <f t="shared" si="38"/>
        <v>3.8599999999999977</v>
      </c>
      <c r="Q103" s="244">
        <f>VLOOKUP(B103,[1]高中!$A$15:$H$173,4,0)</f>
        <v>3.009999999999998</v>
      </c>
      <c r="R103" s="244">
        <f>VLOOKUP(B103,[1]高中!$A$15:$G$173,7,0)</f>
        <v>0.84999999999999964</v>
      </c>
      <c r="S103" s="129"/>
    </row>
    <row r="104" spans="1:19" ht="24">
      <c r="A104" s="248"/>
      <c r="B104" s="65" t="s">
        <v>109</v>
      </c>
      <c r="C104" s="65"/>
      <c r="D104" s="59">
        <f t="shared" si="19"/>
        <v>2.7999999999999989</v>
      </c>
      <c r="E104" s="239" t="s">
        <v>328</v>
      </c>
      <c r="F104" s="235">
        <f t="shared" si="36"/>
        <v>2.04</v>
      </c>
      <c r="G104" s="240"/>
      <c r="H104" s="235">
        <f>VLOOKUP(B104,[1]高校!$B$128:$V$334,21,0)</f>
        <v>2.04</v>
      </c>
      <c r="I104" s="240"/>
      <c r="J104" s="240"/>
      <c r="K104" s="240"/>
      <c r="L104" s="240"/>
      <c r="M104" s="240"/>
      <c r="N104" s="240"/>
      <c r="O104" s="242" t="s">
        <v>13</v>
      </c>
      <c r="P104" s="243">
        <f t="shared" si="38"/>
        <v>0.7599999999999989</v>
      </c>
      <c r="Q104" s="244">
        <f>VLOOKUP(B104,[1]高中!$A$15:$H$173,4,0)</f>
        <v>0.44999999999999929</v>
      </c>
      <c r="R104" s="244">
        <f>VLOOKUP(B104,[1]高中!$A$15:$G$173,7,0)</f>
        <v>0.30999999999999961</v>
      </c>
      <c r="S104" s="129"/>
    </row>
    <row r="105" spans="1:19" ht="24">
      <c r="A105" s="248"/>
      <c r="B105" s="65" t="s">
        <v>110</v>
      </c>
      <c r="C105" s="65"/>
      <c r="D105" s="59">
        <f t="shared" si="19"/>
        <v>21.310000000000002</v>
      </c>
      <c r="E105" s="239" t="s">
        <v>328</v>
      </c>
      <c r="F105" s="235">
        <f t="shared" si="36"/>
        <v>5.67</v>
      </c>
      <c r="G105" s="240"/>
      <c r="H105" s="235">
        <f>VLOOKUP(B105,[1]高校!$B$128:$V$334,21,0)</f>
        <v>5.67</v>
      </c>
      <c r="I105" s="240"/>
      <c r="J105" s="240"/>
      <c r="K105" s="240"/>
      <c r="L105" s="240"/>
      <c r="M105" s="240"/>
      <c r="N105" s="240"/>
      <c r="O105" s="242" t="s">
        <v>13</v>
      </c>
      <c r="P105" s="243">
        <f t="shared" si="38"/>
        <v>15.64</v>
      </c>
      <c r="Q105" s="244">
        <f>VLOOKUP(B105,[1]高中!$A$15:$H$173,4,0)</f>
        <v>11.530000000000001</v>
      </c>
      <c r="R105" s="244">
        <f>VLOOKUP(B105,[1]高中!$A$15:$G$173,7,0)</f>
        <v>4.1099999999999994</v>
      </c>
      <c r="S105" s="129"/>
    </row>
    <row r="106" spans="1:19" ht="24">
      <c r="A106" s="248"/>
      <c r="B106" s="65" t="s">
        <v>111</v>
      </c>
      <c r="C106" s="65"/>
      <c r="D106" s="59">
        <f t="shared" si="19"/>
        <v>121.52000000000001</v>
      </c>
      <c r="E106" s="239" t="s">
        <v>328</v>
      </c>
      <c r="F106" s="235">
        <f t="shared" si="36"/>
        <v>16.13</v>
      </c>
      <c r="G106" s="240"/>
      <c r="H106" s="235">
        <f>VLOOKUP(B106,[1]高校!$B$128:$V$334,21,0)</f>
        <v>16.13</v>
      </c>
      <c r="I106" s="240"/>
      <c r="J106" s="240"/>
      <c r="K106" s="241" t="s">
        <v>394</v>
      </c>
      <c r="L106" s="237">
        <f t="shared" ref="L106:L111" si="39">M106+N106</f>
        <v>77</v>
      </c>
      <c r="M106" s="237">
        <f>VLOOKUP(B106,[1]中职!$B$93:$P$241,14,0)</f>
        <v>6</v>
      </c>
      <c r="N106" s="237">
        <f>VLOOKUP(B106,[1]中职!$B$93:$P$241,15,0)</f>
        <v>71</v>
      </c>
      <c r="O106" s="242" t="s">
        <v>13</v>
      </c>
      <c r="P106" s="243">
        <f t="shared" si="38"/>
        <v>28.390000000000008</v>
      </c>
      <c r="Q106" s="244">
        <f>VLOOKUP(B106,[1]高中!$A$15:$H$173,4,0)</f>
        <v>22.930000000000007</v>
      </c>
      <c r="R106" s="244">
        <f>VLOOKUP(B106,[1]高中!$A$15:$G$173,7,0)</f>
        <v>5.4600000000000009</v>
      </c>
      <c r="S106" s="129"/>
    </row>
    <row r="107" spans="1:19" ht="24">
      <c r="A107" s="248"/>
      <c r="B107" s="65" t="s">
        <v>112</v>
      </c>
      <c r="C107" s="65"/>
      <c r="D107" s="59">
        <f t="shared" si="19"/>
        <v>375.91</v>
      </c>
      <c r="E107" s="239" t="s">
        <v>328</v>
      </c>
      <c r="F107" s="235">
        <f t="shared" si="36"/>
        <v>73.17</v>
      </c>
      <c r="G107" s="240"/>
      <c r="H107" s="235">
        <f>VLOOKUP(B107,[1]高校!$B$128:$V$334,21,0)</f>
        <v>73.17</v>
      </c>
      <c r="I107" s="240"/>
      <c r="J107" s="240"/>
      <c r="K107" s="241" t="s">
        <v>394</v>
      </c>
      <c r="L107" s="237">
        <f t="shared" si="39"/>
        <v>153</v>
      </c>
      <c r="M107" s="237">
        <f>VLOOKUP(B107,[1]中职!$B$93:$P$241,14,0)</f>
        <v>64</v>
      </c>
      <c r="N107" s="237">
        <f>VLOOKUP(B107,[1]中职!$B$93:$P$241,15,0)</f>
        <v>89</v>
      </c>
      <c r="O107" s="242" t="s">
        <v>13</v>
      </c>
      <c r="P107" s="243">
        <f t="shared" si="38"/>
        <v>149.74</v>
      </c>
      <c r="Q107" s="244">
        <f>VLOOKUP(B107,[1]高中!$A$15:$H$173,4,0)</f>
        <v>98.62</v>
      </c>
      <c r="R107" s="244">
        <f>VLOOKUP(B107,[1]高中!$A$15:$G$173,7,0)</f>
        <v>51.120000000000005</v>
      </c>
      <c r="S107" s="129"/>
    </row>
    <row r="108" spans="1:19" ht="24">
      <c r="A108" s="248"/>
      <c r="B108" s="65" t="s">
        <v>113</v>
      </c>
      <c r="C108" s="65"/>
      <c r="D108" s="59">
        <f t="shared" si="19"/>
        <v>34.029999999999987</v>
      </c>
      <c r="E108" s="239" t="s">
        <v>328</v>
      </c>
      <c r="F108" s="235">
        <f t="shared" si="36"/>
        <v>12.22</v>
      </c>
      <c r="G108" s="240"/>
      <c r="H108" s="235">
        <f>VLOOKUP(B108,[1]高校!$B$128:$V$334,21,0)</f>
        <v>12.22</v>
      </c>
      <c r="I108" s="240"/>
      <c r="J108" s="240"/>
      <c r="K108" s="241" t="s">
        <v>394</v>
      </c>
      <c r="L108" s="237">
        <f t="shared" si="39"/>
        <v>0</v>
      </c>
      <c r="M108" s="237">
        <f>VLOOKUP(B108,[1]中职!$B$93:$P$241,14,0)</f>
        <v>0</v>
      </c>
      <c r="N108" s="237">
        <f>VLOOKUP(B108,[1]中职!$B$93:$P$241,15,0)</f>
        <v>0</v>
      </c>
      <c r="O108" s="242" t="s">
        <v>13</v>
      </c>
      <c r="P108" s="243">
        <f t="shared" si="38"/>
        <v>21.809999999999988</v>
      </c>
      <c r="Q108" s="244">
        <f>VLOOKUP(B108,[1]高中!$A$15:$H$173,4,0)</f>
        <v>18.389999999999986</v>
      </c>
      <c r="R108" s="244">
        <f>VLOOKUP(B108,[1]高中!$A$15:$G$173,7,0)</f>
        <v>3.4200000000000017</v>
      </c>
      <c r="S108" s="129"/>
    </row>
    <row r="109" spans="1:19" ht="24">
      <c r="A109" s="248"/>
      <c r="B109" s="65" t="s">
        <v>114</v>
      </c>
      <c r="C109" s="65"/>
      <c r="D109" s="59">
        <f t="shared" si="19"/>
        <v>82.309999999999988</v>
      </c>
      <c r="E109" s="239" t="s">
        <v>328</v>
      </c>
      <c r="F109" s="235">
        <f t="shared" si="36"/>
        <v>12.25</v>
      </c>
      <c r="G109" s="240"/>
      <c r="H109" s="235">
        <f>VLOOKUP(B109,[1]高校!$B$128:$V$334,21,0)</f>
        <v>12.25</v>
      </c>
      <c r="I109" s="240"/>
      <c r="J109" s="240"/>
      <c r="K109" s="241" t="s">
        <v>394</v>
      </c>
      <c r="L109" s="237">
        <f t="shared" si="39"/>
        <v>52</v>
      </c>
      <c r="M109" s="237">
        <f>VLOOKUP(B109,[1]中职!$B$93:$P$241,14,0)</f>
        <v>11</v>
      </c>
      <c r="N109" s="237">
        <f>VLOOKUP(B109,[1]中职!$B$93:$P$241,15,0)</f>
        <v>41</v>
      </c>
      <c r="O109" s="242" t="s">
        <v>13</v>
      </c>
      <c r="P109" s="243">
        <f t="shared" si="38"/>
        <v>18.059999999999992</v>
      </c>
      <c r="Q109" s="244">
        <f>VLOOKUP(B109,[1]高中!$A$15:$H$173,4,0)</f>
        <v>13.539999999999992</v>
      </c>
      <c r="R109" s="244">
        <f>VLOOKUP(B109,[1]高中!$A$15:$G$173,7,0)</f>
        <v>4.5199999999999996</v>
      </c>
      <c r="S109" s="129"/>
    </row>
    <row r="110" spans="1:19" ht="24">
      <c r="A110" s="248"/>
      <c r="B110" s="65" t="s">
        <v>115</v>
      </c>
      <c r="C110" s="65"/>
      <c r="D110" s="59">
        <f t="shared" si="19"/>
        <v>85.510000000000019</v>
      </c>
      <c r="E110" s="239" t="s">
        <v>328</v>
      </c>
      <c r="F110" s="235">
        <f t="shared" si="36"/>
        <v>9.1999999999999993</v>
      </c>
      <c r="G110" s="240"/>
      <c r="H110" s="235">
        <f>VLOOKUP(B110,[1]高校!$B$128:$V$334,21,0)</f>
        <v>9.1999999999999993</v>
      </c>
      <c r="I110" s="240"/>
      <c r="J110" s="240"/>
      <c r="K110" s="241" t="s">
        <v>394</v>
      </c>
      <c r="L110" s="237">
        <f t="shared" si="39"/>
        <v>59</v>
      </c>
      <c r="M110" s="237">
        <f>VLOOKUP(B110,[1]中职!$B$93:$P$241,14,0)</f>
        <v>4</v>
      </c>
      <c r="N110" s="237">
        <f>VLOOKUP(B110,[1]中职!$B$93:$P$241,15,0)</f>
        <v>55</v>
      </c>
      <c r="O110" s="242" t="s">
        <v>13</v>
      </c>
      <c r="P110" s="243">
        <f t="shared" si="38"/>
        <v>17.310000000000009</v>
      </c>
      <c r="Q110" s="244">
        <f>VLOOKUP(B110,[1]高中!$A$15:$H$173,4,0)</f>
        <v>10.830000000000013</v>
      </c>
      <c r="R110" s="244">
        <f>VLOOKUP(B110,[1]高中!$A$15:$G$173,7,0)</f>
        <v>6.4799999999999969</v>
      </c>
      <c r="S110" s="129"/>
    </row>
    <row r="111" spans="1:19" ht="24">
      <c r="A111" s="248"/>
      <c r="B111" s="65" t="s">
        <v>116</v>
      </c>
      <c r="C111" s="65"/>
      <c r="D111" s="59">
        <f t="shared" si="19"/>
        <v>96.589999999999989</v>
      </c>
      <c r="E111" s="239" t="s">
        <v>328</v>
      </c>
      <c r="F111" s="235">
        <f t="shared" si="36"/>
        <v>13.97</v>
      </c>
      <c r="G111" s="240"/>
      <c r="H111" s="235">
        <f>VLOOKUP(B111,[1]高校!$B$128:$V$334,21,0)</f>
        <v>13.97</v>
      </c>
      <c r="I111" s="240"/>
      <c r="J111" s="240"/>
      <c r="K111" s="241" t="s">
        <v>394</v>
      </c>
      <c r="L111" s="237">
        <f t="shared" si="39"/>
        <v>60</v>
      </c>
      <c r="M111" s="237">
        <f>VLOOKUP(B111,[1]中职!$B$93:$P$241,14,0)</f>
        <v>18</v>
      </c>
      <c r="N111" s="237">
        <f>VLOOKUP(B111,[1]中职!$B$93:$P$241,15,0)</f>
        <v>42</v>
      </c>
      <c r="O111" s="242" t="s">
        <v>13</v>
      </c>
      <c r="P111" s="243">
        <f t="shared" si="38"/>
        <v>22.61999999999999</v>
      </c>
      <c r="Q111" s="244">
        <f>VLOOKUP(B111,[1]高中!$A$15:$H$173,4,0)</f>
        <v>15.699999999999989</v>
      </c>
      <c r="R111" s="244">
        <f>VLOOKUP(B111,[1]高中!$A$15:$G$173,7,0)</f>
        <v>6.9200000000000017</v>
      </c>
      <c r="S111" s="129"/>
    </row>
    <row r="112" spans="1:19" s="58" customFormat="1">
      <c r="A112" s="248" t="s">
        <v>397</v>
      </c>
      <c r="B112" s="229" t="s">
        <v>117</v>
      </c>
      <c r="C112" s="62" t="s">
        <v>118</v>
      </c>
      <c r="D112" s="61">
        <f>SUM(D114:D133)</f>
        <v>2548.42</v>
      </c>
      <c r="E112" s="59"/>
      <c r="F112" s="61">
        <f>SUM(F114:F133)</f>
        <v>1360.1000000000004</v>
      </c>
      <c r="G112" s="61">
        <f>SUM(G114:G133)</f>
        <v>753.21000000000015</v>
      </c>
      <c r="H112" s="61">
        <f t="shared" ref="H112:J112" si="40">SUM(H114:H133)</f>
        <v>44.639999999999993</v>
      </c>
      <c r="I112" s="61">
        <f t="shared" si="40"/>
        <v>0</v>
      </c>
      <c r="J112" s="61">
        <f t="shared" si="40"/>
        <v>562.25</v>
      </c>
      <c r="K112" s="61"/>
      <c r="L112" s="61">
        <f>M112+N112</f>
        <v>931</v>
      </c>
      <c r="M112" s="61">
        <f>SUM(M114:M133)</f>
        <v>119</v>
      </c>
      <c r="N112" s="61">
        <f>SUM(N114:N133)</f>
        <v>812</v>
      </c>
      <c r="O112" s="234"/>
      <c r="P112" s="61">
        <f>Q112+R112</f>
        <v>257.32</v>
      </c>
      <c r="Q112" s="61">
        <f>SUM(Q114:Q133)</f>
        <v>167.92000000000002</v>
      </c>
      <c r="R112" s="61">
        <f>SUM(R114:R133)</f>
        <v>89.399999999999991</v>
      </c>
      <c r="S112" s="82"/>
    </row>
    <row r="113" spans="1:19">
      <c r="A113" s="248"/>
      <c r="B113" s="63" t="s">
        <v>119</v>
      </c>
      <c r="C113" s="41"/>
      <c r="D113" s="235">
        <f>SUM(D114:D119)</f>
        <v>1627.31</v>
      </c>
      <c r="E113" s="59"/>
      <c r="F113" s="235">
        <f>SUM(F114:F119)</f>
        <v>1315.46</v>
      </c>
      <c r="G113" s="235">
        <f>SUM(G114:G119)</f>
        <v>753.21000000000015</v>
      </c>
      <c r="H113" s="235">
        <v>0</v>
      </c>
      <c r="I113" s="235"/>
      <c r="J113" s="235">
        <f>SUM(J114:J119)</f>
        <v>562.25</v>
      </c>
      <c r="K113" s="235"/>
      <c r="L113" s="235">
        <f>SUM(L114:L119)</f>
        <v>288</v>
      </c>
      <c r="M113" s="235">
        <f>SUM(M114:M119)</f>
        <v>31</v>
      </c>
      <c r="N113" s="235">
        <f>SUM(N114:N119)</f>
        <v>257</v>
      </c>
      <c r="O113" s="236"/>
      <c r="P113" s="235">
        <f>SUM(P114:P119)</f>
        <v>23.850000000000005</v>
      </c>
      <c r="Q113" s="235">
        <f>SUM(Q114:Q119)</f>
        <v>21.650000000000006</v>
      </c>
      <c r="R113" s="235">
        <f>SUM(R114:R119)</f>
        <v>2.1999999999999993</v>
      </c>
      <c r="S113" s="129"/>
    </row>
    <row r="114" spans="1:19" ht="24">
      <c r="A114" s="248"/>
      <c r="B114" s="63" t="s">
        <v>120</v>
      </c>
      <c r="C114" s="41" t="s">
        <v>121</v>
      </c>
      <c r="D114" s="59">
        <f t="shared" si="19"/>
        <v>425.07000000000005</v>
      </c>
      <c r="E114" s="60" t="s">
        <v>12</v>
      </c>
      <c r="F114" s="235">
        <f t="shared" ref="F114:F133" si="41">SUM(G114:J114)</f>
        <v>425.07000000000005</v>
      </c>
      <c r="G114" s="235">
        <f>VLOOKUP(C114,[1]高校!$C$11:$V$325,17,0)</f>
        <v>232.24</v>
      </c>
      <c r="H114" s="235">
        <v>0</v>
      </c>
      <c r="I114" s="235"/>
      <c r="J114" s="235">
        <f>VLOOKUP(C114,[1]高校!$C$11:$V$325,18,0)</f>
        <v>192.83000000000007</v>
      </c>
      <c r="K114" s="235"/>
      <c r="L114" s="237"/>
      <c r="M114" s="237"/>
      <c r="N114" s="237"/>
      <c r="O114" s="238"/>
      <c r="P114" s="237"/>
      <c r="Q114" s="237"/>
      <c r="R114" s="237"/>
      <c r="S114" s="129"/>
    </row>
    <row r="115" spans="1:19" ht="24">
      <c r="A115" s="248"/>
      <c r="B115" s="63" t="s">
        <v>120</v>
      </c>
      <c r="C115" s="41" t="s">
        <v>122</v>
      </c>
      <c r="D115" s="59">
        <f t="shared" si="19"/>
        <v>365.71999999999991</v>
      </c>
      <c r="E115" s="60" t="s">
        <v>12</v>
      </c>
      <c r="F115" s="235">
        <f t="shared" si="41"/>
        <v>365.71999999999991</v>
      </c>
      <c r="G115" s="235">
        <f>VLOOKUP(C115,[1]高校!$C$11:$V$325,17,0)</f>
        <v>160.01</v>
      </c>
      <c r="H115" s="235">
        <v>0</v>
      </c>
      <c r="I115" s="235"/>
      <c r="J115" s="235">
        <f>VLOOKUP(C115,[1]高校!$C$11:$V$325,18,0)</f>
        <v>205.70999999999995</v>
      </c>
      <c r="K115" s="235"/>
      <c r="L115" s="237"/>
      <c r="M115" s="237"/>
      <c r="N115" s="237"/>
      <c r="O115" s="238"/>
      <c r="P115" s="237"/>
      <c r="Q115" s="237"/>
      <c r="R115" s="237"/>
      <c r="S115" s="129"/>
    </row>
    <row r="116" spans="1:19" ht="24">
      <c r="A116" s="248"/>
      <c r="B116" s="63" t="s">
        <v>120</v>
      </c>
      <c r="C116" s="68" t="s">
        <v>123</v>
      </c>
      <c r="D116" s="59">
        <f t="shared" si="19"/>
        <v>303.55000000000007</v>
      </c>
      <c r="E116" s="60" t="s">
        <v>12</v>
      </c>
      <c r="F116" s="235">
        <f t="shared" si="41"/>
        <v>303.55000000000007</v>
      </c>
      <c r="G116" s="235">
        <f>VLOOKUP(C116,[1]高校!$C$11:$V$325,17,0)</f>
        <v>138.19000000000005</v>
      </c>
      <c r="H116" s="235">
        <v>0</v>
      </c>
      <c r="I116" s="235"/>
      <c r="J116" s="235">
        <f>VLOOKUP(C116,[1]高校!$C$11:$V$325,18,0)</f>
        <v>165.35999999999999</v>
      </c>
      <c r="K116" s="235"/>
      <c r="L116" s="237"/>
      <c r="M116" s="237"/>
      <c r="N116" s="237"/>
      <c r="O116" s="238"/>
      <c r="P116" s="237"/>
      <c r="Q116" s="237"/>
      <c r="R116" s="237"/>
      <c r="S116" s="129"/>
    </row>
    <row r="117" spans="1:19" ht="24">
      <c r="A117" s="248"/>
      <c r="B117" s="63" t="s">
        <v>120</v>
      </c>
      <c r="C117" s="68" t="s">
        <v>124</v>
      </c>
      <c r="D117" s="59">
        <f t="shared" si="19"/>
        <v>188.05000000000004</v>
      </c>
      <c r="E117" s="60" t="s">
        <v>11</v>
      </c>
      <c r="F117" s="235">
        <f t="shared" si="41"/>
        <v>188.05000000000004</v>
      </c>
      <c r="G117" s="235">
        <f>VLOOKUP(C117,[1]高校!$C$11:$V$325,17,0)</f>
        <v>189.70000000000005</v>
      </c>
      <c r="H117" s="235">
        <v>0</v>
      </c>
      <c r="I117" s="235"/>
      <c r="J117" s="235">
        <f>VLOOKUP(C117,[1]高校!$C$11:$V$325,18,0)</f>
        <v>-1.650000000000003</v>
      </c>
      <c r="K117" s="235"/>
      <c r="L117" s="237"/>
      <c r="M117" s="237"/>
      <c r="N117" s="237"/>
      <c r="O117" s="238"/>
      <c r="P117" s="237"/>
      <c r="Q117" s="237"/>
      <c r="R117" s="237"/>
      <c r="S117" s="129"/>
    </row>
    <row r="118" spans="1:19" ht="24">
      <c r="A118" s="248"/>
      <c r="B118" s="63" t="s">
        <v>120</v>
      </c>
      <c r="C118" s="158" t="s">
        <v>341</v>
      </c>
      <c r="D118" s="59">
        <f t="shared" si="19"/>
        <v>33.07</v>
      </c>
      <c r="E118" s="60" t="s">
        <v>12</v>
      </c>
      <c r="F118" s="235">
        <f t="shared" si="41"/>
        <v>33.07</v>
      </c>
      <c r="G118" s="235">
        <f>VLOOKUP(C118,[1]高校!$C$11:$V$325,17,0)</f>
        <v>33.07</v>
      </c>
      <c r="H118" s="235"/>
      <c r="I118" s="235"/>
      <c r="J118" s="235"/>
      <c r="K118" s="235"/>
      <c r="L118" s="237"/>
      <c r="M118" s="237"/>
      <c r="N118" s="237"/>
      <c r="O118" s="238"/>
      <c r="P118" s="237"/>
      <c r="Q118" s="237"/>
      <c r="R118" s="237"/>
      <c r="S118" s="129"/>
    </row>
    <row r="119" spans="1:19" ht="24">
      <c r="A119" s="248"/>
      <c r="B119" s="65" t="s">
        <v>120</v>
      </c>
      <c r="C119" s="66"/>
      <c r="D119" s="59">
        <f t="shared" si="19"/>
        <v>311.85000000000002</v>
      </c>
      <c r="E119" s="59"/>
      <c r="F119" s="235">
        <f t="shared" si="41"/>
        <v>0</v>
      </c>
      <c r="G119" s="240"/>
      <c r="H119" s="235">
        <f>VLOOKUP(B119,[1]高校!$B$128:$V$334,21,0)</f>
        <v>0</v>
      </c>
      <c r="I119" s="240"/>
      <c r="J119" s="240"/>
      <c r="K119" s="241" t="s">
        <v>394</v>
      </c>
      <c r="L119" s="237">
        <f>M119+N119</f>
        <v>288</v>
      </c>
      <c r="M119" s="237">
        <f>VLOOKUP(B119,[1]中职!$B$93:$P$241,14,0)</f>
        <v>31</v>
      </c>
      <c r="N119" s="237">
        <f>VLOOKUP(B119,[1]中职!$B$93:$P$241,15,0)</f>
        <v>257</v>
      </c>
      <c r="O119" s="242" t="s">
        <v>13</v>
      </c>
      <c r="P119" s="243">
        <f t="shared" ref="P119:P133" si="42">Q119+R119</f>
        <v>23.850000000000005</v>
      </c>
      <c r="Q119" s="244">
        <f>VLOOKUP(B119,[1]高中!$A$15:$H$173,4,0)</f>
        <v>21.650000000000006</v>
      </c>
      <c r="R119" s="244">
        <f>VLOOKUP(B119,[1]高中!$A$15:$G$173,7,0)</f>
        <v>2.1999999999999993</v>
      </c>
      <c r="S119" s="83"/>
    </row>
    <row r="120" spans="1:19" ht="24">
      <c r="A120" s="248"/>
      <c r="B120" s="65" t="s">
        <v>315</v>
      </c>
      <c r="C120" s="66"/>
      <c r="D120" s="59">
        <f t="shared" si="19"/>
        <v>0.59</v>
      </c>
      <c r="E120" s="239" t="s">
        <v>328</v>
      </c>
      <c r="F120" s="235">
        <f t="shared" si="41"/>
        <v>0.59</v>
      </c>
      <c r="G120" s="240"/>
      <c r="H120" s="235">
        <f>VLOOKUP(B120,[1]高校!$B$128:$V$334,21,0)</f>
        <v>0.59</v>
      </c>
      <c r="I120" s="240"/>
      <c r="J120" s="240"/>
      <c r="K120" s="241"/>
      <c r="L120" s="237"/>
      <c r="M120" s="237"/>
      <c r="N120" s="237"/>
      <c r="O120" s="242"/>
      <c r="P120" s="243"/>
      <c r="Q120" s="244"/>
      <c r="R120" s="244"/>
      <c r="S120" s="83"/>
    </row>
    <row r="121" spans="1:19" ht="24">
      <c r="A121" s="248"/>
      <c r="B121" s="65" t="s">
        <v>316</v>
      </c>
      <c r="C121" s="66"/>
      <c r="D121" s="59">
        <f t="shared" si="19"/>
        <v>0.15</v>
      </c>
      <c r="E121" s="239" t="s">
        <v>328</v>
      </c>
      <c r="F121" s="235">
        <f t="shared" si="41"/>
        <v>0.15</v>
      </c>
      <c r="G121" s="240"/>
      <c r="H121" s="235">
        <f>VLOOKUP(B121,[1]高校!$B$128:$V$334,21,0)</f>
        <v>0.15</v>
      </c>
      <c r="I121" s="240"/>
      <c r="J121" s="240"/>
      <c r="K121" s="241"/>
      <c r="L121" s="237"/>
      <c r="M121" s="237"/>
      <c r="N121" s="237"/>
      <c r="O121" s="242"/>
      <c r="P121" s="243"/>
      <c r="Q121" s="244"/>
      <c r="R121" s="244"/>
      <c r="S121" s="83"/>
    </row>
    <row r="122" spans="1:19" ht="18.75" customHeight="1">
      <c r="A122" s="248"/>
      <c r="B122" s="65" t="s">
        <v>398</v>
      </c>
      <c r="C122" s="66"/>
      <c r="D122" s="59">
        <f t="shared" si="19"/>
        <v>2.7999999999999989</v>
      </c>
      <c r="E122" s="239" t="s">
        <v>328</v>
      </c>
      <c r="F122" s="235">
        <f t="shared" si="41"/>
        <v>0.67</v>
      </c>
      <c r="G122" s="240"/>
      <c r="H122" s="235">
        <f>VLOOKUP(B122,[1]高校!$B$128:$V$334,21,0)</f>
        <v>0.67</v>
      </c>
      <c r="I122" s="240"/>
      <c r="J122" s="240"/>
      <c r="K122" s="241"/>
      <c r="L122" s="237"/>
      <c r="M122" s="237"/>
      <c r="N122" s="237"/>
      <c r="O122" s="242" t="s">
        <v>13</v>
      </c>
      <c r="P122" s="243">
        <f t="shared" si="42"/>
        <v>2.129999999999999</v>
      </c>
      <c r="Q122" s="244">
        <f>VLOOKUP(B122,[1]高中!$A$15:$H$173,4,0)</f>
        <v>1.6099999999999994</v>
      </c>
      <c r="R122" s="244">
        <f>VLOOKUP(B122,[1]高中!$A$15:$G$173,7,0)</f>
        <v>0.51999999999999957</v>
      </c>
      <c r="S122" s="83"/>
    </row>
    <row r="123" spans="1:19" ht="24">
      <c r="A123" s="248"/>
      <c r="B123" s="65" t="s">
        <v>125</v>
      </c>
      <c r="C123" s="69"/>
      <c r="D123" s="59">
        <f t="shared" si="19"/>
        <v>3.080000000000001</v>
      </c>
      <c r="E123" s="239" t="s">
        <v>328</v>
      </c>
      <c r="F123" s="235">
        <f t="shared" si="41"/>
        <v>1.03</v>
      </c>
      <c r="G123" s="245"/>
      <c r="H123" s="235">
        <f>VLOOKUP(B123,[1]高校!$B$128:$V$334,21,0)</f>
        <v>1.03</v>
      </c>
      <c r="I123" s="245"/>
      <c r="J123" s="245"/>
      <c r="K123" s="245"/>
      <c r="L123" s="240"/>
      <c r="M123" s="240"/>
      <c r="N123" s="240"/>
      <c r="O123" s="242" t="s">
        <v>13</v>
      </c>
      <c r="P123" s="243">
        <f t="shared" si="42"/>
        <v>2.0500000000000007</v>
      </c>
      <c r="Q123" s="244">
        <f>VLOOKUP(B123,[1]高中!$A$15:$H$173,4,0)</f>
        <v>1.2800000000000011</v>
      </c>
      <c r="R123" s="244">
        <f>VLOOKUP(B123,[1]高中!$A$15:$G$173,7,0)</f>
        <v>0.76999999999999957</v>
      </c>
      <c r="S123" s="129"/>
    </row>
    <row r="124" spans="1:19" ht="24">
      <c r="A124" s="248"/>
      <c r="B124" s="69" t="s">
        <v>126</v>
      </c>
      <c r="C124" s="69"/>
      <c r="D124" s="59">
        <f t="shared" si="19"/>
        <v>1.3000000000000012</v>
      </c>
      <c r="E124" s="239" t="s">
        <v>328</v>
      </c>
      <c r="F124" s="235">
        <f t="shared" si="41"/>
        <v>0.82</v>
      </c>
      <c r="G124" s="245"/>
      <c r="H124" s="235">
        <f>VLOOKUP(B124,[1]高校!$B$128:$V$334,21,0)</f>
        <v>0.82</v>
      </c>
      <c r="I124" s="245"/>
      <c r="J124" s="245"/>
      <c r="K124" s="245"/>
      <c r="L124" s="240"/>
      <c r="M124" s="240"/>
      <c r="N124" s="240"/>
      <c r="O124" s="242" t="s">
        <v>13</v>
      </c>
      <c r="P124" s="243">
        <f t="shared" si="42"/>
        <v>0.48000000000000131</v>
      </c>
      <c r="Q124" s="244">
        <f>VLOOKUP(B124,[1]高中!$A$15:$H$173,4,0)</f>
        <v>1.5300000000000011</v>
      </c>
      <c r="R124" s="244">
        <f>VLOOKUP(B124,[1]高中!$A$15:$G$173,7,0)</f>
        <v>-1.0499999999999998</v>
      </c>
      <c r="S124" s="129"/>
    </row>
    <row r="125" spans="1:19" ht="22.5" customHeight="1">
      <c r="A125" s="248"/>
      <c r="B125" s="69" t="s">
        <v>381</v>
      </c>
      <c r="C125" s="69"/>
      <c r="D125" s="59">
        <f t="shared" si="19"/>
        <v>10.219999999999999</v>
      </c>
      <c r="E125" s="239" t="s">
        <v>328</v>
      </c>
      <c r="F125" s="235">
        <f t="shared" si="41"/>
        <v>1.95</v>
      </c>
      <c r="G125" s="245"/>
      <c r="H125" s="235">
        <f>VLOOKUP(B125,[1]高校!$B$128:$V$334,21,0)</f>
        <v>1.95</v>
      </c>
      <c r="I125" s="245"/>
      <c r="J125" s="245"/>
      <c r="K125" s="245"/>
      <c r="L125" s="240"/>
      <c r="M125" s="240"/>
      <c r="N125" s="240"/>
      <c r="O125" s="242" t="s">
        <v>13</v>
      </c>
      <c r="P125" s="243">
        <f t="shared" si="42"/>
        <v>8.27</v>
      </c>
      <c r="Q125" s="244">
        <f>VLOOKUP(B125,[1]高中!$A$15:$H$173,4,0)</f>
        <v>7.48</v>
      </c>
      <c r="R125" s="244">
        <f>VLOOKUP(B125,[1]高中!$A$15:$G$173,7,0)</f>
        <v>0.79</v>
      </c>
      <c r="S125" s="129"/>
    </row>
    <row r="126" spans="1:19" ht="24">
      <c r="A126" s="248"/>
      <c r="B126" s="69" t="s">
        <v>128</v>
      </c>
      <c r="C126" s="69"/>
      <c r="D126" s="59">
        <f t="shared" si="19"/>
        <v>26.600000000000009</v>
      </c>
      <c r="E126" s="239" t="s">
        <v>328</v>
      </c>
      <c r="F126" s="235">
        <f t="shared" si="41"/>
        <v>4.8899999999999997</v>
      </c>
      <c r="G126" s="245"/>
      <c r="H126" s="235">
        <f>VLOOKUP(B126,[1]高校!$B$128:$V$334,21,0)</f>
        <v>4.8899999999999997</v>
      </c>
      <c r="I126" s="245"/>
      <c r="J126" s="245"/>
      <c r="K126" s="245"/>
      <c r="L126" s="240"/>
      <c r="M126" s="240"/>
      <c r="N126" s="240"/>
      <c r="O126" s="242" t="s">
        <v>13</v>
      </c>
      <c r="P126" s="243">
        <f t="shared" si="42"/>
        <v>21.710000000000008</v>
      </c>
      <c r="Q126" s="244">
        <f>VLOOKUP(B126,[1]高中!$A$15:$H$173,4,0)</f>
        <v>13.180000000000007</v>
      </c>
      <c r="R126" s="244">
        <f>VLOOKUP(B126,[1]高中!$A$15:$G$173,7,0)</f>
        <v>8.5300000000000011</v>
      </c>
      <c r="S126" s="129"/>
    </row>
    <row r="127" spans="1:19" ht="24">
      <c r="A127" s="248"/>
      <c r="B127" s="69" t="s">
        <v>129</v>
      </c>
      <c r="C127" s="69"/>
      <c r="D127" s="59">
        <f t="shared" si="19"/>
        <v>46.89</v>
      </c>
      <c r="E127" s="239" t="s">
        <v>328</v>
      </c>
      <c r="F127" s="235">
        <f t="shared" si="41"/>
        <v>1.78</v>
      </c>
      <c r="G127" s="245"/>
      <c r="H127" s="235">
        <f>VLOOKUP(B127,[1]高校!$B$128:$V$334,21,0)</f>
        <v>1.78</v>
      </c>
      <c r="I127" s="245"/>
      <c r="J127" s="245"/>
      <c r="K127" s="241" t="s">
        <v>394</v>
      </c>
      <c r="L127" s="237">
        <f t="shared" ref="L127:L133" si="43">M127+N127</f>
        <v>37</v>
      </c>
      <c r="M127" s="237">
        <f>VLOOKUP(B127,[1]中职!$B$93:$P$241,14,0)</f>
        <v>3</v>
      </c>
      <c r="N127" s="237">
        <f>VLOOKUP(B127,[1]中职!$B$93:$P$241,15,0)</f>
        <v>34</v>
      </c>
      <c r="O127" s="242" t="s">
        <v>13</v>
      </c>
      <c r="P127" s="243">
        <f t="shared" si="42"/>
        <v>8.11</v>
      </c>
      <c r="Q127" s="244">
        <f>VLOOKUP(B127,[1]高中!$A$15:$H$173,4,0)</f>
        <v>4.0399999999999991</v>
      </c>
      <c r="R127" s="244">
        <f>VLOOKUP(B127,[1]高中!$A$15:$G$173,7,0)</f>
        <v>4.07</v>
      </c>
      <c r="S127" s="129"/>
    </row>
    <row r="128" spans="1:19" ht="24">
      <c r="A128" s="248"/>
      <c r="B128" s="69" t="s">
        <v>130</v>
      </c>
      <c r="C128" s="69"/>
      <c r="D128" s="59">
        <f t="shared" si="19"/>
        <v>59.75</v>
      </c>
      <c r="E128" s="239" t="s">
        <v>328</v>
      </c>
      <c r="F128" s="235">
        <f t="shared" si="41"/>
        <v>2.63</v>
      </c>
      <c r="G128" s="245"/>
      <c r="H128" s="235">
        <f>VLOOKUP(B128,[1]高校!$B$128:$V$334,21,0)</f>
        <v>2.63</v>
      </c>
      <c r="I128" s="245"/>
      <c r="J128" s="245"/>
      <c r="K128" s="241" t="s">
        <v>394</v>
      </c>
      <c r="L128" s="237">
        <f t="shared" si="43"/>
        <v>49</v>
      </c>
      <c r="M128" s="237">
        <f>VLOOKUP(B128,[1]中职!$B$93:$P$241,14,0)</f>
        <v>0</v>
      </c>
      <c r="N128" s="237">
        <f>VLOOKUP(B128,[1]中职!$B$93:$P$241,15,0)</f>
        <v>49</v>
      </c>
      <c r="O128" s="242" t="s">
        <v>13</v>
      </c>
      <c r="P128" s="243">
        <f t="shared" si="42"/>
        <v>8.1199999999999974</v>
      </c>
      <c r="Q128" s="244">
        <f>VLOOKUP(B128,[1]高中!$A$15:$H$173,4,0)</f>
        <v>5.8799999999999955</v>
      </c>
      <c r="R128" s="244">
        <f>VLOOKUP(B128,[1]高中!$A$15:$G$173,7,0)</f>
        <v>2.240000000000002</v>
      </c>
      <c r="S128" s="129"/>
    </row>
    <row r="129" spans="1:19" ht="24">
      <c r="A129" s="248"/>
      <c r="B129" s="69" t="s">
        <v>131</v>
      </c>
      <c r="C129" s="69"/>
      <c r="D129" s="59">
        <f t="shared" si="19"/>
        <v>151.62</v>
      </c>
      <c r="E129" s="239" t="s">
        <v>328</v>
      </c>
      <c r="F129" s="235">
        <f t="shared" si="41"/>
        <v>9.98</v>
      </c>
      <c r="G129" s="245"/>
      <c r="H129" s="235">
        <f>VLOOKUP(B129,[1]高校!$B$128:$V$334,21,0)</f>
        <v>9.98</v>
      </c>
      <c r="I129" s="245"/>
      <c r="J129" s="245"/>
      <c r="K129" s="241" t="s">
        <v>394</v>
      </c>
      <c r="L129" s="237">
        <f t="shared" si="43"/>
        <v>104</v>
      </c>
      <c r="M129" s="237">
        <f>VLOOKUP(B129,[1]中职!$B$93:$P$241,14,0)</f>
        <v>5</v>
      </c>
      <c r="N129" s="237">
        <f>VLOOKUP(B129,[1]中职!$B$93:$P$241,15,0)</f>
        <v>99</v>
      </c>
      <c r="O129" s="242" t="s">
        <v>13</v>
      </c>
      <c r="P129" s="243">
        <f t="shared" si="42"/>
        <v>37.639999999999986</v>
      </c>
      <c r="Q129" s="244">
        <f>VLOOKUP(B129,[1]高中!$A$15:$H$173,4,0)</f>
        <v>24.009999999999991</v>
      </c>
      <c r="R129" s="244">
        <f>VLOOKUP(B129,[1]高中!$A$15:$G$173,7,0)</f>
        <v>13.629999999999995</v>
      </c>
      <c r="S129" s="129"/>
    </row>
    <row r="130" spans="1:19" ht="24">
      <c r="A130" s="248"/>
      <c r="B130" s="69" t="s">
        <v>132</v>
      </c>
      <c r="C130" s="69"/>
      <c r="D130" s="59">
        <f t="shared" si="19"/>
        <v>172.64999999999998</v>
      </c>
      <c r="E130" s="239" t="s">
        <v>328</v>
      </c>
      <c r="F130" s="235">
        <f t="shared" si="41"/>
        <v>5.74</v>
      </c>
      <c r="G130" s="245"/>
      <c r="H130" s="235">
        <f>VLOOKUP(B130,[1]高校!$B$128:$V$334,21,0)</f>
        <v>5.74</v>
      </c>
      <c r="I130" s="245"/>
      <c r="J130" s="245"/>
      <c r="K130" s="241" t="s">
        <v>394</v>
      </c>
      <c r="L130" s="237">
        <f t="shared" si="43"/>
        <v>123</v>
      </c>
      <c r="M130" s="237">
        <f>VLOOKUP(B130,[1]中职!$B$93:$P$241,14,0)</f>
        <v>15</v>
      </c>
      <c r="N130" s="237">
        <f>VLOOKUP(B130,[1]中职!$B$93:$P$241,15,0)</f>
        <v>108</v>
      </c>
      <c r="O130" s="242" t="s">
        <v>13</v>
      </c>
      <c r="P130" s="243">
        <f t="shared" si="42"/>
        <v>43.909999999999982</v>
      </c>
      <c r="Q130" s="244">
        <f>VLOOKUP(B130,[1]高中!$A$15:$H$173,4,0)</f>
        <v>30.199999999999989</v>
      </c>
      <c r="R130" s="244">
        <f>VLOOKUP(B130,[1]高中!$A$15:$G$173,7,0)</f>
        <v>13.709999999999994</v>
      </c>
      <c r="S130" s="129"/>
    </row>
    <row r="131" spans="1:19" ht="24">
      <c r="A131" s="248"/>
      <c r="B131" s="69" t="s">
        <v>133</v>
      </c>
      <c r="C131" s="69"/>
      <c r="D131" s="59">
        <f t="shared" si="19"/>
        <v>62.98</v>
      </c>
      <c r="E131" s="239" t="s">
        <v>328</v>
      </c>
      <c r="F131" s="235">
        <f t="shared" si="41"/>
        <v>1.98</v>
      </c>
      <c r="G131" s="245"/>
      <c r="H131" s="235">
        <f>VLOOKUP(B131,[1]高校!$B$128:$V$334,21,0)</f>
        <v>1.98</v>
      </c>
      <c r="I131" s="245"/>
      <c r="J131" s="245"/>
      <c r="K131" s="241" t="s">
        <v>394</v>
      </c>
      <c r="L131" s="237">
        <f t="shared" si="43"/>
        <v>37</v>
      </c>
      <c r="M131" s="237">
        <f>VLOOKUP(B131,[1]中职!$B$93:$P$241,14,0)</f>
        <v>5</v>
      </c>
      <c r="N131" s="237">
        <f>VLOOKUP(B131,[1]中职!$B$93:$P$241,15,0)</f>
        <v>32</v>
      </c>
      <c r="O131" s="242" t="s">
        <v>13</v>
      </c>
      <c r="P131" s="243">
        <f t="shared" si="42"/>
        <v>24</v>
      </c>
      <c r="Q131" s="244">
        <f>VLOOKUP(B131,[1]高中!$A$15:$H$173,4,0)</f>
        <v>11.219999999999999</v>
      </c>
      <c r="R131" s="244">
        <f>VLOOKUP(B131,[1]高中!$A$15:$G$173,7,0)</f>
        <v>12.780000000000001</v>
      </c>
      <c r="S131" s="129"/>
    </row>
    <row r="132" spans="1:19" ht="24">
      <c r="A132" s="248"/>
      <c r="B132" s="69" t="s">
        <v>134</v>
      </c>
      <c r="C132" s="69"/>
      <c r="D132" s="59">
        <f t="shared" si="19"/>
        <v>234.40000000000003</v>
      </c>
      <c r="E132" s="239" t="s">
        <v>328</v>
      </c>
      <c r="F132" s="235">
        <f t="shared" si="41"/>
        <v>6.71</v>
      </c>
      <c r="G132" s="245"/>
      <c r="H132" s="235">
        <f>VLOOKUP(B132,[1]高校!$B$128:$V$334,21,0)</f>
        <v>6.71</v>
      </c>
      <c r="I132" s="245"/>
      <c r="J132" s="245"/>
      <c r="K132" s="241" t="s">
        <v>394</v>
      </c>
      <c r="L132" s="237">
        <f t="shared" si="43"/>
        <v>195</v>
      </c>
      <c r="M132" s="237">
        <f>VLOOKUP(B132,[1]中职!$B$93:$P$241,14,0)</f>
        <v>18</v>
      </c>
      <c r="N132" s="237">
        <f>VLOOKUP(B132,[1]中职!$B$93:$P$241,15,0)</f>
        <v>177</v>
      </c>
      <c r="O132" s="242" t="s">
        <v>13</v>
      </c>
      <c r="P132" s="243">
        <f t="shared" si="42"/>
        <v>32.690000000000012</v>
      </c>
      <c r="Q132" s="244">
        <f>VLOOKUP(B132,[1]高中!$A$15:$H$173,4,0)</f>
        <v>19.680000000000007</v>
      </c>
      <c r="R132" s="244">
        <f>VLOOKUP(B132,[1]高中!$A$15:$G$173,7,0)</f>
        <v>13.010000000000005</v>
      </c>
      <c r="S132" s="129"/>
    </row>
    <row r="133" spans="1:19" ht="24">
      <c r="A133" s="248"/>
      <c r="B133" s="69" t="s">
        <v>135</v>
      </c>
      <c r="C133" s="69"/>
      <c r="D133" s="59">
        <f t="shared" si="19"/>
        <v>148.08000000000004</v>
      </c>
      <c r="E133" s="239" t="s">
        <v>328</v>
      </c>
      <c r="F133" s="235">
        <f t="shared" si="41"/>
        <v>5.72</v>
      </c>
      <c r="G133" s="245"/>
      <c r="H133" s="235">
        <f>VLOOKUP(B133,[1]高校!$B$128:$V$334,21,0)</f>
        <v>5.72</v>
      </c>
      <c r="I133" s="245"/>
      <c r="J133" s="245"/>
      <c r="K133" s="241" t="s">
        <v>394</v>
      </c>
      <c r="L133" s="237">
        <f t="shared" si="43"/>
        <v>98</v>
      </c>
      <c r="M133" s="237">
        <f>VLOOKUP(B133,[1]中职!$B$93:$P$241,14,0)</f>
        <v>42</v>
      </c>
      <c r="N133" s="237">
        <f>VLOOKUP(B133,[1]中职!$B$93:$P$241,15,0)</f>
        <v>56</v>
      </c>
      <c r="O133" s="242" t="s">
        <v>13</v>
      </c>
      <c r="P133" s="243">
        <f t="shared" si="42"/>
        <v>44.360000000000028</v>
      </c>
      <c r="Q133" s="244">
        <f>VLOOKUP(B133,[1]高中!$A$15:$H$173,4,0)</f>
        <v>26.160000000000025</v>
      </c>
      <c r="R133" s="244">
        <f>VLOOKUP(B133,[1]高中!$A$15:$G$173,7,0)</f>
        <v>18.200000000000003</v>
      </c>
      <c r="S133" s="129"/>
    </row>
    <row r="134" spans="1:19" s="58" customFormat="1">
      <c r="A134" s="248" t="s">
        <v>382</v>
      </c>
      <c r="B134" s="135" t="s">
        <v>382</v>
      </c>
      <c r="C134" s="135" t="s">
        <v>136</v>
      </c>
      <c r="D134" s="232">
        <f>SUM(D135:D139)</f>
        <v>720.97</v>
      </c>
      <c r="E134" s="59"/>
      <c r="F134" s="232">
        <f>SUM(F135:F139)</f>
        <v>35.549999999999997</v>
      </c>
      <c r="G134" s="232">
        <f>SUM(G135:G139)</f>
        <v>0</v>
      </c>
      <c r="H134" s="232">
        <f t="shared" ref="H134:J134" si="44">SUM(H135:H139)</f>
        <v>35.549999999999997</v>
      </c>
      <c r="I134" s="232">
        <f t="shared" si="44"/>
        <v>0</v>
      </c>
      <c r="J134" s="232">
        <f t="shared" si="44"/>
        <v>0</v>
      </c>
      <c r="K134" s="232"/>
      <c r="L134" s="232">
        <f>M134+N134</f>
        <v>468</v>
      </c>
      <c r="M134" s="232">
        <f>SUM(M135:M139)</f>
        <v>184</v>
      </c>
      <c r="N134" s="232">
        <f>SUM(N135:N139)</f>
        <v>284</v>
      </c>
      <c r="O134" s="233"/>
      <c r="P134" s="232">
        <f>Q134+R134</f>
        <v>217.42</v>
      </c>
      <c r="Q134" s="232">
        <f>SUM(Q135:Q139)</f>
        <v>140.59</v>
      </c>
      <c r="R134" s="232">
        <f>SUM(R135:R139)</f>
        <v>76.829999999999984</v>
      </c>
      <c r="S134" s="82"/>
    </row>
    <row r="135" spans="1:19" ht="24">
      <c r="A135" s="248"/>
      <c r="B135" s="69" t="s">
        <v>137</v>
      </c>
      <c r="C135" s="69"/>
      <c r="D135" s="59">
        <f t="shared" ref="D134:D197" si="45">F135+L135+P135</f>
        <v>102.11</v>
      </c>
      <c r="E135" s="239" t="s">
        <v>328</v>
      </c>
      <c r="F135" s="235">
        <f t="shared" ref="F135:F139" si="46">SUM(G135:J135)</f>
        <v>0</v>
      </c>
      <c r="G135" s="245"/>
      <c r="H135" s="235">
        <f>VLOOKUP(B135,[1]高校!$B$128:$V$334,21,0)</f>
        <v>0</v>
      </c>
      <c r="I135" s="245"/>
      <c r="J135" s="245"/>
      <c r="K135" s="241" t="s">
        <v>394</v>
      </c>
      <c r="L135" s="237">
        <f t="shared" ref="L135:L139" si="47">M135+N135</f>
        <v>96</v>
      </c>
      <c r="M135" s="237">
        <f>VLOOKUP(B135,[1]中职!$B$93:$P$241,14,0)</f>
        <v>21</v>
      </c>
      <c r="N135" s="237">
        <f>VLOOKUP(B135,[1]中职!$B$93:$P$241,15,0)</f>
        <v>75</v>
      </c>
      <c r="O135" s="242" t="s">
        <v>13</v>
      </c>
      <c r="P135" s="243">
        <f t="shared" ref="P135:P139" si="48">Q135+R135</f>
        <v>6.110000000000003</v>
      </c>
      <c r="Q135" s="244">
        <f>VLOOKUP(B135,[1]高中!$A$15:$H$173,4,0)</f>
        <v>4.740000000000002</v>
      </c>
      <c r="R135" s="244">
        <f>VLOOKUP(B135,[1]高中!$A$15:$G$173,7,0)</f>
        <v>1.370000000000001</v>
      </c>
      <c r="S135" s="129"/>
    </row>
    <row r="136" spans="1:19" ht="24">
      <c r="A136" s="248"/>
      <c r="B136" s="69" t="s">
        <v>138</v>
      </c>
      <c r="C136" s="69"/>
      <c r="D136" s="59">
        <f t="shared" si="45"/>
        <v>180.07</v>
      </c>
      <c r="E136" s="239" t="s">
        <v>328</v>
      </c>
      <c r="F136" s="235">
        <f t="shared" si="46"/>
        <v>6.66</v>
      </c>
      <c r="G136" s="245"/>
      <c r="H136" s="235">
        <f>VLOOKUP(B136,[1]高校!$B$128:$V$334,21,0)</f>
        <v>6.66</v>
      </c>
      <c r="I136" s="245"/>
      <c r="J136" s="235"/>
      <c r="K136" s="241" t="s">
        <v>394</v>
      </c>
      <c r="L136" s="237">
        <f t="shared" si="47"/>
        <v>108</v>
      </c>
      <c r="M136" s="237">
        <f>VLOOKUP(B136,[1]中职!$B$93:$P$241,14,0)</f>
        <v>40</v>
      </c>
      <c r="N136" s="237">
        <f>VLOOKUP(B136,[1]中职!$B$93:$P$241,15,0)</f>
        <v>68</v>
      </c>
      <c r="O136" s="242" t="s">
        <v>13</v>
      </c>
      <c r="P136" s="243">
        <f t="shared" si="48"/>
        <v>65.41</v>
      </c>
      <c r="Q136" s="244">
        <f>VLOOKUP(B136,[1]高中!$A$15:$H$173,4,0)</f>
        <v>50.94</v>
      </c>
      <c r="R136" s="244">
        <f>VLOOKUP(B136,[1]高中!$A$15:$G$173,7,0)</f>
        <v>14.469999999999999</v>
      </c>
      <c r="S136" s="129"/>
    </row>
    <row r="137" spans="1:19" ht="24">
      <c r="A137" s="248"/>
      <c r="B137" s="69" t="s">
        <v>139</v>
      </c>
      <c r="C137" s="69"/>
      <c r="D137" s="59">
        <f t="shared" si="45"/>
        <v>20.389999999999997</v>
      </c>
      <c r="E137" s="239" t="s">
        <v>328</v>
      </c>
      <c r="F137" s="235">
        <f t="shared" si="46"/>
        <v>0.94</v>
      </c>
      <c r="G137" s="245"/>
      <c r="H137" s="235">
        <f>VLOOKUP(B137,[1]高校!$B$128:$V$334,21,0)</f>
        <v>0.94</v>
      </c>
      <c r="I137" s="245"/>
      <c r="J137" s="235"/>
      <c r="K137" s="241" t="s">
        <v>394</v>
      </c>
      <c r="L137" s="237">
        <f t="shared" si="47"/>
        <v>18</v>
      </c>
      <c r="M137" s="237">
        <f>VLOOKUP(B137,[1]中职!$B$93:$P$241,14,0)</f>
        <v>7</v>
      </c>
      <c r="N137" s="237">
        <f>VLOOKUP(B137,[1]中职!$B$93:$P$241,15,0)</f>
        <v>11</v>
      </c>
      <c r="O137" s="242" t="s">
        <v>13</v>
      </c>
      <c r="P137" s="243">
        <f t="shared" si="48"/>
        <v>1.4499999999999957</v>
      </c>
      <c r="Q137" s="244">
        <f>VLOOKUP(B137,[1]高中!$A$15:$H$173,4,0)</f>
        <v>0.40999999999999659</v>
      </c>
      <c r="R137" s="244">
        <f>VLOOKUP(B137,[1]高中!$A$15:$G$173,7,0)</f>
        <v>1.0399999999999991</v>
      </c>
      <c r="S137" s="129"/>
    </row>
    <row r="138" spans="1:19" ht="24">
      <c r="A138" s="248"/>
      <c r="B138" s="69" t="s">
        <v>140</v>
      </c>
      <c r="C138" s="69"/>
      <c r="D138" s="59">
        <f t="shared" si="45"/>
        <v>154.55999999999997</v>
      </c>
      <c r="E138" s="239" t="s">
        <v>328</v>
      </c>
      <c r="F138" s="235">
        <f t="shared" si="46"/>
        <v>10.07</v>
      </c>
      <c r="G138" s="245"/>
      <c r="H138" s="235">
        <f>VLOOKUP(B138,[1]高校!$B$128:$V$334,21,0)</f>
        <v>10.07</v>
      </c>
      <c r="I138" s="245"/>
      <c r="J138" s="235"/>
      <c r="K138" s="241" t="s">
        <v>394</v>
      </c>
      <c r="L138" s="237">
        <f t="shared" si="47"/>
        <v>89</v>
      </c>
      <c r="M138" s="237">
        <f>VLOOKUP(B138,[1]中职!$B$93:$P$241,14,0)</f>
        <v>38</v>
      </c>
      <c r="N138" s="237">
        <f>VLOOKUP(B138,[1]中职!$B$93:$P$241,15,0)</f>
        <v>51</v>
      </c>
      <c r="O138" s="242" t="s">
        <v>13</v>
      </c>
      <c r="P138" s="243">
        <f t="shared" si="48"/>
        <v>55.489999999999981</v>
      </c>
      <c r="Q138" s="244">
        <f>VLOOKUP(B138,[1]高中!$A$15:$H$173,4,0)</f>
        <v>31.519999999999982</v>
      </c>
      <c r="R138" s="244">
        <f>VLOOKUP(B138,[1]高中!$A$15:$G$173,7,0)</f>
        <v>23.97</v>
      </c>
      <c r="S138" s="129"/>
    </row>
    <row r="139" spans="1:19" ht="24">
      <c r="A139" s="248"/>
      <c r="B139" s="69" t="s">
        <v>141</v>
      </c>
      <c r="C139" s="69"/>
      <c r="D139" s="59">
        <f t="shared" si="45"/>
        <v>263.84000000000003</v>
      </c>
      <c r="E139" s="239" t="s">
        <v>328</v>
      </c>
      <c r="F139" s="235">
        <f t="shared" si="46"/>
        <v>17.88</v>
      </c>
      <c r="G139" s="245"/>
      <c r="H139" s="235">
        <f>VLOOKUP(B139,[1]高校!$B$128:$V$334,21,0)</f>
        <v>17.88</v>
      </c>
      <c r="I139" s="245"/>
      <c r="J139" s="235"/>
      <c r="K139" s="241" t="s">
        <v>394</v>
      </c>
      <c r="L139" s="237">
        <f t="shared" si="47"/>
        <v>157</v>
      </c>
      <c r="M139" s="237">
        <f>VLOOKUP(B139,[1]中职!$B$93:$P$241,14,0)</f>
        <v>78</v>
      </c>
      <c r="N139" s="237">
        <f>VLOOKUP(B139,[1]中职!$B$93:$P$241,15,0)</f>
        <v>79</v>
      </c>
      <c r="O139" s="242" t="s">
        <v>13</v>
      </c>
      <c r="P139" s="243">
        <f t="shared" si="48"/>
        <v>88.960000000000008</v>
      </c>
      <c r="Q139" s="244">
        <f>VLOOKUP(B139,[1]高中!$A$15:$H$173,4,0)</f>
        <v>52.980000000000018</v>
      </c>
      <c r="R139" s="244">
        <f>VLOOKUP(B139,[1]高中!$A$15:$G$173,7,0)</f>
        <v>35.97999999999999</v>
      </c>
      <c r="S139" s="129"/>
    </row>
    <row r="140" spans="1:19" s="58" customFormat="1">
      <c r="A140" s="248" t="s">
        <v>383</v>
      </c>
      <c r="B140" s="229" t="s">
        <v>142</v>
      </c>
      <c r="C140" s="62" t="s">
        <v>143</v>
      </c>
      <c r="D140" s="61">
        <f>SUM(D142:D152)</f>
        <v>1549.9299999999998</v>
      </c>
      <c r="E140" s="59"/>
      <c r="F140" s="61">
        <f>SUM(F142:F152)</f>
        <v>389.24</v>
      </c>
      <c r="G140" s="61">
        <f>SUM(G142:G152)</f>
        <v>311.76</v>
      </c>
      <c r="H140" s="61">
        <f t="shared" ref="H140:I140" si="49">SUM(H142:H152)</f>
        <v>61.93</v>
      </c>
      <c r="I140" s="61">
        <f t="shared" si="49"/>
        <v>0</v>
      </c>
      <c r="J140" s="61">
        <f>SUM(J142:J152)</f>
        <v>15.550000000000045</v>
      </c>
      <c r="K140" s="61"/>
      <c r="L140" s="61">
        <f>M140+N140</f>
        <v>892</v>
      </c>
      <c r="M140" s="61">
        <f>SUM(M142:M152)</f>
        <v>178</v>
      </c>
      <c r="N140" s="61">
        <f>SUM(N142:N152)</f>
        <v>714</v>
      </c>
      <c r="O140" s="234"/>
      <c r="P140" s="61">
        <f>Q140+R140</f>
        <v>268.68999999999994</v>
      </c>
      <c r="Q140" s="61">
        <f>SUM(Q142:Q152)</f>
        <v>175.36999999999998</v>
      </c>
      <c r="R140" s="61">
        <f>SUM(R142:R152)</f>
        <v>93.32</v>
      </c>
      <c r="S140" s="82"/>
    </row>
    <row r="141" spans="1:19">
      <c r="A141" s="248"/>
      <c r="B141" s="63" t="s">
        <v>144</v>
      </c>
      <c r="C141" s="64"/>
      <c r="D141" s="235">
        <f>SUM(D142:D145)</f>
        <v>510.65000000000009</v>
      </c>
      <c r="E141" s="59"/>
      <c r="F141" s="235">
        <f>SUM(F142:F145)</f>
        <v>327.31000000000006</v>
      </c>
      <c r="G141" s="235">
        <f t="shared" ref="G141:L141" si="50">SUM(G142:G145)</f>
        <v>311.76</v>
      </c>
      <c r="H141" s="235">
        <f t="shared" si="50"/>
        <v>0</v>
      </c>
      <c r="I141" s="235">
        <f t="shared" si="50"/>
        <v>0</v>
      </c>
      <c r="J141" s="235">
        <f t="shared" si="50"/>
        <v>15.550000000000045</v>
      </c>
      <c r="K141" s="235"/>
      <c r="L141" s="235">
        <f t="shared" si="50"/>
        <v>172</v>
      </c>
      <c r="M141" s="235">
        <f t="shared" ref="M141" si="51">SUM(M142:M145)</f>
        <v>36</v>
      </c>
      <c r="N141" s="235">
        <f t="shared" ref="N141:P141" si="52">SUM(N142:N145)</f>
        <v>136</v>
      </c>
      <c r="O141" s="236"/>
      <c r="P141" s="235">
        <f t="shared" si="52"/>
        <v>11.340000000000002</v>
      </c>
      <c r="Q141" s="235">
        <f t="shared" ref="Q141" si="53">SUM(Q142:Q145)</f>
        <v>9.5300000000000011</v>
      </c>
      <c r="R141" s="235">
        <f t="shared" ref="R141" si="54">SUM(R142:R145)</f>
        <v>1.8100000000000005</v>
      </c>
      <c r="S141" s="129"/>
    </row>
    <row r="142" spans="1:19" ht="24">
      <c r="A142" s="248"/>
      <c r="B142" s="63" t="s">
        <v>145</v>
      </c>
      <c r="C142" s="41" t="s">
        <v>146</v>
      </c>
      <c r="D142" s="59">
        <f t="shared" si="45"/>
        <v>111.25999999999998</v>
      </c>
      <c r="E142" s="60" t="s">
        <v>11</v>
      </c>
      <c r="F142" s="235">
        <f t="shared" ref="F142:F152" si="55">SUM(G142:J142)</f>
        <v>111.25999999999998</v>
      </c>
      <c r="G142" s="235">
        <f>VLOOKUP(C142,[1]高校!$C$11:$V$325,17,0)</f>
        <v>111.16999999999996</v>
      </c>
      <c r="H142" s="235">
        <v>0</v>
      </c>
      <c r="I142" s="235"/>
      <c r="J142" s="235">
        <f>VLOOKUP(C142,[1]高校!$C$11:$V$325,18,0)</f>
        <v>9.0000000000022951E-2</v>
      </c>
      <c r="K142" s="235"/>
      <c r="L142" s="237"/>
      <c r="M142" s="237"/>
      <c r="N142" s="237"/>
      <c r="O142" s="238"/>
      <c r="P142" s="237"/>
      <c r="Q142" s="237"/>
      <c r="R142" s="237"/>
      <c r="S142" s="129"/>
    </row>
    <row r="143" spans="1:19" ht="24">
      <c r="A143" s="248"/>
      <c r="B143" s="63" t="s">
        <v>145</v>
      </c>
      <c r="C143" s="41" t="s">
        <v>147</v>
      </c>
      <c r="D143" s="59">
        <f t="shared" si="45"/>
        <v>151.70000000000005</v>
      </c>
      <c r="E143" s="60" t="s">
        <v>12</v>
      </c>
      <c r="F143" s="235">
        <f t="shared" si="55"/>
        <v>151.70000000000005</v>
      </c>
      <c r="G143" s="235">
        <f>VLOOKUP(C143,[1]高校!$C$11:$V$325,17,0)</f>
        <v>136.24</v>
      </c>
      <c r="H143" s="235">
        <v>0</v>
      </c>
      <c r="I143" s="235"/>
      <c r="J143" s="235">
        <f>VLOOKUP(C143,[1]高校!$C$11:$V$325,18,0)</f>
        <v>15.460000000000022</v>
      </c>
      <c r="K143" s="235"/>
      <c r="L143" s="237"/>
      <c r="M143" s="237"/>
      <c r="N143" s="237"/>
      <c r="O143" s="238"/>
      <c r="P143" s="237"/>
      <c r="Q143" s="237"/>
      <c r="R143" s="237"/>
      <c r="S143" s="129"/>
    </row>
    <row r="144" spans="1:19" ht="24">
      <c r="A144" s="248"/>
      <c r="B144" s="63" t="s">
        <v>145</v>
      </c>
      <c r="C144" s="206" t="s">
        <v>342</v>
      </c>
      <c r="D144" s="59">
        <f t="shared" si="45"/>
        <v>64.349999999999994</v>
      </c>
      <c r="E144" s="60" t="s">
        <v>11</v>
      </c>
      <c r="F144" s="235">
        <f t="shared" si="55"/>
        <v>64.349999999999994</v>
      </c>
      <c r="G144" s="235">
        <f>VLOOKUP(C144,[1]高校!$C$11:$V$325,17,0)</f>
        <v>64.349999999999994</v>
      </c>
      <c r="H144" s="235"/>
      <c r="I144" s="235"/>
      <c r="J144" s="235"/>
      <c r="K144" s="235"/>
      <c r="L144" s="237"/>
      <c r="M144" s="237"/>
      <c r="N144" s="237"/>
      <c r="O144" s="238"/>
      <c r="P144" s="237"/>
      <c r="Q144" s="237"/>
      <c r="R144" s="237"/>
      <c r="S144" s="129"/>
    </row>
    <row r="145" spans="1:19" ht="24">
      <c r="A145" s="248"/>
      <c r="B145" s="65" t="s">
        <v>145</v>
      </c>
      <c r="C145" s="66"/>
      <c r="D145" s="59">
        <f t="shared" si="45"/>
        <v>183.34</v>
      </c>
      <c r="E145" s="239" t="s">
        <v>328</v>
      </c>
      <c r="F145" s="235">
        <f t="shared" si="55"/>
        <v>0</v>
      </c>
      <c r="G145" s="240"/>
      <c r="H145" s="235">
        <f>VLOOKUP(B145,[1]高校!$B$128:$V$334,21,0)</f>
        <v>0</v>
      </c>
      <c r="I145" s="240"/>
      <c r="J145" s="240"/>
      <c r="K145" s="241" t="s">
        <v>394</v>
      </c>
      <c r="L145" s="237">
        <f t="shared" ref="L145:L146" si="56">M145+N145</f>
        <v>172</v>
      </c>
      <c r="M145" s="237">
        <f>VLOOKUP(B145,[1]中职!$B$93:$P$241,14,0)</f>
        <v>36</v>
      </c>
      <c r="N145" s="237">
        <f>VLOOKUP(B145,[1]中职!$B$93:$P$241,15,0)</f>
        <v>136</v>
      </c>
      <c r="O145" s="242" t="s">
        <v>13</v>
      </c>
      <c r="P145" s="243">
        <f t="shared" ref="P145:P152" si="57">Q145+R145</f>
        <v>11.340000000000002</v>
      </c>
      <c r="Q145" s="244">
        <f>VLOOKUP(B145,[1]高中!$A$15:$H$173,4,0)</f>
        <v>9.5300000000000011</v>
      </c>
      <c r="R145" s="244">
        <f>VLOOKUP(B145,[1]高中!$A$15:$G$173,7,0)</f>
        <v>1.8100000000000005</v>
      </c>
      <c r="S145" s="129"/>
    </row>
    <row r="146" spans="1:19" ht="24">
      <c r="A146" s="248"/>
      <c r="B146" s="65" t="s">
        <v>148</v>
      </c>
      <c r="C146" s="65"/>
      <c r="D146" s="59">
        <f t="shared" si="45"/>
        <v>86.640000000000015</v>
      </c>
      <c r="E146" s="239" t="s">
        <v>328</v>
      </c>
      <c r="F146" s="235">
        <f t="shared" si="55"/>
        <v>6.13</v>
      </c>
      <c r="G146" s="240"/>
      <c r="H146" s="235">
        <f>VLOOKUP(B146,[1]高校!$B$128:$V$334,21,0)</f>
        <v>6.13</v>
      </c>
      <c r="I146" s="240"/>
      <c r="J146" s="240"/>
      <c r="K146" s="241" t="s">
        <v>394</v>
      </c>
      <c r="L146" s="237">
        <f t="shared" si="56"/>
        <v>57</v>
      </c>
      <c r="M146" s="237">
        <f>VLOOKUP(B146,[1]中职!$B$93:$P$241,14,0)</f>
        <v>6</v>
      </c>
      <c r="N146" s="237">
        <f>VLOOKUP(B146,[1]中职!$B$93:$P$241,15,0)</f>
        <v>51</v>
      </c>
      <c r="O146" s="242" t="s">
        <v>13</v>
      </c>
      <c r="P146" s="243">
        <f t="shared" si="57"/>
        <v>23.510000000000005</v>
      </c>
      <c r="Q146" s="244">
        <f>VLOOKUP(B146,[1]高中!$A$15:$H$173,4,0)</f>
        <v>12.670000000000002</v>
      </c>
      <c r="R146" s="244">
        <f>VLOOKUP(B146,[1]高中!$A$15:$G$173,7,0)</f>
        <v>10.840000000000003</v>
      </c>
      <c r="S146" s="129"/>
    </row>
    <row r="147" spans="1:19" ht="24">
      <c r="A147" s="248"/>
      <c r="B147" s="65" t="s">
        <v>149</v>
      </c>
      <c r="C147" s="65"/>
      <c r="D147" s="59">
        <f t="shared" si="45"/>
        <v>9.2399999999999984</v>
      </c>
      <c r="E147" s="239" t="s">
        <v>328</v>
      </c>
      <c r="F147" s="235">
        <f t="shared" si="55"/>
        <v>0.68</v>
      </c>
      <c r="G147" s="240"/>
      <c r="H147" s="235">
        <f>VLOOKUP(B147,[1]高校!$B$128:$V$334,21,0)</f>
        <v>0.68</v>
      </c>
      <c r="I147" s="240"/>
      <c r="J147" s="240"/>
      <c r="K147" s="240"/>
      <c r="L147" s="240"/>
      <c r="M147" s="240"/>
      <c r="N147" s="240"/>
      <c r="O147" s="242" t="s">
        <v>13</v>
      </c>
      <c r="P147" s="243">
        <f t="shared" si="57"/>
        <v>8.5599999999999987</v>
      </c>
      <c r="Q147" s="244">
        <f>VLOOKUP(B147,[1]高中!$A$15:$H$173,4,0)</f>
        <v>5.1099999999999994</v>
      </c>
      <c r="R147" s="244">
        <f>VLOOKUP(B147,[1]高中!$A$15:$G$173,7,0)</f>
        <v>3.4499999999999993</v>
      </c>
      <c r="S147" s="129"/>
    </row>
    <row r="148" spans="1:19" ht="24">
      <c r="A148" s="248"/>
      <c r="B148" s="65" t="s">
        <v>150</v>
      </c>
      <c r="C148" s="65"/>
      <c r="D148" s="59">
        <f t="shared" si="45"/>
        <v>178.42000000000002</v>
      </c>
      <c r="E148" s="239" t="s">
        <v>328</v>
      </c>
      <c r="F148" s="235">
        <f t="shared" si="55"/>
        <v>7.21</v>
      </c>
      <c r="G148" s="240"/>
      <c r="H148" s="235">
        <f>VLOOKUP(B148,[1]高校!$B$128:$V$334,21,0)</f>
        <v>7.21</v>
      </c>
      <c r="I148" s="240"/>
      <c r="J148" s="240"/>
      <c r="K148" s="241" t="s">
        <v>394</v>
      </c>
      <c r="L148" s="237">
        <f t="shared" ref="L148:L152" si="58">M148+N148</f>
        <v>142</v>
      </c>
      <c r="M148" s="237">
        <f>VLOOKUP(B148,[1]中职!$B$93:$P$241,14,0)</f>
        <v>24</v>
      </c>
      <c r="N148" s="237">
        <f>VLOOKUP(B148,[1]中职!$B$93:$P$241,15,0)</f>
        <v>118</v>
      </c>
      <c r="O148" s="242" t="s">
        <v>13</v>
      </c>
      <c r="P148" s="243">
        <f t="shared" si="57"/>
        <v>29.209999999999994</v>
      </c>
      <c r="Q148" s="244">
        <f>VLOOKUP(B148,[1]高中!$A$15:$H$173,4,0)</f>
        <v>19.039999999999992</v>
      </c>
      <c r="R148" s="244">
        <f>VLOOKUP(B148,[1]高中!$A$15:$G$173,7,0)</f>
        <v>10.170000000000002</v>
      </c>
      <c r="S148" s="129"/>
    </row>
    <row r="149" spans="1:19" ht="24">
      <c r="A149" s="248"/>
      <c r="B149" s="65" t="s">
        <v>151</v>
      </c>
      <c r="C149" s="65"/>
      <c r="D149" s="59">
        <f t="shared" si="45"/>
        <v>154.80999999999997</v>
      </c>
      <c r="E149" s="239" t="s">
        <v>328</v>
      </c>
      <c r="F149" s="235">
        <f t="shared" si="55"/>
        <v>3.46</v>
      </c>
      <c r="G149" s="240"/>
      <c r="H149" s="235">
        <f>VLOOKUP(B149,[1]高校!$B$128:$V$334,21,0)</f>
        <v>3.46</v>
      </c>
      <c r="I149" s="240"/>
      <c r="J149" s="240"/>
      <c r="K149" s="241" t="s">
        <v>394</v>
      </c>
      <c r="L149" s="237">
        <f t="shared" si="58"/>
        <v>122</v>
      </c>
      <c r="M149" s="237">
        <f>VLOOKUP(B149,[1]中职!$B$93:$P$241,14,0)</f>
        <v>15</v>
      </c>
      <c r="N149" s="237">
        <f>VLOOKUP(B149,[1]中职!$B$93:$P$241,15,0)</f>
        <v>107</v>
      </c>
      <c r="O149" s="242" t="s">
        <v>13</v>
      </c>
      <c r="P149" s="243">
        <f t="shared" si="57"/>
        <v>29.349999999999987</v>
      </c>
      <c r="Q149" s="244">
        <f>VLOOKUP(B149,[1]高中!$A$15:$H$173,4,0)</f>
        <v>19.389999999999986</v>
      </c>
      <c r="R149" s="244">
        <f>VLOOKUP(B149,[1]高中!$A$15:$G$173,7,0)</f>
        <v>9.9600000000000009</v>
      </c>
      <c r="S149" s="129"/>
    </row>
    <row r="150" spans="1:19" ht="24">
      <c r="A150" s="248"/>
      <c r="B150" s="65" t="s">
        <v>152</v>
      </c>
      <c r="C150" s="65"/>
      <c r="D150" s="59">
        <f t="shared" si="45"/>
        <v>176.09</v>
      </c>
      <c r="E150" s="239" t="s">
        <v>328</v>
      </c>
      <c r="F150" s="235">
        <f t="shared" si="55"/>
        <v>4.6900000000000004</v>
      </c>
      <c r="G150" s="240"/>
      <c r="H150" s="235">
        <f>VLOOKUP(B150,[1]高校!$B$128:$V$334,21,0)</f>
        <v>4.6900000000000004</v>
      </c>
      <c r="I150" s="240"/>
      <c r="J150" s="240"/>
      <c r="K150" s="241" t="s">
        <v>394</v>
      </c>
      <c r="L150" s="237">
        <f t="shared" si="58"/>
        <v>152</v>
      </c>
      <c r="M150" s="237">
        <f>VLOOKUP(B150,[1]中职!$B$93:$P$241,14,0)</f>
        <v>10</v>
      </c>
      <c r="N150" s="237">
        <f>VLOOKUP(B150,[1]中职!$B$93:$P$241,15,0)</f>
        <v>142</v>
      </c>
      <c r="O150" s="242" t="s">
        <v>13</v>
      </c>
      <c r="P150" s="243">
        <f t="shared" si="57"/>
        <v>19.399999999999999</v>
      </c>
      <c r="Q150" s="244">
        <f>VLOOKUP(B150,[1]高中!$A$15:$H$173,4,0)</f>
        <v>13.280000000000001</v>
      </c>
      <c r="R150" s="244">
        <f>VLOOKUP(B150,[1]高中!$A$15:$G$173,7,0)</f>
        <v>6.1199999999999974</v>
      </c>
      <c r="S150" s="129"/>
    </row>
    <row r="151" spans="1:19" ht="24">
      <c r="A151" s="248"/>
      <c r="B151" s="65" t="s">
        <v>153</v>
      </c>
      <c r="C151" s="65"/>
      <c r="D151" s="59">
        <f t="shared" si="45"/>
        <v>119.14999999999999</v>
      </c>
      <c r="E151" s="239" t="s">
        <v>328</v>
      </c>
      <c r="F151" s="235">
        <f t="shared" si="55"/>
        <v>19.54</v>
      </c>
      <c r="G151" s="240"/>
      <c r="H151" s="235">
        <f>VLOOKUP(B151,[1]高校!$B$128:$V$334,21,0)</f>
        <v>19.54</v>
      </c>
      <c r="I151" s="240"/>
      <c r="J151" s="240"/>
      <c r="K151" s="241" t="s">
        <v>394</v>
      </c>
      <c r="L151" s="237">
        <f t="shared" si="58"/>
        <v>74</v>
      </c>
      <c r="M151" s="237">
        <f>VLOOKUP(B151,[1]中职!$B$93:$P$241,14,0)</f>
        <v>16</v>
      </c>
      <c r="N151" s="237">
        <f>VLOOKUP(B151,[1]中职!$B$93:$P$241,15,0)</f>
        <v>58</v>
      </c>
      <c r="O151" s="242" t="s">
        <v>13</v>
      </c>
      <c r="P151" s="243">
        <f t="shared" si="57"/>
        <v>25.61</v>
      </c>
      <c r="Q151" s="244">
        <f>VLOOKUP(B151,[1]高中!$A$15:$H$173,4,0)</f>
        <v>20.840000000000003</v>
      </c>
      <c r="R151" s="244">
        <f>VLOOKUP(B151,[1]高中!$A$15:$G$173,7,0)</f>
        <v>4.769999999999996</v>
      </c>
      <c r="S151" s="129"/>
    </row>
    <row r="152" spans="1:19" ht="24">
      <c r="A152" s="248"/>
      <c r="B152" s="65" t="s">
        <v>154</v>
      </c>
      <c r="C152" s="65"/>
      <c r="D152" s="59">
        <f t="shared" si="45"/>
        <v>314.92999999999995</v>
      </c>
      <c r="E152" s="239" t="s">
        <v>328</v>
      </c>
      <c r="F152" s="235">
        <f t="shared" si="55"/>
        <v>20.22</v>
      </c>
      <c r="G152" s="240"/>
      <c r="H152" s="235">
        <f>VLOOKUP(B152,[1]高校!$B$128:$V$334,21,0)</f>
        <v>20.22</v>
      </c>
      <c r="I152" s="240"/>
      <c r="J152" s="240"/>
      <c r="K152" s="241" t="s">
        <v>394</v>
      </c>
      <c r="L152" s="237">
        <f t="shared" si="58"/>
        <v>173</v>
      </c>
      <c r="M152" s="237">
        <f>VLOOKUP(B152,[1]中职!$B$93:$P$241,14,0)</f>
        <v>71</v>
      </c>
      <c r="N152" s="237">
        <f>VLOOKUP(B152,[1]中职!$B$93:$P$241,15,0)</f>
        <v>102</v>
      </c>
      <c r="O152" s="242" t="s">
        <v>13</v>
      </c>
      <c r="P152" s="243">
        <f t="shared" si="57"/>
        <v>121.70999999999998</v>
      </c>
      <c r="Q152" s="244">
        <f>VLOOKUP(B152,[1]高中!$A$15:$H$173,4,0)</f>
        <v>75.509999999999991</v>
      </c>
      <c r="R152" s="244">
        <f>VLOOKUP(B152,[1]高中!$A$15:$G$173,7,0)</f>
        <v>46.199999999999989</v>
      </c>
      <c r="S152" s="129"/>
    </row>
    <row r="153" spans="1:19" s="58" customFormat="1">
      <c r="A153" s="248" t="s">
        <v>384</v>
      </c>
      <c r="B153" s="229" t="s">
        <v>155</v>
      </c>
      <c r="C153" s="62" t="s">
        <v>156</v>
      </c>
      <c r="D153" s="61">
        <f>SUM(D155:D169)</f>
        <v>3813.4399999999996</v>
      </c>
      <c r="E153" s="59"/>
      <c r="F153" s="61">
        <f>SUM(F155:F169)</f>
        <v>665.90999999999985</v>
      </c>
      <c r="G153" s="61">
        <f>SUM(G155:G169)</f>
        <v>447.96000000000004</v>
      </c>
      <c r="H153" s="61">
        <f>SUM(H155:H169)</f>
        <v>295.7299999999999</v>
      </c>
      <c r="I153" s="61">
        <f>SUM(I155:I169)</f>
        <v>0</v>
      </c>
      <c r="J153" s="61">
        <f>SUM(J155:J169)</f>
        <v>-77.780000000000058</v>
      </c>
      <c r="K153" s="61"/>
      <c r="L153" s="61">
        <f>M153+N153</f>
        <v>2269</v>
      </c>
      <c r="M153" s="61">
        <f>SUM(M155:M169)</f>
        <v>333</v>
      </c>
      <c r="N153" s="61">
        <f>SUM(N155:N169)</f>
        <v>1936</v>
      </c>
      <c r="O153" s="234"/>
      <c r="P153" s="61">
        <f>Q153+R153</f>
        <v>878.53000000000009</v>
      </c>
      <c r="Q153" s="61">
        <f>SUM(Q155:Q169)</f>
        <v>567.80000000000018</v>
      </c>
      <c r="R153" s="61">
        <f>SUM(R155:R169)</f>
        <v>310.7299999999999</v>
      </c>
      <c r="S153" s="82"/>
    </row>
    <row r="154" spans="1:19">
      <c r="A154" s="248"/>
      <c r="B154" s="63" t="s">
        <v>157</v>
      </c>
      <c r="C154" s="64"/>
      <c r="D154" s="235">
        <f>SUM(D155:D158)</f>
        <v>276.49999999999994</v>
      </c>
      <c r="E154" s="59"/>
      <c r="F154" s="235">
        <f>SUM(F155:F158)</f>
        <v>370.17999999999995</v>
      </c>
      <c r="G154" s="235">
        <f>SUM(G155:G158)</f>
        <v>447.96000000000004</v>
      </c>
      <c r="H154" s="235">
        <v>0</v>
      </c>
      <c r="I154" s="235"/>
      <c r="J154" s="235">
        <f>SUM(J155:J158)</f>
        <v>-77.780000000000058</v>
      </c>
      <c r="K154" s="235"/>
      <c r="L154" s="235">
        <f>SUM(L155:L158)</f>
        <v>-128</v>
      </c>
      <c r="M154" s="235">
        <f t="shared" ref="M154" si="59">SUM(M155:M158)</f>
        <v>-6</v>
      </c>
      <c r="N154" s="235">
        <f>SUM(N155:N158)</f>
        <v>-122</v>
      </c>
      <c r="O154" s="236"/>
      <c r="P154" s="235">
        <f>SUM(P155:P158)</f>
        <v>34.320000000000007</v>
      </c>
      <c r="Q154" s="235">
        <f t="shared" ref="Q154:R154" si="60">SUM(Q155:Q158)</f>
        <v>18.560000000000002</v>
      </c>
      <c r="R154" s="235">
        <f t="shared" si="60"/>
        <v>15.760000000000005</v>
      </c>
      <c r="S154" s="129"/>
    </row>
    <row r="155" spans="1:19" ht="24">
      <c r="A155" s="248"/>
      <c r="B155" s="63" t="s">
        <v>158</v>
      </c>
      <c r="C155" s="64" t="s">
        <v>159</v>
      </c>
      <c r="D155" s="59">
        <f t="shared" si="45"/>
        <v>123.21999999999998</v>
      </c>
      <c r="E155" s="60" t="s">
        <v>12</v>
      </c>
      <c r="F155" s="235">
        <f t="shared" ref="F155:F169" si="61">SUM(G155:J155)</f>
        <v>123.21999999999998</v>
      </c>
      <c r="G155" s="235">
        <f>VLOOKUP(C155,[1]高校!$C$11:$V$325,17,0)</f>
        <v>234.70000000000005</v>
      </c>
      <c r="H155" s="235">
        <v>0</v>
      </c>
      <c r="I155" s="235"/>
      <c r="J155" s="235">
        <f>VLOOKUP(C155,[1]高校!$C$11:$V$325,18,0)</f>
        <v>-111.48000000000006</v>
      </c>
      <c r="K155" s="235"/>
      <c r="L155" s="237"/>
      <c r="M155" s="237"/>
      <c r="N155" s="237"/>
      <c r="O155" s="238"/>
      <c r="P155" s="237"/>
      <c r="Q155" s="237"/>
      <c r="R155" s="237"/>
      <c r="S155" s="129"/>
    </row>
    <row r="156" spans="1:19" ht="24">
      <c r="A156" s="248"/>
      <c r="B156" s="63" t="s">
        <v>158</v>
      </c>
      <c r="C156" s="64" t="s">
        <v>160</v>
      </c>
      <c r="D156" s="59">
        <f t="shared" si="45"/>
        <v>67.569999999999993</v>
      </c>
      <c r="E156" s="60" t="s">
        <v>12</v>
      </c>
      <c r="F156" s="235">
        <f t="shared" si="61"/>
        <v>67.569999999999993</v>
      </c>
      <c r="G156" s="235">
        <f>VLOOKUP(C156,[1]高校!$C$11:$V$325,17,0)</f>
        <v>59.009999999999991</v>
      </c>
      <c r="H156" s="235">
        <v>0</v>
      </c>
      <c r="I156" s="235"/>
      <c r="J156" s="235">
        <f>VLOOKUP(C156,[1]高校!$C$11:$V$325,18,0)</f>
        <v>8.5599999999999987</v>
      </c>
      <c r="K156" s="235"/>
      <c r="L156" s="237"/>
      <c r="M156" s="237"/>
      <c r="N156" s="237"/>
      <c r="O156" s="238"/>
      <c r="P156" s="237"/>
      <c r="Q156" s="237"/>
      <c r="R156" s="237"/>
      <c r="S156" s="129"/>
    </row>
    <row r="157" spans="1:19" ht="24">
      <c r="A157" s="248"/>
      <c r="B157" s="63" t="s">
        <v>158</v>
      </c>
      <c r="C157" s="64" t="s">
        <v>161</v>
      </c>
      <c r="D157" s="59">
        <f t="shared" si="45"/>
        <v>179.39</v>
      </c>
      <c r="E157" s="60" t="s">
        <v>11</v>
      </c>
      <c r="F157" s="235">
        <f t="shared" si="61"/>
        <v>179.39</v>
      </c>
      <c r="G157" s="235">
        <f>VLOOKUP(C157,[1]高校!$C$11:$V$325,17,0)</f>
        <v>154.25</v>
      </c>
      <c r="H157" s="235">
        <v>0</v>
      </c>
      <c r="I157" s="235"/>
      <c r="J157" s="235">
        <f>VLOOKUP(C157,[1]高校!$C$11:$V$325,18,0)</f>
        <v>25.14</v>
      </c>
      <c r="K157" s="235"/>
      <c r="L157" s="237"/>
      <c r="M157" s="237"/>
      <c r="N157" s="237"/>
      <c r="O157" s="238"/>
      <c r="P157" s="237"/>
      <c r="Q157" s="237"/>
      <c r="R157" s="237"/>
      <c r="S157" s="129"/>
    </row>
    <row r="158" spans="1:19" ht="24">
      <c r="A158" s="248"/>
      <c r="B158" s="65" t="s">
        <v>158</v>
      </c>
      <c r="C158" s="65"/>
      <c r="D158" s="59">
        <f t="shared" si="45"/>
        <v>-93.679999999999993</v>
      </c>
      <c r="E158" s="59"/>
      <c r="F158" s="235">
        <f t="shared" si="61"/>
        <v>0</v>
      </c>
      <c r="G158" s="235"/>
      <c r="H158" s="235">
        <f>VLOOKUP(B158,[1]高校!$B$128:$V$334,21,0)</f>
        <v>0</v>
      </c>
      <c r="I158" s="240"/>
      <c r="J158" s="240"/>
      <c r="K158" s="241" t="s">
        <v>394</v>
      </c>
      <c r="L158" s="237">
        <f>M158+N158</f>
        <v>-128</v>
      </c>
      <c r="M158" s="237">
        <f>VLOOKUP(B158,[1]中职!$B$93:$P$241,14,0)</f>
        <v>-6</v>
      </c>
      <c r="N158" s="237">
        <f>VLOOKUP(B158,[1]中职!$B$93:$P$241,15,0)</f>
        <v>-122</v>
      </c>
      <c r="O158" s="242" t="s">
        <v>13</v>
      </c>
      <c r="P158" s="243">
        <f>Q158+R158</f>
        <v>34.320000000000007</v>
      </c>
      <c r="Q158" s="244">
        <f>VLOOKUP(B158,[1]高中!$A$15:$H$173,4,0)</f>
        <v>18.560000000000002</v>
      </c>
      <c r="R158" s="244">
        <f>VLOOKUP(B158,[1]高中!$A$15:$G$173,7,0)</f>
        <v>15.760000000000005</v>
      </c>
      <c r="S158" s="129"/>
    </row>
    <row r="159" spans="1:19" ht="24">
      <c r="A159" s="248"/>
      <c r="B159" s="65" t="s">
        <v>162</v>
      </c>
      <c r="C159" s="65"/>
      <c r="D159" s="59">
        <f t="shared" si="45"/>
        <v>210.73000000000002</v>
      </c>
      <c r="E159" s="239" t="s">
        <v>328</v>
      </c>
      <c r="F159" s="235">
        <f t="shared" si="61"/>
        <v>13.71</v>
      </c>
      <c r="G159" s="240"/>
      <c r="H159" s="235">
        <f>VLOOKUP(B159,[1]高校!$B$128:$V$334,21,0)</f>
        <v>13.71</v>
      </c>
      <c r="I159" s="240"/>
      <c r="J159" s="240"/>
      <c r="K159" s="241" t="s">
        <v>394</v>
      </c>
      <c r="L159" s="237">
        <f t="shared" ref="L159:L169" si="62">M159+N159</f>
        <v>162</v>
      </c>
      <c r="M159" s="237">
        <f>VLOOKUP(B159,[1]中职!$B$93:$P$241,14,0)</f>
        <v>31</v>
      </c>
      <c r="N159" s="237">
        <f>VLOOKUP(B159,[1]中职!$B$93:$P$241,15,0)</f>
        <v>131</v>
      </c>
      <c r="O159" s="242" t="s">
        <v>13</v>
      </c>
      <c r="P159" s="243">
        <f t="shared" ref="P159:P169" si="63">Q159+R159</f>
        <v>35.02000000000001</v>
      </c>
      <c r="Q159" s="244">
        <f>VLOOKUP(B159,[1]高中!$A$15:$H$173,4,0)</f>
        <v>21.080000000000013</v>
      </c>
      <c r="R159" s="244">
        <f>VLOOKUP(B159,[1]高中!$A$15:$G$173,7,0)</f>
        <v>13.939999999999998</v>
      </c>
      <c r="S159" s="129"/>
    </row>
    <row r="160" spans="1:19" ht="24">
      <c r="A160" s="248"/>
      <c r="B160" s="65" t="s">
        <v>163</v>
      </c>
      <c r="C160" s="65"/>
      <c r="D160" s="59">
        <f t="shared" si="45"/>
        <v>600.07999999999993</v>
      </c>
      <c r="E160" s="239" t="s">
        <v>328</v>
      </c>
      <c r="F160" s="235">
        <f t="shared" si="61"/>
        <v>14.01</v>
      </c>
      <c r="G160" s="240"/>
      <c r="H160" s="235">
        <f>VLOOKUP(B160,[1]高校!$B$128:$V$334,21,0)</f>
        <v>14.01</v>
      </c>
      <c r="I160" s="240"/>
      <c r="J160" s="240"/>
      <c r="K160" s="241" t="s">
        <v>394</v>
      </c>
      <c r="L160" s="237">
        <f t="shared" si="62"/>
        <v>519</v>
      </c>
      <c r="M160" s="237">
        <f>VLOOKUP(B160,[1]中职!$B$93:$P$241,14,0)</f>
        <v>67</v>
      </c>
      <c r="N160" s="237">
        <f>VLOOKUP(B160,[1]中职!$B$93:$P$241,15,0)</f>
        <v>452</v>
      </c>
      <c r="O160" s="242" t="s">
        <v>13</v>
      </c>
      <c r="P160" s="243">
        <f t="shared" si="63"/>
        <v>67.069999999999993</v>
      </c>
      <c r="Q160" s="244">
        <f>VLOOKUP(B160,[1]高中!$A$15:$H$173,4,0)</f>
        <v>50.28</v>
      </c>
      <c r="R160" s="244">
        <f>VLOOKUP(B160,[1]高中!$A$15:$G$173,7,0)</f>
        <v>16.79</v>
      </c>
      <c r="S160" s="129"/>
    </row>
    <row r="161" spans="1:19" ht="24">
      <c r="A161" s="248"/>
      <c r="B161" s="65" t="s">
        <v>164</v>
      </c>
      <c r="C161" s="65"/>
      <c r="D161" s="59">
        <f t="shared" si="45"/>
        <v>180.99</v>
      </c>
      <c r="E161" s="239" t="s">
        <v>328</v>
      </c>
      <c r="F161" s="235">
        <f t="shared" si="61"/>
        <v>19.239999999999998</v>
      </c>
      <c r="G161" s="240"/>
      <c r="H161" s="235">
        <f>VLOOKUP(B161,[1]高校!$B$128:$V$334,21,0)</f>
        <v>19.239999999999998</v>
      </c>
      <c r="I161" s="240"/>
      <c r="J161" s="240"/>
      <c r="K161" s="241" t="s">
        <v>394</v>
      </c>
      <c r="L161" s="237">
        <f t="shared" si="62"/>
        <v>110</v>
      </c>
      <c r="M161" s="237">
        <f>VLOOKUP(B161,[1]中职!$B$93:$P$241,14,0)</f>
        <v>14</v>
      </c>
      <c r="N161" s="237">
        <f>VLOOKUP(B161,[1]中职!$B$93:$P$241,15,0)</f>
        <v>96</v>
      </c>
      <c r="O161" s="242" t="s">
        <v>13</v>
      </c>
      <c r="P161" s="243">
        <f t="shared" si="63"/>
        <v>51.749999999999986</v>
      </c>
      <c r="Q161" s="244">
        <f>VLOOKUP(B161,[1]高中!$A$15:$H$173,4,0)</f>
        <v>33.509999999999991</v>
      </c>
      <c r="R161" s="244">
        <f>VLOOKUP(B161,[1]高中!$A$15:$G$173,7,0)</f>
        <v>18.239999999999995</v>
      </c>
      <c r="S161" s="129"/>
    </row>
    <row r="162" spans="1:19" ht="24">
      <c r="A162" s="248"/>
      <c r="B162" s="65" t="s">
        <v>165</v>
      </c>
      <c r="C162" s="65"/>
      <c r="D162" s="59">
        <f t="shared" si="45"/>
        <v>301.44</v>
      </c>
      <c r="E162" s="239" t="s">
        <v>328</v>
      </c>
      <c r="F162" s="235">
        <f t="shared" si="61"/>
        <v>35.869999999999997</v>
      </c>
      <c r="G162" s="240"/>
      <c r="H162" s="235">
        <f>VLOOKUP(B162,[1]高校!$B$128:$V$334,21,0)</f>
        <v>35.869999999999997</v>
      </c>
      <c r="I162" s="240"/>
      <c r="J162" s="240"/>
      <c r="K162" s="241" t="s">
        <v>394</v>
      </c>
      <c r="L162" s="237">
        <f t="shared" si="62"/>
        <v>206</v>
      </c>
      <c r="M162" s="237">
        <f>VLOOKUP(B162,[1]中职!$B$93:$P$241,14,0)</f>
        <v>7</v>
      </c>
      <c r="N162" s="237">
        <f>VLOOKUP(B162,[1]中职!$B$93:$P$241,15,0)</f>
        <v>199</v>
      </c>
      <c r="O162" s="242" t="s">
        <v>13</v>
      </c>
      <c r="P162" s="243">
        <f t="shared" si="63"/>
        <v>59.569999999999993</v>
      </c>
      <c r="Q162" s="244">
        <f>VLOOKUP(B162,[1]高中!$A$15:$H$173,4,0)</f>
        <v>39.25</v>
      </c>
      <c r="R162" s="244">
        <f>VLOOKUP(B162,[1]高中!$A$15:$G$173,7,0)</f>
        <v>20.319999999999993</v>
      </c>
      <c r="S162" s="129"/>
    </row>
    <row r="163" spans="1:19" ht="24">
      <c r="A163" s="248"/>
      <c r="B163" s="65" t="s">
        <v>166</v>
      </c>
      <c r="C163" s="65"/>
      <c r="D163" s="59">
        <f t="shared" si="45"/>
        <v>637.09000000000015</v>
      </c>
      <c r="E163" s="239" t="s">
        <v>328</v>
      </c>
      <c r="F163" s="235">
        <f t="shared" si="61"/>
        <v>64.48</v>
      </c>
      <c r="G163" s="240"/>
      <c r="H163" s="235">
        <f>VLOOKUP(B163,[1]高校!$B$128:$V$334,21,0)</f>
        <v>64.48</v>
      </c>
      <c r="I163" s="240"/>
      <c r="J163" s="240"/>
      <c r="K163" s="241" t="s">
        <v>394</v>
      </c>
      <c r="L163" s="237">
        <f t="shared" si="62"/>
        <v>338</v>
      </c>
      <c r="M163" s="237">
        <f>VLOOKUP(B163,[1]中职!$B$93:$P$241,14,0)</f>
        <v>77</v>
      </c>
      <c r="N163" s="237">
        <f>VLOOKUP(B163,[1]中职!$B$93:$P$241,15,0)</f>
        <v>261</v>
      </c>
      <c r="O163" s="242" t="s">
        <v>13</v>
      </c>
      <c r="P163" s="243">
        <f t="shared" si="63"/>
        <v>234.61000000000007</v>
      </c>
      <c r="Q163" s="244">
        <f>VLOOKUP(B163,[1]高中!$A$15:$H$173,4,0)</f>
        <v>164.94000000000005</v>
      </c>
      <c r="R163" s="244">
        <f>VLOOKUP(B163,[1]高中!$A$15:$G$173,7,0)</f>
        <v>69.670000000000016</v>
      </c>
      <c r="S163" s="129"/>
    </row>
    <row r="164" spans="1:19" ht="24">
      <c r="A164" s="248"/>
      <c r="B164" s="65" t="s">
        <v>167</v>
      </c>
      <c r="C164" s="65"/>
      <c r="D164" s="59">
        <f t="shared" si="45"/>
        <v>168.07999999999998</v>
      </c>
      <c r="E164" s="239" t="s">
        <v>328</v>
      </c>
      <c r="F164" s="235">
        <f t="shared" si="61"/>
        <v>13.64</v>
      </c>
      <c r="G164" s="240"/>
      <c r="H164" s="235">
        <f>VLOOKUP(B164,[1]高校!$B$128:$V$334,21,0)</f>
        <v>13.64</v>
      </c>
      <c r="I164" s="240"/>
      <c r="J164" s="240"/>
      <c r="K164" s="241" t="s">
        <v>394</v>
      </c>
      <c r="L164" s="237">
        <f t="shared" si="62"/>
        <v>72</v>
      </c>
      <c r="M164" s="237">
        <f>VLOOKUP(B164,[1]中职!$B$93:$P$241,14,0)</f>
        <v>15</v>
      </c>
      <c r="N164" s="237">
        <f>VLOOKUP(B164,[1]中职!$B$93:$P$241,15,0)</f>
        <v>57</v>
      </c>
      <c r="O164" s="242" t="s">
        <v>13</v>
      </c>
      <c r="P164" s="243">
        <f t="shared" si="63"/>
        <v>82.44</v>
      </c>
      <c r="Q164" s="244">
        <f>VLOOKUP(B164,[1]高中!$A$15:$H$173,4,0)</f>
        <v>50.31</v>
      </c>
      <c r="R164" s="244">
        <f>VLOOKUP(B164,[1]高中!$A$15:$G$173,7,0)</f>
        <v>32.129999999999995</v>
      </c>
      <c r="S164" s="129"/>
    </row>
    <row r="165" spans="1:19" ht="24">
      <c r="A165" s="248"/>
      <c r="B165" s="65" t="s">
        <v>168</v>
      </c>
      <c r="C165" s="65"/>
      <c r="D165" s="59">
        <f t="shared" si="45"/>
        <v>261.55999999999995</v>
      </c>
      <c r="E165" s="239" t="s">
        <v>328</v>
      </c>
      <c r="F165" s="235">
        <f t="shared" si="61"/>
        <v>40.58</v>
      </c>
      <c r="G165" s="240"/>
      <c r="H165" s="235">
        <f>VLOOKUP(B165,[1]高校!$B$128:$V$334,21,0)</f>
        <v>40.58</v>
      </c>
      <c r="I165" s="240"/>
      <c r="J165" s="240"/>
      <c r="K165" s="241" t="s">
        <v>394</v>
      </c>
      <c r="L165" s="237">
        <f t="shared" si="62"/>
        <v>125</v>
      </c>
      <c r="M165" s="237">
        <f>VLOOKUP(B165,[1]中职!$B$93:$P$241,14,0)</f>
        <v>18</v>
      </c>
      <c r="N165" s="237">
        <f>VLOOKUP(B165,[1]中职!$B$93:$P$241,15,0)</f>
        <v>107</v>
      </c>
      <c r="O165" s="242" t="s">
        <v>13</v>
      </c>
      <c r="P165" s="243">
        <f t="shared" si="63"/>
        <v>95.979999999999961</v>
      </c>
      <c r="Q165" s="244">
        <f>VLOOKUP(B165,[1]高中!$A$15:$H$173,4,0)</f>
        <v>60.339999999999975</v>
      </c>
      <c r="R165" s="244">
        <f>VLOOKUP(B165,[1]高中!$A$15:$G$173,7,0)</f>
        <v>35.639999999999986</v>
      </c>
      <c r="S165" s="129"/>
    </row>
    <row r="166" spans="1:19" ht="24">
      <c r="A166" s="248"/>
      <c r="B166" s="65" t="s">
        <v>169</v>
      </c>
      <c r="C166" s="65"/>
      <c r="D166" s="59">
        <f t="shared" si="45"/>
        <v>204.14</v>
      </c>
      <c r="E166" s="239" t="s">
        <v>328</v>
      </c>
      <c r="F166" s="235">
        <f t="shared" si="61"/>
        <v>19.89</v>
      </c>
      <c r="G166" s="240"/>
      <c r="H166" s="235">
        <f>VLOOKUP(B166,[1]高校!$B$128:$V$334,21,0)</f>
        <v>19.89</v>
      </c>
      <c r="I166" s="240"/>
      <c r="J166" s="240"/>
      <c r="K166" s="241" t="s">
        <v>394</v>
      </c>
      <c r="L166" s="237">
        <f t="shared" si="62"/>
        <v>148</v>
      </c>
      <c r="M166" s="237">
        <f>VLOOKUP(B166,[1]中职!$B$93:$P$241,14,0)</f>
        <v>17</v>
      </c>
      <c r="N166" s="237">
        <f>VLOOKUP(B166,[1]中职!$B$93:$P$241,15,0)</f>
        <v>131</v>
      </c>
      <c r="O166" s="242" t="s">
        <v>13</v>
      </c>
      <c r="P166" s="243">
        <f t="shared" si="63"/>
        <v>36.25</v>
      </c>
      <c r="Q166" s="244">
        <f>VLOOKUP(B166,[1]高中!$A$15:$H$173,4,0)</f>
        <v>20.659999999999997</v>
      </c>
      <c r="R166" s="244">
        <f>VLOOKUP(B166,[1]高中!$A$15:$G$173,7,0)</f>
        <v>15.590000000000003</v>
      </c>
      <c r="S166" s="129"/>
    </row>
    <row r="167" spans="1:19" ht="24">
      <c r="A167" s="248"/>
      <c r="B167" s="65" t="s">
        <v>170</v>
      </c>
      <c r="C167" s="65"/>
      <c r="D167" s="59">
        <f t="shared" si="45"/>
        <v>315.19000000000005</v>
      </c>
      <c r="E167" s="239" t="s">
        <v>328</v>
      </c>
      <c r="F167" s="235">
        <f t="shared" si="61"/>
        <v>25.68</v>
      </c>
      <c r="G167" s="240"/>
      <c r="H167" s="235">
        <f>VLOOKUP(B167,[1]高校!$B$128:$V$334,21,0)</f>
        <v>25.68</v>
      </c>
      <c r="I167" s="240"/>
      <c r="J167" s="240"/>
      <c r="K167" s="241" t="s">
        <v>394</v>
      </c>
      <c r="L167" s="237">
        <f t="shared" si="62"/>
        <v>225</v>
      </c>
      <c r="M167" s="237">
        <f>VLOOKUP(B167,[1]中职!$B$93:$P$241,14,0)</f>
        <v>40</v>
      </c>
      <c r="N167" s="237">
        <f>VLOOKUP(B167,[1]中职!$B$93:$P$241,15,0)</f>
        <v>185</v>
      </c>
      <c r="O167" s="242" t="s">
        <v>13</v>
      </c>
      <c r="P167" s="243">
        <f t="shared" si="63"/>
        <v>64.510000000000019</v>
      </c>
      <c r="Q167" s="244">
        <f>VLOOKUP(B167,[1]高中!$A$15:$H$173,4,0)</f>
        <v>40.79000000000002</v>
      </c>
      <c r="R167" s="244">
        <f>VLOOKUP(B167,[1]高中!$A$15:$G$173,7,0)</f>
        <v>23.72</v>
      </c>
      <c r="S167" s="129"/>
    </row>
    <row r="168" spans="1:19" ht="24">
      <c r="A168" s="248"/>
      <c r="B168" s="65" t="s">
        <v>171</v>
      </c>
      <c r="C168" s="65"/>
      <c r="D168" s="59">
        <f t="shared" si="45"/>
        <v>87.289999999999992</v>
      </c>
      <c r="E168" s="239" t="s">
        <v>328</v>
      </c>
      <c r="F168" s="235">
        <f t="shared" si="61"/>
        <v>16.47</v>
      </c>
      <c r="G168" s="240"/>
      <c r="H168" s="235">
        <f>VLOOKUP(B168,[1]高校!$B$128:$V$334,21,0)</f>
        <v>16.47</v>
      </c>
      <c r="I168" s="240"/>
      <c r="J168" s="240"/>
      <c r="K168" s="241" t="s">
        <v>394</v>
      </c>
      <c r="L168" s="237">
        <f t="shared" si="62"/>
        <v>33</v>
      </c>
      <c r="M168" s="237">
        <f>VLOOKUP(B168,[1]中职!$B$93:$P$241,14,0)</f>
        <v>0</v>
      </c>
      <c r="N168" s="237">
        <f>VLOOKUP(B168,[1]中职!$B$93:$P$241,15,0)</f>
        <v>33</v>
      </c>
      <c r="O168" s="242" t="s">
        <v>13</v>
      </c>
      <c r="P168" s="243">
        <f t="shared" si="63"/>
        <v>37.82</v>
      </c>
      <c r="Q168" s="244">
        <f>VLOOKUP(B168,[1]高中!$A$15:$H$173,4,0)</f>
        <v>22.17</v>
      </c>
      <c r="R168" s="244">
        <f>VLOOKUP(B168,[1]高中!$A$15:$G$173,7,0)</f>
        <v>15.649999999999999</v>
      </c>
      <c r="S168" s="129"/>
    </row>
    <row r="169" spans="1:19" ht="24">
      <c r="A169" s="248"/>
      <c r="B169" s="65" t="s">
        <v>371</v>
      </c>
      <c r="C169" s="65"/>
      <c r="D169" s="59">
        <f t="shared" si="45"/>
        <v>570.35</v>
      </c>
      <c r="E169" s="239" t="s">
        <v>328</v>
      </c>
      <c r="F169" s="235">
        <f t="shared" si="61"/>
        <v>32.159999999999997</v>
      </c>
      <c r="G169" s="240"/>
      <c r="H169" s="235">
        <v>32.159999999999997</v>
      </c>
      <c r="I169" s="240"/>
      <c r="J169" s="240"/>
      <c r="K169" s="241" t="s">
        <v>394</v>
      </c>
      <c r="L169" s="237">
        <f t="shared" si="62"/>
        <v>459</v>
      </c>
      <c r="M169" s="237">
        <f>VLOOKUP(B169,[1]中职!$B$93:$P$241,14,0)</f>
        <v>53</v>
      </c>
      <c r="N169" s="237">
        <f>VLOOKUP(B169,[1]中职!$B$93:$P$241,15,0)</f>
        <v>406</v>
      </c>
      <c r="O169" s="242" t="s">
        <v>13</v>
      </c>
      <c r="P169" s="243">
        <f t="shared" si="63"/>
        <v>79.190000000000026</v>
      </c>
      <c r="Q169" s="244">
        <f>VLOOKUP(B169,[1]高中!$A$15:$H$173,4,0)</f>
        <v>45.910000000000025</v>
      </c>
      <c r="R169" s="244">
        <f>VLOOKUP(B169,[1]高中!$A$15:$G$173,7,0)</f>
        <v>33.28</v>
      </c>
      <c r="S169" s="129"/>
    </row>
    <row r="170" spans="1:19" s="58" customFormat="1">
      <c r="A170" s="248" t="s">
        <v>399</v>
      </c>
      <c r="B170" s="229" t="s">
        <v>172</v>
      </c>
      <c r="C170" s="62" t="s">
        <v>173</v>
      </c>
      <c r="D170" s="61">
        <f>SUM(D172:D186)</f>
        <v>2329.69</v>
      </c>
      <c r="E170" s="59"/>
      <c r="F170" s="61">
        <f>SUM(F172:F186)</f>
        <v>326.27000000000004</v>
      </c>
      <c r="G170" s="61">
        <f>SUM(G172:G186)</f>
        <v>222.48000000000005</v>
      </c>
      <c r="H170" s="61">
        <f t="shared" ref="H170:J170" si="64">SUM(H172:H186)</f>
        <v>135.42999999999998</v>
      </c>
      <c r="I170" s="61">
        <f t="shared" si="64"/>
        <v>0</v>
      </c>
      <c r="J170" s="61">
        <f t="shared" si="64"/>
        <v>-31.640000000000029</v>
      </c>
      <c r="K170" s="61"/>
      <c r="L170" s="61">
        <f>M170+N170</f>
        <v>1334</v>
      </c>
      <c r="M170" s="61">
        <f>SUM(M172:M186)</f>
        <v>262</v>
      </c>
      <c r="N170" s="61">
        <f>SUM(N172:N186)</f>
        <v>1072</v>
      </c>
      <c r="O170" s="234"/>
      <c r="P170" s="61">
        <f>Q170+R170</f>
        <v>669.42</v>
      </c>
      <c r="Q170" s="61">
        <f>SUM(Q172:Q186)</f>
        <v>447.66999999999996</v>
      </c>
      <c r="R170" s="61">
        <f>SUM(R172:R186)</f>
        <v>221.75</v>
      </c>
      <c r="S170" s="82"/>
    </row>
    <row r="171" spans="1:19">
      <c r="A171" s="248"/>
      <c r="B171" s="63" t="s">
        <v>174</v>
      </c>
      <c r="C171" s="41"/>
      <c r="D171" s="235">
        <f>SUM(D172:D175)</f>
        <v>431.78999999999996</v>
      </c>
      <c r="E171" s="59"/>
      <c r="F171" s="235">
        <f>SUM(F172:F175)</f>
        <v>190.84</v>
      </c>
      <c r="G171" s="235">
        <f t="shared" ref="G171:L171" si="65">SUM(G172:G175)</f>
        <v>222.48000000000005</v>
      </c>
      <c r="H171" s="235">
        <f t="shared" si="65"/>
        <v>0</v>
      </c>
      <c r="I171" s="235">
        <f t="shared" si="65"/>
        <v>0</v>
      </c>
      <c r="J171" s="235">
        <f t="shared" si="65"/>
        <v>-31.640000000000029</v>
      </c>
      <c r="K171" s="235"/>
      <c r="L171" s="235">
        <f t="shared" si="65"/>
        <v>215</v>
      </c>
      <c r="M171" s="235">
        <f t="shared" ref="M171" si="66">SUM(M172:M175)</f>
        <v>19</v>
      </c>
      <c r="N171" s="235">
        <f t="shared" ref="N171:P171" si="67">SUM(N172:N175)</f>
        <v>196</v>
      </c>
      <c r="O171" s="236"/>
      <c r="P171" s="235">
        <f t="shared" si="67"/>
        <v>25.949999999999992</v>
      </c>
      <c r="Q171" s="235">
        <f t="shared" ref="Q171" si="68">SUM(Q172:Q175)</f>
        <v>19.789999999999992</v>
      </c>
      <c r="R171" s="235">
        <f t="shared" ref="R171" si="69">SUM(R172:R175)</f>
        <v>6.16</v>
      </c>
      <c r="S171" s="129"/>
    </row>
    <row r="172" spans="1:19" ht="24">
      <c r="A172" s="248"/>
      <c r="B172" s="63" t="s">
        <v>175</v>
      </c>
      <c r="C172" s="41" t="s">
        <v>176</v>
      </c>
      <c r="D172" s="59">
        <f t="shared" si="45"/>
        <v>76.04000000000002</v>
      </c>
      <c r="E172" s="60" t="s">
        <v>12</v>
      </c>
      <c r="F172" s="235">
        <f t="shared" ref="F172:F186" si="70">SUM(G172:J172)</f>
        <v>76.04000000000002</v>
      </c>
      <c r="G172" s="235">
        <f>VLOOKUP(C172,[1]高校!$C$11:$V$325,17,0)</f>
        <v>113.70000000000005</v>
      </c>
      <c r="H172" s="235">
        <v>0</v>
      </c>
      <c r="I172" s="235"/>
      <c r="J172" s="235">
        <f>VLOOKUP(C172,[1]高校!$C$11:$V$325,18,0)</f>
        <v>-37.660000000000032</v>
      </c>
      <c r="K172" s="235"/>
      <c r="L172" s="237"/>
      <c r="M172" s="237"/>
      <c r="N172" s="237"/>
      <c r="O172" s="238"/>
      <c r="P172" s="237"/>
      <c r="Q172" s="237"/>
      <c r="R172" s="237"/>
      <c r="S172" s="129"/>
    </row>
    <row r="173" spans="1:19" ht="24">
      <c r="A173" s="248"/>
      <c r="B173" s="63" t="s">
        <v>175</v>
      </c>
      <c r="C173" s="41" t="s">
        <v>177</v>
      </c>
      <c r="D173" s="59">
        <f t="shared" si="45"/>
        <v>90.01</v>
      </c>
      <c r="E173" s="60" t="s">
        <v>11</v>
      </c>
      <c r="F173" s="235">
        <f t="shared" si="70"/>
        <v>90.01</v>
      </c>
      <c r="G173" s="235">
        <f>VLOOKUP(C173,[1]高校!$C$11:$V$325,17,0)</f>
        <v>83.990000000000009</v>
      </c>
      <c r="H173" s="235">
        <v>0</v>
      </c>
      <c r="I173" s="235"/>
      <c r="J173" s="235">
        <f>VLOOKUP(C173,[1]高校!$C$11:$V$325,18,0)</f>
        <v>6.0200000000000014</v>
      </c>
      <c r="K173" s="235"/>
      <c r="L173" s="237"/>
      <c r="M173" s="237"/>
      <c r="N173" s="237"/>
      <c r="O173" s="238"/>
      <c r="P173" s="237"/>
      <c r="Q173" s="237"/>
      <c r="R173" s="237"/>
      <c r="S173" s="129"/>
    </row>
    <row r="174" spans="1:19" ht="24">
      <c r="A174" s="248"/>
      <c r="B174" s="63" t="s">
        <v>175</v>
      </c>
      <c r="C174" s="158" t="s">
        <v>343</v>
      </c>
      <c r="D174" s="59">
        <f t="shared" si="45"/>
        <v>24.79</v>
      </c>
      <c r="E174" s="60" t="s">
        <v>12</v>
      </c>
      <c r="F174" s="235">
        <f t="shared" si="70"/>
        <v>24.79</v>
      </c>
      <c r="G174" s="235">
        <f>VLOOKUP(C174,[1]高校!$C$11:$V$325,17,0)</f>
        <v>24.79</v>
      </c>
      <c r="H174" s="235"/>
      <c r="I174" s="235"/>
      <c r="J174" s="235"/>
      <c r="K174" s="235"/>
      <c r="L174" s="237"/>
      <c r="M174" s="237"/>
      <c r="N174" s="237"/>
      <c r="O174" s="238"/>
      <c r="P174" s="237"/>
      <c r="Q174" s="237"/>
      <c r="R174" s="237"/>
      <c r="S174" s="129"/>
    </row>
    <row r="175" spans="1:19" ht="24">
      <c r="A175" s="248"/>
      <c r="B175" s="65" t="s">
        <v>175</v>
      </c>
      <c r="C175" s="66"/>
      <c r="D175" s="59">
        <f t="shared" si="45"/>
        <v>240.95</v>
      </c>
      <c r="E175" s="59"/>
      <c r="F175" s="235">
        <f t="shared" si="70"/>
        <v>0</v>
      </c>
      <c r="G175" s="235"/>
      <c r="H175" s="235">
        <f>VLOOKUP(B175,[1]高校!$B$128:$V$334,21,0)</f>
        <v>0</v>
      </c>
      <c r="I175" s="240"/>
      <c r="J175" s="240"/>
      <c r="K175" s="241" t="s">
        <v>394</v>
      </c>
      <c r="L175" s="237">
        <f t="shared" ref="L175:L186" si="71">M175+N175</f>
        <v>215</v>
      </c>
      <c r="M175" s="237">
        <f>VLOOKUP(B175,[1]中职!$B$93:$P$241,14,0)</f>
        <v>19</v>
      </c>
      <c r="N175" s="237">
        <f>VLOOKUP(B175,[1]中职!$B$93:$P$241,15,0)</f>
        <v>196</v>
      </c>
      <c r="O175" s="238" t="s">
        <v>13</v>
      </c>
      <c r="P175" s="243">
        <f t="shared" ref="P175:P186" si="72">Q175+R175</f>
        <v>25.949999999999992</v>
      </c>
      <c r="Q175" s="244">
        <f>VLOOKUP(B175,[1]高中!$A$15:$H$173,4,0)</f>
        <v>19.789999999999992</v>
      </c>
      <c r="R175" s="244">
        <f>VLOOKUP(B175,[1]高中!$A$15:$G$173,7,0)</f>
        <v>6.16</v>
      </c>
      <c r="S175" s="129"/>
    </row>
    <row r="176" spans="1:19" ht="24">
      <c r="A176" s="248"/>
      <c r="B176" s="65" t="s">
        <v>178</v>
      </c>
      <c r="C176" s="66"/>
      <c r="D176" s="59">
        <f t="shared" si="45"/>
        <v>181.32999999999998</v>
      </c>
      <c r="E176" s="239" t="s">
        <v>328</v>
      </c>
      <c r="F176" s="235">
        <f t="shared" si="70"/>
        <v>5.37</v>
      </c>
      <c r="G176" s="240"/>
      <c r="H176" s="235">
        <f>VLOOKUP(B176,[1]高校!$B$128:$V$334,21,0)</f>
        <v>5.37</v>
      </c>
      <c r="I176" s="240"/>
      <c r="J176" s="240"/>
      <c r="K176" s="241" t="s">
        <v>394</v>
      </c>
      <c r="L176" s="237">
        <f t="shared" si="71"/>
        <v>138</v>
      </c>
      <c r="M176" s="237">
        <f>VLOOKUP(B176,[1]中职!$B$93:$P$241,14,0)</f>
        <v>9</v>
      </c>
      <c r="N176" s="237">
        <f>VLOOKUP(B176,[1]中职!$B$93:$P$241,15,0)</f>
        <v>129</v>
      </c>
      <c r="O176" s="238" t="s">
        <v>13</v>
      </c>
      <c r="P176" s="243">
        <f t="shared" si="72"/>
        <v>37.959999999999994</v>
      </c>
      <c r="Q176" s="244">
        <f>VLOOKUP(B176,[1]高中!$A$15:$H$173,4,0)</f>
        <v>27.009999999999991</v>
      </c>
      <c r="R176" s="244">
        <f>VLOOKUP(B176,[1]高中!$A$15:$G$173,7,0)</f>
        <v>10.95</v>
      </c>
      <c r="S176" s="129"/>
    </row>
    <row r="177" spans="1:19" ht="24">
      <c r="A177" s="248"/>
      <c r="B177" s="65" t="s">
        <v>179</v>
      </c>
      <c r="C177" s="66"/>
      <c r="D177" s="59">
        <f t="shared" si="45"/>
        <v>303.85000000000002</v>
      </c>
      <c r="E177" s="239" t="s">
        <v>328</v>
      </c>
      <c r="F177" s="235">
        <f t="shared" si="70"/>
        <v>3.75</v>
      </c>
      <c r="G177" s="240"/>
      <c r="H177" s="235">
        <f>VLOOKUP(B177,[1]高校!$B$128:$V$334,21,0)</f>
        <v>3.75</v>
      </c>
      <c r="I177" s="240"/>
      <c r="J177" s="240"/>
      <c r="K177" s="241" t="s">
        <v>394</v>
      </c>
      <c r="L177" s="237">
        <f t="shared" si="71"/>
        <v>266</v>
      </c>
      <c r="M177" s="237">
        <f>VLOOKUP(B177,[1]中职!$B$93:$P$241,14,0)</f>
        <v>26</v>
      </c>
      <c r="N177" s="237">
        <f>VLOOKUP(B177,[1]中职!$B$93:$P$241,15,0)</f>
        <v>240</v>
      </c>
      <c r="O177" s="238" t="s">
        <v>13</v>
      </c>
      <c r="P177" s="243">
        <f t="shared" si="72"/>
        <v>34.100000000000009</v>
      </c>
      <c r="Q177" s="244">
        <f>VLOOKUP(B177,[1]高中!$A$15:$H$173,4,0)</f>
        <v>26.240000000000009</v>
      </c>
      <c r="R177" s="244">
        <f>VLOOKUP(B177,[1]高中!$A$15:$G$173,7,0)</f>
        <v>7.8599999999999994</v>
      </c>
      <c r="S177" s="129"/>
    </row>
    <row r="178" spans="1:19" ht="24">
      <c r="A178" s="248"/>
      <c r="B178" s="65" t="s">
        <v>180</v>
      </c>
      <c r="C178" s="66"/>
      <c r="D178" s="59">
        <f t="shared" si="45"/>
        <v>61.58</v>
      </c>
      <c r="E178" s="239" t="s">
        <v>328</v>
      </c>
      <c r="F178" s="235">
        <f t="shared" si="70"/>
        <v>5.21</v>
      </c>
      <c r="G178" s="240"/>
      <c r="H178" s="235">
        <f>VLOOKUP(B178,[1]高校!$B$128:$V$334,21,0)</f>
        <v>5.21</v>
      </c>
      <c r="I178" s="240"/>
      <c r="J178" s="240"/>
      <c r="K178" s="241" t="s">
        <v>394</v>
      </c>
      <c r="L178" s="237">
        <f t="shared" si="71"/>
        <v>38</v>
      </c>
      <c r="M178" s="237">
        <f>VLOOKUP(B178,[1]中职!$B$93:$P$241,14,0)</f>
        <v>6</v>
      </c>
      <c r="N178" s="237">
        <f>VLOOKUP(B178,[1]中职!$B$93:$P$241,15,0)</f>
        <v>32</v>
      </c>
      <c r="O178" s="238" t="s">
        <v>13</v>
      </c>
      <c r="P178" s="243">
        <f t="shared" si="72"/>
        <v>18.369999999999997</v>
      </c>
      <c r="Q178" s="244">
        <f>VLOOKUP(B178,[1]高中!$A$15:$H$173,4,0)</f>
        <v>11.599999999999994</v>
      </c>
      <c r="R178" s="244">
        <f>VLOOKUP(B178,[1]高中!$A$15:$G$173,7,0)</f>
        <v>6.7700000000000031</v>
      </c>
      <c r="S178" s="129"/>
    </row>
    <row r="179" spans="1:19" ht="24">
      <c r="A179" s="248"/>
      <c r="B179" s="65" t="s">
        <v>181</v>
      </c>
      <c r="C179" s="65"/>
      <c r="D179" s="59">
        <f t="shared" si="45"/>
        <v>182.54000000000002</v>
      </c>
      <c r="E179" s="239" t="s">
        <v>328</v>
      </c>
      <c r="F179" s="235">
        <f t="shared" si="70"/>
        <v>17.05</v>
      </c>
      <c r="G179" s="240"/>
      <c r="H179" s="235">
        <f>VLOOKUP(B179,[1]高校!$B$128:$V$334,21,0)</f>
        <v>17.05</v>
      </c>
      <c r="I179" s="240"/>
      <c r="J179" s="240"/>
      <c r="K179" s="241" t="s">
        <v>394</v>
      </c>
      <c r="L179" s="237">
        <f t="shared" si="71"/>
        <v>94</v>
      </c>
      <c r="M179" s="237">
        <f>VLOOKUP(B179,[1]中职!$B$93:$P$241,14,0)</f>
        <v>11</v>
      </c>
      <c r="N179" s="237">
        <f>VLOOKUP(B179,[1]中职!$B$93:$P$241,15,0)</f>
        <v>83</v>
      </c>
      <c r="O179" s="238" t="s">
        <v>13</v>
      </c>
      <c r="P179" s="243">
        <f t="shared" si="72"/>
        <v>71.490000000000009</v>
      </c>
      <c r="Q179" s="244">
        <f>VLOOKUP(B179,[1]高中!$A$15:$H$173,4,0)</f>
        <v>54.620000000000005</v>
      </c>
      <c r="R179" s="244">
        <f>VLOOKUP(B179,[1]高中!$A$15:$G$173,7,0)</f>
        <v>16.870000000000005</v>
      </c>
      <c r="S179" s="129"/>
    </row>
    <row r="180" spans="1:19" ht="24">
      <c r="A180" s="248"/>
      <c r="B180" s="65" t="s">
        <v>182</v>
      </c>
      <c r="C180" s="65"/>
      <c r="D180" s="59">
        <f t="shared" si="45"/>
        <v>149.19999999999999</v>
      </c>
      <c r="E180" s="239" t="s">
        <v>328</v>
      </c>
      <c r="F180" s="235">
        <f t="shared" si="70"/>
        <v>11.27</v>
      </c>
      <c r="G180" s="240"/>
      <c r="H180" s="235">
        <f>VLOOKUP(B180,[1]高校!$B$128:$V$334,21,0)</f>
        <v>11.27</v>
      </c>
      <c r="I180" s="240"/>
      <c r="J180" s="240"/>
      <c r="K180" s="241" t="s">
        <v>394</v>
      </c>
      <c r="L180" s="237">
        <f t="shared" si="71"/>
        <v>56</v>
      </c>
      <c r="M180" s="237">
        <f>VLOOKUP(B180,[1]中职!$B$93:$P$241,14,0)</f>
        <v>6</v>
      </c>
      <c r="N180" s="237">
        <f>VLOOKUP(B180,[1]中职!$B$93:$P$241,15,0)</f>
        <v>50</v>
      </c>
      <c r="O180" s="238" t="s">
        <v>13</v>
      </c>
      <c r="P180" s="243">
        <f t="shared" si="72"/>
        <v>81.929999999999993</v>
      </c>
      <c r="Q180" s="244">
        <f>VLOOKUP(B180,[1]高中!$A$15:$H$173,4,0)</f>
        <v>60.139999999999986</v>
      </c>
      <c r="R180" s="244">
        <f>VLOOKUP(B180,[1]高中!$A$15:$G$173,7,0)</f>
        <v>21.790000000000006</v>
      </c>
      <c r="S180" s="129"/>
    </row>
    <row r="181" spans="1:19" ht="24">
      <c r="A181" s="248"/>
      <c r="B181" s="65" t="s">
        <v>183</v>
      </c>
      <c r="C181" s="65"/>
      <c r="D181" s="59">
        <f t="shared" si="45"/>
        <v>264.08999999999997</v>
      </c>
      <c r="E181" s="239" t="s">
        <v>328</v>
      </c>
      <c r="F181" s="235">
        <f t="shared" si="70"/>
        <v>23.89</v>
      </c>
      <c r="G181" s="240"/>
      <c r="H181" s="235">
        <f>VLOOKUP(B181,[1]高校!$B$128:$V$334,21,0)</f>
        <v>23.89</v>
      </c>
      <c r="I181" s="240"/>
      <c r="J181" s="240"/>
      <c r="K181" s="241" t="s">
        <v>394</v>
      </c>
      <c r="L181" s="237">
        <f t="shared" si="71"/>
        <v>165</v>
      </c>
      <c r="M181" s="237">
        <f>VLOOKUP(B181,[1]中职!$B$93:$P$241,14,0)</f>
        <v>54</v>
      </c>
      <c r="N181" s="237">
        <f>VLOOKUP(B181,[1]中职!$B$93:$P$241,15,0)</f>
        <v>111</v>
      </c>
      <c r="O181" s="238" t="s">
        <v>13</v>
      </c>
      <c r="P181" s="243">
        <f t="shared" si="72"/>
        <v>75.199999999999989</v>
      </c>
      <c r="Q181" s="244">
        <f>VLOOKUP(B181,[1]高中!$A$15:$H$173,4,0)</f>
        <v>54.579999999999984</v>
      </c>
      <c r="R181" s="244">
        <f>VLOOKUP(B181,[1]高中!$A$15:$G$173,7,0)</f>
        <v>20.620000000000005</v>
      </c>
      <c r="S181" s="129"/>
    </row>
    <row r="182" spans="1:19" ht="24">
      <c r="A182" s="248"/>
      <c r="B182" s="65" t="s">
        <v>184</v>
      </c>
      <c r="C182" s="65"/>
      <c r="D182" s="59">
        <f t="shared" si="45"/>
        <v>131.91999999999999</v>
      </c>
      <c r="E182" s="239" t="s">
        <v>328</v>
      </c>
      <c r="F182" s="235">
        <f t="shared" si="70"/>
        <v>18.899999999999999</v>
      </c>
      <c r="G182" s="240"/>
      <c r="H182" s="235">
        <f>VLOOKUP(B182,[1]高校!$B$128:$V$334,21,0)</f>
        <v>18.899999999999999</v>
      </c>
      <c r="I182" s="240"/>
      <c r="J182" s="240"/>
      <c r="K182" s="241" t="s">
        <v>394</v>
      </c>
      <c r="L182" s="237">
        <f t="shared" si="71"/>
        <v>62</v>
      </c>
      <c r="M182" s="237">
        <f>VLOOKUP(B182,[1]中职!$B$93:$P$241,14,0)</f>
        <v>3</v>
      </c>
      <c r="N182" s="237">
        <f>VLOOKUP(B182,[1]中职!$B$93:$P$241,15,0)</f>
        <v>59</v>
      </c>
      <c r="O182" s="238" t="s">
        <v>13</v>
      </c>
      <c r="P182" s="243">
        <f t="shared" si="72"/>
        <v>51.019999999999989</v>
      </c>
      <c r="Q182" s="244">
        <f>VLOOKUP(B182,[1]高中!$A$15:$H$173,4,0)</f>
        <v>28.699999999999989</v>
      </c>
      <c r="R182" s="244">
        <f>VLOOKUP(B182,[1]高中!$A$15:$G$173,7,0)</f>
        <v>22.32</v>
      </c>
      <c r="S182" s="129"/>
    </row>
    <row r="183" spans="1:19" ht="24">
      <c r="A183" s="248"/>
      <c r="B183" s="65" t="s">
        <v>185</v>
      </c>
      <c r="C183" s="65"/>
      <c r="D183" s="59">
        <f t="shared" si="45"/>
        <v>87.769999999999982</v>
      </c>
      <c r="E183" s="239" t="s">
        <v>328</v>
      </c>
      <c r="F183" s="235">
        <f t="shared" si="70"/>
        <v>11.58</v>
      </c>
      <c r="G183" s="240"/>
      <c r="H183" s="235">
        <f>VLOOKUP(B183,[1]高校!$B$128:$V$334,21,0)</f>
        <v>11.58</v>
      </c>
      <c r="I183" s="240"/>
      <c r="J183" s="240"/>
      <c r="K183" s="241" t="s">
        <v>394</v>
      </c>
      <c r="L183" s="237">
        <f t="shared" si="71"/>
        <v>40</v>
      </c>
      <c r="M183" s="237">
        <f>VLOOKUP(B183,[1]中职!$B$93:$P$241,14,0)</f>
        <v>2</v>
      </c>
      <c r="N183" s="237">
        <f>VLOOKUP(B183,[1]中职!$B$93:$P$241,15,0)</f>
        <v>38</v>
      </c>
      <c r="O183" s="238" t="s">
        <v>13</v>
      </c>
      <c r="P183" s="243">
        <f t="shared" si="72"/>
        <v>36.189999999999984</v>
      </c>
      <c r="Q183" s="244">
        <f>VLOOKUP(B183,[1]高中!$A$15:$H$173,4,0)</f>
        <v>19.949999999999989</v>
      </c>
      <c r="R183" s="244">
        <f>VLOOKUP(B183,[1]高中!$A$15:$G$173,7,0)</f>
        <v>16.239999999999995</v>
      </c>
      <c r="S183" s="129"/>
    </row>
    <row r="184" spans="1:19" ht="24">
      <c r="A184" s="248"/>
      <c r="B184" s="65" t="s">
        <v>186</v>
      </c>
      <c r="C184" s="65"/>
      <c r="D184" s="59">
        <f t="shared" si="45"/>
        <v>229.08</v>
      </c>
      <c r="E184" s="239" t="s">
        <v>328</v>
      </c>
      <c r="F184" s="235">
        <f t="shared" si="70"/>
        <v>13.6</v>
      </c>
      <c r="G184" s="240"/>
      <c r="H184" s="235">
        <f>VLOOKUP(B184,[1]高校!$B$128:$V$334,21,0)</f>
        <v>13.6</v>
      </c>
      <c r="I184" s="240"/>
      <c r="J184" s="240"/>
      <c r="K184" s="241" t="s">
        <v>394</v>
      </c>
      <c r="L184" s="237">
        <f t="shared" si="71"/>
        <v>99</v>
      </c>
      <c r="M184" s="237">
        <f>VLOOKUP(B184,[1]中职!$B$93:$P$241,14,0)</f>
        <v>52</v>
      </c>
      <c r="N184" s="237">
        <f>VLOOKUP(B184,[1]中职!$B$93:$P$241,15,0)</f>
        <v>47</v>
      </c>
      <c r="O184" s="238" t="s">
        <v>13</v>
      </c>
      <c r="P184" s="243">
        <f t="shared" si="72"/>
        <v>116.48000000000002</v>
      </c>
      <c r="Q184" s="244">
        <f>VLOOKUP(B184,[1]高中!$A$15:$H$173,4,0)</f>
        <v>73.050000000000011</v>
      </c>
      <c r="R184" s="244">
        <f>VLOOKUP(B184,[1]高中!$A$15:$G$173,7,0)</f>
        <v>43.430000000000007</v>
      </c>
      <c r="S184" s="129"/>
    </row>
    <row r="185" spans="1:19" ht="24">
      <c r="A185" s="248"/>
      <c r="B185" s="65" t="s">
        <v>187</v>
      </c>
      <c r="C185" s="65"/>
      <c r="D185" s="59">
        <f t="shared" si="45"/>
        <v>124.86999999999999</v>
      </c>
      <c r="E185" s="239" t="s">
        <v>328</v>
      </c>
      <c r="F185" s="235">
        <f t="shared" si="70"/>
        <v>16.61</v>
      </c>
      <c r="G185" s="240"/>
      <c r="H185" s="235">
        <f>VLOOKUP(B185,[1]高校!$B$128:$V$334,21,0)</f>
        <v>16.61</v>
      </c>
      <c r="I185" s="240"/>
      <c r="J185" s="240"/>
      <c r="K185" s="241" t="s">
        <v>394</v>
      </c>
      <c r="L185" s="237">
        <f t="shared" si="71"/>
        <v>66</v>
      </c>
      <c r="M185" s="237">
        <f>VLOOKUP(B185,[1]中职!$B$93:$P$241,14,0)</f>
        <v>30</v>
      </c>
      <c r="N185" s="237">
        <f>VLOOKUP(B185,[1]中职!$B$93:$P$241,15,0)</f>
        <v>36</v>
      </c>
      <c r="O185" s="238" t="s">
        <v>13</v>
      </c>
      <c r="P185" s="243">
        <f t="shared" si="72"/>
        <v>42.259999999999991</v>
      </c>
      <c r="Q185" s="244">
        <f>VLOOKUP(B185,[1]高中!$A$15:$H$173,4,0)</f>
        <v>23.199999999999989</v>
      </c>
      <c r="R185" s="244">
        <f>VLOOKUP(B185,[1]高中!$A$15:$G$173,7,0)</f>
        <v>19.060000000000002</v>
      </c>
      <c r="S185" s="129"/>
    </row>
    <row r="186" spans="1:19" ht="24">
      <c r="A186" s="248"/>
      <c r="B186" s="65" t="s">
        <v>188</v>
      </c>
      <c r="C186" s="65"/>
      <c r="D186" s="59">
        <f t="shared" si="45"/>
        <v>181.67000000000002</v>
      </c>
      <c r="E186" s="239" t="s">
        <v>328</v>
      </c>
      <c r="F186" s="235">
        <f t="shared" si="70"/>
        <v>8.1999999999999993</v>
      </c>
      <c r="G186" s="240"/>
      <c r="H186" s="235">
        <f>VLOOKUP(B186,[1]高校!$B$128:$V$334,21,0)</f>
        <v>8.1999999999999993</v>
      </c>
      <c r="I186" s="240"/>
      <c r="J186" s="240"/>
      <c r="K186" s="241" t="s">
        <v>394</v>
      </c>
      <c r="L186" s="237">
        <f t="shared" si="71"/>
        <v>95</v>
      </c>
      <c r="M186" s="237">
        <f>VLOOKUP(B186,[1]中职!$B$93:$P$241,14,0)</f>
        <v>44</v>
      </c>
      <c r="N186" s="237">
        <f>VLOOKUP(B186,[1]中职!$B$93:$P$241,15,0)</f>
        <v>51</v>
      </c>
      <c r="O186" s="238" t="s">
        <v>13</v>
      </c>
      <c r="P186" s="243">
        <f t="shared" si="72"/>
        <v>78.470000000000027</v>
      </c>
      <c r="Q186" s="244">
        <f>VLOOKUP(B186,[1]高中!$A$15:$H$173,4,0)</f>
        <v>48.79000000000002</v>
      </c>
      <c r="R186" s="244">
        <f>VLOOKUP(B186,[1]高中!$A$15:$G$173,7,0)</f>
        <v>29.680000000000007</v>
      </c>
      <c r="S186" s="129"/>
    </row>
    <row r="187" spans="1:19" s="58" customFormat="1">
      <c r="A187" s="248" t="s">
        <v>385</v>
      </c>
      <c r="B187" s="229" t="s">
        <v>189</v>
      </c>
      <c r="C187" s="62" t="s">
        <v>190</v>
      </c>
      <c r="D187" s="61">
        <f t="shared" ref="D187" si="73">SUM(D189:D198)</f>
        <v>2728.3100000000004</v>
      </c>
      <c r="E187" s="59"/>
      <c r="F187" s="61">
        <f t="shared" ref="F187:J187" si="74">SUM(F189:F198)</f>
        <v>721.98999999999978</v>
      </c>
      <c r="G187" s="61">
        <f>SUM(G189:G198)</f>
        <v>353.45999999999992</v>
      </c>
      <c r="H187" s="61">
        <f t="shared" si="74"/>
        <v>83.399999999999991</v>
      </c>
      <c r="I187" s="61">
        <f t="shared" si="74"/>
        <v>0</v>
      </c>
      <c r="J187" s="61">
        <f t="shared" si="74"/>
        <v>285.13000000000005</v>
      </c>
      <c r="K187" s="61"/>
      <c r="L187" s="61">
        <f>M187+N187</f>
        <v>1378</v>
      </c>
      <c r="M187" s="61">
        <f>SUM(M189:M198)</f>
        <v>366</v>
      </c>
      <c r="N187" s="61">
        <f>SUM(N189:N198)</f>
        <v>1012</v>
      </c>
      <c r="O187" s="234"/>
      <c r="P187" s="61">
        <f>Q187+R187</f>
        <v>628.32000000000016</v>
      </c>
      <c r="Q187" s="61">
        <f>SUM(Q189:Q198)</f>
        <v>448.85000000000014</v>
      </c>
      <c r="R187" s="61">
        <f>SUM(R189:R198)</f>
        <v>179.47000000000003</v>
      </c>
      <c r="S187" s="82"/>
    </row>
    <row r="188" spans="1:19">
      <c r="A188" s="248"/>
      <c r="B188" s="63" t="s">
        <v>191</v>
      </c>
      <c r="C188" s="64"/>
      <c r="D188" s="235">
        <f>SUM(D189:D192)</f>
        <v>1014.77</v>
      </c>
      <c r="E188" s="59"/>
      <c r="F188" s="235">
        <f>SUM(F189:F192)</f>
        <v>638.58999999999992</v>
      </c>
      <c r="G188" s="235">
        <f t="shared" ref="G188:L188" si="75">SUM(G189:G192)</f>
        <v>353.45999999999992</v>
      </c>
      <c r="H188" s="235">
        <f t="shared" si="75"/>
        <v>0</v>
      </c>
      <c r="I188" s="235">
        <f t="shared" si="75"/>
        <v>0</v>
      </c>
      <c r="J188" s="235">
        <f t="shared" si="75"/>
        <v>285.13000000000005</v>
      </c>
      <c r="K188" s="235"/>
      <c r="L188" s="235">
        <f t="shared" si="75"/>
        <v>365</v>
      </c>
      <c r="M188" s="235">
        <f t="shared" ref="M188" si="76">SUM(M189:M192)</f>
        <v>30</v>
      </c>
      <c r="N188" s="235">
        <f t="shared" ref="N188:P188" si="77">SUM(N189:N192)</f>
        <v>335</v>
      </c>
      <c r="O188" s="236"/>
      <c r="P188" s="235">
        <f t="shared" si="77"/>
        <v>11.179999999999993</v>
      </c>
      <c r="Q188" s="235">
        <f t="shared" ref="Q188" si="78">SUM(Q189:Q192)</f>
        <v>10.129999999999995</v>
      </c>
      <c r="R188" s="235">
        <f t="shared" ref="R188" si="79">SUM(R189:R192)</f>
        <v>1.0499999999999972</v>
      </c>
      <c r="S188" s="129"/>
    </row>
    <row r="189" spans="1:19" ht="24">
      <c r="A189" s="248"/>
      <c r="B189" s="63" t="s">
        <v>192</v>
      </c>
      <c r="C189" s="64" t="s">
        <v>193</v>
      </c>
      <c r="D189" s="59">
        <f t="shared" si="45"/>
        <v>280.97999999999996</v>
      </c>
      <c r="E189" s="60" t="s">
        <v>12</v>
      </c>
      <c r="F189" s="235">
        <f t="shared" ref="F189:F198" si="80">SUM(G189:J189)</f>
        <v>280.97999999999996</v>
      </c>
      <c r="G189" s="235">
        <f>VLOOKUP(C189,[1]高校!$C$11:$V$325,17,0)</f>
        <v>180.8599999999999</v>
      </c>
      <c r="H189" s="235">
        <v>0</v>
      </c>
      <c r="I189" s="235"/>
      <c r="J189" s="235">
        <f>VLOOKUP(C189,[1]高校!$C$11:$V$325,18,0)</f>
        <v>100.12000000000006</v>
      </c>
      <c r="K189" s="235"/>
      <c r="L189" s="237"/>
      <c r="M189" s="237"/>
      <c r="N189" s="237"/>
      <c r="O189" s="238"/>
      <c r="P189" s="237"/>
      <c r="Q189" s="237"/>
      <c r="R189" s="237"/>
      <c r="S189" s="129"/>
    </row>
    <row r="190" spans="1:19" ht="24">
      <c r="A190" s="248"/>
      <c r="B190" s="63" t="s">
        <v>192</v>
      </c>
      <c r="C190" s="64" t="s">
        <v>194</v>
      </c>
      <c r="D190" s="59">
        <f t="shared" si="45"/>
        <v>320.37</v>
      </c>
      <c r="E190" s="60" t="s">
        <v>12</v>
      </c>
      <c r="F190" s="235">
        <f t="shared" si="80"/>
        <v>320.37</v>
      </c>
      <c r="G190" s="235">
        <f>VLOOKUP(C190,[1]高校!$C$11:$V$325,17,0)</f>
        <v>135.36000000000001</v>
      </c>
      <c r="H190" s="235">
        <v>0</v>
      </c>
      <c r="I190" s="235"/>
      <c r="J190" s="235">
        <f>VLOOKUP(C190,[1]高校!$C$11:$V$325,18,0)</f>
        <v>185.01</v>
      </c>
      <c r="K190" s="235"/>
      <c r="L190" s="237"/>
      <c r="M190" s="237"/>
      <c r="N190" s="237"/>
      <c r="O190" s="238"/>
      <c r="P190" s="237"/>
      <c r="Q190" s="237"/>
      <c r="R190" s="237"/>
      <c r="S190" s="129"/>
    </row>
    <row r="191" spans="1:19" ht="24">
      <c r="A191" s="248"/>
      <c r="B191" s="63" t="s">
        <v>192</v>
      </c>
      <c r="C191" s="64" t="s">
        <v>344</v>
      </c>
      <c r="D191" s="59">
        <f t="shared" si="45"/>
        <v>37.24</v>
      </c>
      <c r="E191" s="60" t="s">
        <v>11</v>
      </c>
      <c r="F191" s="235">
        <f t="shared" si="80"/>
        <v>37.24</v>
      </c>
      <c r="G191" s="235">
        <f>VLOOKUP(C191,[1]高校!$C$11:$V$325,17,0)</f>
        <v>37.24</v>
      </c>
      <c r="H191" s="235"/>
      <c r="I191" s="235"/>
      <c r="J191" s="235"/>
      <c r="K191" s="235"/>
      <c r="L191" s="237"/>
      <c r="M191" s="237"/>
      <c r="N191" s="237"/>
      <c r="O191" s="238"/>
      <c r="P191" s="237"/>
      <c r="Q191" s="237"/>
      <c r="R191" s="237"/>
      <c r="S191" s="129"/>
    </row>
    <row r="192" spans="1:19" ht="24">
      <c r="A192" s="248"/>
      <c r="B192" s="65" t="s">
        <v>192</v>
      </c>
      <c r="C192" s="65"/>
      <c r="D192" s="59">
        <f t="shared" si="45"/>
        <v>376.18</v>
      </c>
      <c r="E192" s="59"/>
      <c r="F192" s="235">
        <f t="shared" si="80"/>
        <v>0</v>
      </c>
      <c r="G192" s="240"/>
      <c r="H192" s="235"/>
      <c r="I192" s="240"/>
      <c r="J192" s="240"/>
      <c r="K192" s="241" t="s">
        <v>394</v>
      </c>
      <c r="L192" s="237">
        <f>M192+N192</f>
        <v>365</v>
      </c>
      <c r="M192" s="237">
        <f>VLOOKUP(B192,[1]中职!$B$93:$P$241,14,0)</f>
        <v>30</v>
      </c>
      <c r="N192" s="237">
        <f>VLOOKUP(B192,[1]中职!$B$93:$P$241,15,0)</f>
        <v>335</v>
      </c>
      <c r="O192" s="242" t="s">
        <v>13</v>
      </c>
      <c r="P192" s="243">
        <f t="shared" ref="P192:P198" si="81">Q192+R192</f>
        <v>11.179999999999993</v>
      </c>
      <c r="Q192" s="244">
        <f>VLOOKUP(B192,[1]高中!$A$15:$H$173,4,0)</f>
        <v>10.129999999999995</v>
      </c>
      <c r="R192" s="244">
        <f>VLOOKUP(B192,[1]高中!$A$15:$G$173,7,0)</f>
        <v>1.0499999999999972</v>
      </c>
      <c r="S192" s="83"/>
    </row>
    <row r="193" spans="1:19" ht="24">
      <c r="A193" s="248"/>
      <c r="B193" s="84" t="s">
        <v>195</v>
      </c>
      <c r="C193" s="65"/>
      <c r="D193" s="59">
        <f t="shared" si="45"/>
        <v>3.4399999999999995</v>
      </c>
      <c r="E193" s="59"/>
      <c r="F193" s="235">
        <f t="shared" si="80"/>
        <v>0</v>
      </c>
      <c r="G193" s="240"/>
      <c r="H193" s="235">
        <v>0</v>
      </c>
      <c r="I193" s="240"/>
      <c r="J193" s="240"/>
      <c r="K193" s="241"/>
      <c r="L193" s="237"/>
      <c r="M193" s="237"/>
      <c r="N193" s="237"/>
      <c r="O193" s="242" t="s">
        <v>13</v>
      </c>
      <c r="P193" s="243">
        <f t="shared" si="81"/>
        <v>3.4399999999999995</v>
      </c>
      <c r="Q193" s="244">
        <f>VLOOKUP(B193,[1]高中!$A$15:$H$173,4,0)</f>
        <v>2.2699999999999996</v>
      </c>
      <c r="R193" s="244">
        <f>VLOOKUP(B193,[1]高中!$A$15:$G$173,7,0)</f>
        <v>1.17</v>
      </c>
      <c r="S193" s="83"/>
    </row>
    <row r="194" spans="1:19" ht="24">
      <c r="A194" s="248"/>
      <c r="B194" s="65" t="s">
        <v>196</v>
      </c>
      <c r="C194" s="65"/>
      <c r="D194" s="59">
        <f t="shared" si="45"/>
        <v>35.650000000000006</v>
      </c>
      <c r="E194" s="239" t="s">
        <v>328</v>
      </c>
      <c r="F194" s="235">
        <f t="shared" si="80"/>
        <v>7.26</v>
      </c>
      <c r="G194" s="240"/>
      <c r="H194" s="235">
        <f>VLOOKUP(B194,[1]高校!$B$128:$V$334,21,0)</f>
        <v>7.26</v>
      </c>
      <c r="I194" s="240"/>
      <c r="J194" s="240"/>
      <c r="K194" s="240"/>
      <c r="L194" s="240"/>
      <c r="M194" s="240"/>
      <c r="N194" s="240"/>
      <c r="O194" s="242" t="s">
        <v>13</v>
      </c>
      <c r="P194" s="243">
        <f t="shared" si="81"/>
        <v>28.390000000000008</v>
      </c>
      <c r="Q194" s="244">
        <f>VLOOKUP(B194,[1]高中!$A$15:$H$173,4,0)</f>
        <v>22.180000000000007</v>
      </c>
      <c r="R194" s="244">
        <f>VLOOKUP(B194,[1]高中!$A$15:$G$173,7,0)</f>
        <v>6.2100000000000009</v>
      </c>
      <c r="S194" s="129"/>
    </row>
    <row r="195" spans="1:19" ht="24">
      <c r="A195" s="248"/>
      <c r="B195" s="65" t="s">
        <v>197</v>
      </c>
      <c r="C195" s="65"/>
      <c r="D195" s="59">
        <f t="shared" si="45"/>
        <v>302.33</v>
      </c>
      <c r="E195" s="239" t="s">
        <v>328</v>
      </c>
      <c r="F195" s="235">
        <f t="shared" si="80"/>
        <v>33.61</v>
      </c>
      <c r="G195" s="240"/>
      <c r="H195" s="235">
        <f>VLOOKUP(B195,[1]高校!$B$128:$V$334,21,0)</f>
        <v>33.61</v>
      </c>
      <c r="I195" s="240"/>
      <c r="J195" s="240"/>
      <c r="K195" s="241" t="s">
        <v>394</v>
      </c>
      <c r="L195" s="237">
        <f t="shared" ref="L195:L198" si="82">M195+N195</f>
        <v>148</v>
      </c>
      <c r="M195" s="237">
        <f>VLOOKUP(B195,[1]中职!$B$93:$P$241,14,0)</f>
        <v>65</v>
      </c>
      <c r="N195" s="237">
        <f>VLOOKUP(B195,[1]中职!$B$93:$P$241,15,0)</f>
        <v>83</v>
      </c>
      <c r="O195" s="242" t="s">
        <v>13</v>
      </c>
      <c r="P195" s="243">
        <f t="shared" si="81"/>
        <v>120.71999999999997</v>
      </c>
      <c r="Q195" s="244">
        <f>VLOOKUP(B195,[1]高中!$A$15:$H$173,4,0)</f>
        <v>71.639999999999986</v>
      </c>
      <c r="R195" s="244">
        <f>VLOOKUP(B195,[1]高中!$A$15:$G$173,7,0)</f>
        <v>49.079999999999984</v>
      </c>
      <c r="S195" s="129"/>
    </row>
    <row r="196" spans="1:19" ht="24">
      <c r="A196" s="248"/>
      <c r="B196" s="65" t="s">
        <v>198</v>
      </c>
      <c r="C196" s="65"/>
      <c r="D196" s="59">
        <f t="shared" si="45"/>
        <v>390.28000000000003</v>
      </c>
      <c r="E196" s="239" t="s">
        <v>328</v>
      </c>
      <c r="F196" s="235">
        <f t="shared" si="80"/>
        <v>7.55</v>
      </c>
      <c r="G196" s="240"/>
      <c r="H196" s="235">
        <f>VLOOKUP(B196,[1]高校!$B$128:$V$334,21,0)</f>
        <v>7.55</v>
      </c>
      <c r="I196" s="240"/>
      <c r="J196" s="240"/>
      <c r="K196" s="241" t="s">
        <v>394</v>
      </c>
      <c r="L196" s="237">
        <f t="shared" si="82"/>
        <v>335</v>
      </c>
      <c r="M196" s="237">
        <f>VLOOKUP(B196,[1]中职!$B$93:$P$241,14,0)</f>
        <v>99</v>
      </c>
      <c r="N196" s="237">
        <f>VLOOKUP(B196,[1]中职!$B$93:$P$241,15,0)</f>
        <v>236</v>
      </c>
      <c r="O196" s="242" t="s">
        <v>13</v>
      </c>
      <c r="P196" s="243">
        <f t="shared" si="81"/>
        <v>47.730000000000011</v>
      </c>
      <c r="Q196" s="244">
        <f>VLOOKUP(B196,[1]高中!$A$15:$H$173,4,0)</f>
        <v>42.800000000000011</v>
      </c>
      <c r="R196" s="244">
        <f>VLOOKUP(B196,[1]高中!$A$15:$G$173,7,0)</f>
        <v>4.93</v>
      </c>
      <c r="S196" s="129"/>
    </row>
    <row r="197" spans="1:19" ht="24">
      <c r="A197" s="248"/>
      <c r="B197" s="65" t="s">
        <v>199</v>
      </c>
      <c r="C197" s="65"/>
      <c r="D197" s="59">
        <f t="shared" si="45"/>
        <v>217.18000000000006</v>
      </c>
      <c r="E197" s="239" t="s">
        <v>328</v>
      </c>
      <c r="F197" s="235">
        <f t="shared" si="80"/>
        <v>13.42</v>
      </c>
      <c r="G197" s="240"/>
      <c r="H197" s="235">
        <f>VLOOKUP(B197,[1]高校!$B$128:$V$334,21,0)</f>
        <v>13.42</v>
      </c>
      <c r="I197" s="240"/>
      <c r="J197" s="240"/>
      <c r="K197" s="241" t="s">
        <v>394</v>
      </c>
      <c r="L197" s="237">
        <f t="shared" si="82"/>
        <v>59</v>
      </c>
      <c r="M197" s="237">
        <f>VLOOKUP(B197,[1]中职!$B$93:$P$241,14,0)</f>
        <v>0</v>
      </c>
      <c r="N197" s="237">
        <f>VLOOKUP(B197,[1]中职!$B$93:$P$241,15,0)</f>
        <v>59</v>
      </c>
      <c r="O197" s="242" t="s">
        <v>13</v>
      </c>
      <c r="P197" s="243">
        <f t="shared" si="81"/>
        <v>144.76000000000005</v>
      </c>
      <c r="Q197" s="244">
        <f>VLOOKUP(B197,[1]高中!$A$15:$H$173,4,0)</f>
        <v>112.20000000000005</v>
      </c>
      <c r="R197" s="244">
        <f>VLOOKUP(B197,[1]高中!$A$15:$G$173,7,0)</f>
        <v>32.56</v>
      </c>
      <c r="S197" s="129"/>
    </row>
    <row r="198" spans="1:19" ht="24">
      <c r="A198" s="248"/>
      <c r="B198" s="65" t="s">
        <v>200</v>
      </c>
      <c r="C198" s="65"/>
      <c r="D198" s="59">
        <f t="shared" ref="D198:D229" si="83">F198+L198+P198</f>
        <v>764.66000000000008</v>
      </c>
      <c r="E198" s="239" t="s">
        <v>328</v>
      </c>
      <c r="F198" s="235">
        <f t="shared" si="80"/>
        <v>21.56</v>
      </c>
      <c r="G198" s="240"/>
      <c r="H198" s="235">
        <f>VLOOKUP(B198,[1]高校!$B$128:$V$334,21,0)</f>
        <v>21.56</v>
      </c>
      <c r="I198" s="240"/>
      <c r="J198" s="240"/>
      <c r="K198" s="241" t="s">
        <v>394</v>
      </c>
      <c r="L198" s="237">
        <f t="shared" si="82"/>
        <v>471</v>
      </c>
      <c r="M198" s="237">
        <f>VLOOKUP(B198,[1]中职!$B$93:$P$241,14,0)</f>
        <v>172</v>
      </c>
      <c r="N198" s="237">
        <f>VLOOKUP(B198,[1]中职!$B$93:$P$241,15,0)</f>
        <v>299</v>
      </c>
      <c r="O198" s="242" t="s">
        <v>13</v>
      </c>
      <c r="P198" s="243">
        <f t="shared" si="81"/>
        <v>272.10000000000014</v>
      </c>
      <c r="Q198" s="244">
        <f>VLOOKUP(B198,[1]高中!$A$15:$H$173,4,0)</f>
        <v>187.63000000000011</v>
      </c>
      <c r="R198" s="244">
        <f>VLOOKUP(B198,[1]高中!$A$15:$G$173,7,0)</f>
        <v>84.470000000000027</v>
      </c>
      <c r="S198" s="129"/>
    </row>
    <row r="199" spans="1:19" s="58" customFormat="1">
      <c r="A199" s="248" t="s">
        <v>386</v>
      </c>
      <c r="B199" s="229" t="s">
        <v>201</v>
      </c>
      <c r="C199" s="62" t="s">
        <v>202</v>
      </c>
      <c r="D199" s="61">
        <f t="shared" ref="D199" si="84">SUM(D201:D216)</f>
        <v>3046.5000000000009</v>
      </c>
      <c r="E199" s="59"/>
      <c r="F199" s="61">
        <f t="shared" ref="F199:J199" si="85">SUM(F201:F216)</f>
        <v>553.09999999999991</v>
      </c>
      <c r="G199" s="61">
        <f>SUM(G201:G216)</f>
        <v>334.66999999999996</v>
      </c>
      <c r="H199" s="61">
        <f t="shared" si="85"/>
        <v>117.14000000000003</v>
      </c>
      <c r="I199" s="61">
        <f t="shared" si="85"/>
        <v>0</v>
      </c>
      <c r="J199" s="61">
        <f t="shared" si="85"/>
        <v>101.28999999999996</v>
      </c>
      <c r="K199" s="61"/>
      <c r="L199" s="61">
        <f>M199+N199</f>
        <v>1852</v>
      </c>
      <c r="M199" s="61">
        <f>SUM(M201:M216)</f>
        <v>683</v>
      </c>
      <c r="N199" s="61">
        <f>SUM(N201:N216)</f>
        <v>1169</v>
      </c>
      <c r="O199" s="234"/>
      <c r="P199" s="61">
        <f>Q199+R199</f>
        <v>641.39999999999986</v>
      </c>
      <c r="Q199" s="61">
        <f>SUM(Q201:Q216)</f>
        <v>420.6099999999999</v>
      </c>
      <c r="R199" s="61">
        <f>SUM(R201:R216)</f>
        <v>220.78999999999996</v>
      </c>
      <c r="S199" s="82"/>
    </row>
    <row r="200" spans="1:19">
      <c r="A200" s="248"/>
      <c r="B200" s="63" t="s">
        <v>203</v>
      </c>
      <c r="C200" s="41"/>
      <c r="D200" s="235">
        <f>D201+D202+D203</f>
        <v>1061.3</v>
      </c>
      <c r="E200" s="59"/>
      <c r="F200" s="235">
        <f>F201+F202+F203</f>
        <v>435.95999999999992</v>
      </c>
      <c r="G200" s="235">
        <f>G201+G202+G203</f>
        <v>334.66999999999996</v>
      </c>
      <c r="H200" s="235">
        <v>0</v>
      </c>
      <c r="I200" s="235"/>
      <c r="J200" s="235">
        <f>J201+J202+J203</f>
        <v>101.28999999999996</v>
      </c>
      <c r="K200" s="235"/>
      <c r="L200" s="235">
        <f>L201+L202+L203</f>
        <v>546</v>
      </c>
      <c r="M200" s="235">
        <f t="shared" ref="M200" si="86">M201+M202+M203</f>
        <v>175</v>
      </c>
      <c r="N200" s="235">
        <f>N201+N202+N203</f>
        <v>371</v>
      </c>
      <c r="O200" s="236"/>
      <c r="P200" s="235">
        <f>P201+P202+P203</f>
        <v>79.34</v>
      </c>
      <c r="Q200" s="235">
        <f t="shared" ref="Q200:R200" si="87">Q201+Q202+Q203</f>
        <v>68.44</v>
      </c>
      <c r="R200" s="235">
        <f t="shared" si="87"/>
        <v>10.900000000000006</v>
      </c>
      <c r="S200" s="129"/>
    </row>
    <row r="201" spans="1:19" ht="24">
      <c r="A201" s="248"/>
      <c r="B201" s="63" t="s">
        <v>204</v>
      </c>
      <c r="C201" s="41" t="s">
        <v>205</v>
      </c>
      <c r="D201" s="59">
        <f t="shared" si="83"/>
        <v>271.7399999999999</v>
      </c>
      <c r="E201" s="60" t="s">
        <v>12</v>
      </c>
      <c r="F201" s="235">
        <f t="shared" ref="F201:F216" si="88">SUM(G201:J201)</f>
        <v>271.7399999999999</v>
      </c>
      <c r="G201" s="235">
        <f>VLOOKUP(C201,[1]高校!$C$11:$V$325,17,0)</f>
        <v>173.80999999999995</v>
      </c>
      <c r="H201" s="235">
        <v>0</v>
      </c>
      <c r="I201" s="235"/>
      <c r="J201" s="235">
        <f>VLOOKUP(C201,[1]高校!$C$11:$V$325,18,0)</f>
        <v>97.929999999999964</v>
      </c>
      <c r="K201" s="235"/>
      <c r="L201" s="237"/>
      <c r="M201" s="237"/>
      <c r="N201" s="237"/>
      <c r="O201" s="238"/>
      <c r="P201" s="237"/>
      <c r="Q201" s="237"/>
      <c r="R201" s="237"/>
      <c r="S201" s="129"/>
    </row>
    <row r="202" spans="1:19" ht="24">
      <c r="A202" s="248"/>
      <c r="B202" s="63" t="s">
        <v>204</v>
      </c>
      <c r="C202" s="41" t="s">
        <v>206</v>
      </c>
      <c r="D202" s="59">
        <f t="shared" si="83"/>
        <v>164.22000000000003</v>
      </c>
      <c r="E202" s="60" t="s">
        <v>11</v>
      </c>
      <c r="F202" s="235">
        <f t="shared" si="88"/>
        <v>164.22000000000003</v>
      </c>
      <c r="G202" s="235">
        <f>VLOOKUP(C202,[1]高校!$C$11:$V$325,17,0)</f>
        <v>160.86000000000001</v>
      </c>
      <c r="H202" s="235">
        <v>0</v>
      </c>
      <c r="I202" s="235"/>
      <c r="J202" s="235">
        <f>VLOOKUP(C202,[1]高校!$C$11:$V$325,18,0)</f>
        <v>3.3600000000000003</v>
      </c>
      <c r="K202" s="235"/>
      <c r="L202" s="237"/>
      <c r="M202" s="237"/>
      <c r="N202" s="237"/>
      <c r="O202" s="238"/>
      <c r="P202" s="237"/>
      <c r="Q202" s="237"/>
      <c r="R202" s="237"/>
      <c r="S202" s="129"/>
    </row>
    <row r="203" spans="1:19" ht="24">
      <c r="A203" s="248"/>
      <c r="B203" s="65" t="s">
        <v>204</v>
      </c>
      <c r="C203" s="66"/>
      <c r="D203" s="59">
        <f t="shared" si="83"/>
        <v>625.34</v>
      </c>
      <c r="E203" s="59"/>
      <c r="F203" s="235">
        <f t="shared" si="88"/>
        <v>0</v>
      </c>
      <c r="G203" s="240"/>
      <c r="H203" s="235">
        <f>VLOOKUP(B203,[1]高校!$B$128:$V$334,21,0)</f>
        <v>0</v>
      </c>
      <c r="I203" s="240"/>
      <c r="J203" s="240"/>
      <c r="K203" s="241" t="s">
        <v>394</v>
      </c>
      <c r="L203" s="237">
        <f t="shared" ref="L203:L216" si="89">M203+N203</f>
        <v>546</v>
      </c>
      <c r="M203" s="237">
        <f>VLOOKUP(B203,[1]中职!$B$93:$P$241,14,0)</f>
        <v>175</v>
      </c>
      <c r="N203" s="237">
        <f>VLOOKUP(B203,[1]中职!$B$93:$P$241,15,0)</f>
        <v>371</v>
      </c>
      <c r="O203" s="238" t="s">
        <v>13</v>
      </c>
      <c r="P203" s="243">
        <f t="shared" ref="P203:P216" si="90">Q203+R203</f>
        <v>79.34</v>
      </c>
      <c r="Q203" s="244">
        <f>VLOOKUP(B203,[1]高中!$A$15:$H$173,4,0)</f>
        <v>68.44</v>
      </c>
      <c r="R203" s="244">
        <f>VLOOKUP(B203,[1]高中!$A$15:$G$173,7,0)</f>
        <v>10.900000000000006</v>
      </c>
      <c r="S203" s="129"/>
    </row>
    <row r="204" spans="1:19" ht="24">
      <c r="A204" s="248"/>
      <c r="B204" s="65" t="s">
        <v>207</v>
      </c>
      <c r="C204" s="65"/>
      <c r="D204" s="59">
        <f t="shared" si="83"/>
        <v>63.219999999999992</v>
      </c>
      <c r="E204" s="239" t="s">
        <v>328</v>
      </c>
      <c r="F204" s="235">
        <f t="shared" si="88"/>
        <v>3.65</v>
      </c>
      <c r="G204" s="240"/>
      <c r="H204" s="235">
        <f>VLOOKUP(B204,[1]高校!$B$128:$V$334,21,0)</f>
        <v>3.65</v>
      </c>
      <c r="I204" s="240"/>
      <c r="J204" s="240"/>
      <c r="K204" s="241" t="s">
        <v>394</v>
      </c>
      <c r="L204" s="237">
        <f t="shared" si="89"/>
        <v>56</v>
      </c>
      <c r="M204" s="237">
        <f>VLOOKUP(B204,[1]中职!$B$93:$P$241,14,0)</f>
        <v>29</v>
      </c>
      <c r="N204" s="237">
        <f>VLOOKUP(B204,[1]中职!$B$93:$P$241,15,0)</f>
        <v>27</v>
      </c>
      <c r="O204" s="238" t="s">
        <v>13</v>
      </c>
      <c r="P204" s="243">
        <f t="shared" si="90"/>
        <v>3.5699999999999932</v>
      </c>
      <c r="Q204" s="244">
        <f>VLOOKUP(B204,[1]高中!$A$15:$H$173,4,0)</f>
        <v>-1.6200000000000045</v>
      </c>
      <c r="R204" s="244">
        <f>VLOOKUP(B204,[1]高中!$A$15:$G$173,7,0)</f>
        <v>5.1899999999999977</v>
      </c>
      <c r="S204" s="129"/>
    </row>
    <row r="205" spans="1:19" ht="24">
      <c r="A205" s="248"/>
      <c r="B205" s="65" t="s">
        <v>208</v>
      </c>
      <c r="C205" s="65"/>
      <c r="D205" s="59">
        <f t="shared" si="83"/>
        <v>275.19</v>
      </c>
      <c r="E205" s="239" t="s">
        <v>328</v>
      </c>
      <c r="F205" s="235">
        <f t="shared" si="88"/>
        <v>7.24</v>
      </c>
      <c r="G205" s="240"/>
      <c r="H205" s="235">
        <f>VLOOKUP(B205,[1]高校!$B$128:$V$334,21,0)</f>
        <v>7.24</v>
      </c>
      <c r="I205" s="240"/>
      <c r="J205" s="240"/>
      <c r="K205" s="241" t="s">
        <v>394</v>
      </c>
      <c r="L205" s="237">
        <f t="shared" si="89"/>
        <v>158</v>
      </c>
      <c r="M205" s="237">
        <f>VLOOKUP(B205,[1]中职!$B$93:$P$241,14,0)</f>
        <v>59</v>
      </c>
      <c r="N205" s="237">
        <f>VLOOKUP(B205,[1]中职!$B$93:$P$241,15,0)</f>
        <v>99</v>
      </c>
      <c r="O205" s="238" t="s">
        <v>13</v>
      </c>
      <c r="P205" s="243">
        <f t="shared" si="90"/>
        <v>109.94999999999999</v>
      </c>
      <c r="Q205" s="244">
        <f>VLOOKUP(B205,[1]高中!$A$15:$H$173,4,0)</f>
        <v>65.899999999999977</v>
      </c>
      <c r="R205" s="244">
        <f>VLOOKUP(B205,[1]高中!$A$15:$G$173,7,0)</f>
        <v>44.050000000000011</v>
      </c>
      <c r="S205" s="129"/>
    </row>
    <row r="206" spans="1:19" ht="24">
      <c r="A206" s="248"/>
      <c r="B206" s="65" t="s">
        <v>209</v>
      </c>
      <c r="C206" s="65"/>
      <c r="D206" s="59">
        <f t="shared" si="83"/>
        <v>217.68</v>
      </c>
      <c r="E206" s="239" t="s">
        <v>328</v>
      </c>
      <c r="F206" s="235">
        <f t="shared" si="88"/>
        <v>7.73</v>
      </c>
      <c r="G206" s="240"/>
      <c r="H206" s="235">
        <f>VLOOKUP(B206,[1]高校!$B$128:$V$334,21,0)</f>
        <v>7.73</v>
      </c>
      <c r="I206" s="240"/>
      <c r="J206" s="240"/>
      <c r="K206" s="241" t="s">
        <v>394</v>
      </c>
      <c r="L206" s="237">
        <f t="shared" si="89"/>
        <v>171</v>
      </c>
      <c r="M206" s="237">
        <f>VLOOKUP(B206,[1]中职!$B$93:$P$241,14,0)</f>
        <v>86</v>
      </c>
      <c r="N206" s="237">
        <f>VLOOKUP(B206,[1]中职!$B$93:$P$241,15,0)</f>
        <v>85</v>
      </c>
      <c r="O206" s="238" t="s">
        <v>13</v>
      </c>
      <c r="P206" s="243">
        <f t="shared" si="90"/>
        <v>38.950000000000017</v>
      </c>
      <c r="Q206" s="244">
        <f>VLOOKUP(B206,[1]高中!$A$15:$H$173,4,0)</f>
        <v>26.080000000000013</v>
      </c>
      <c r="R206" s="244">
        <f>VLOOKUP(B206,[1]高中!$A$15:$G$173,7,0)</f>
        <v>12.870000000000005</v>
      </c>
      <c r="S206" s="129"/>
    </row>
    <row r="207" spans="1:19" ht="24">
      <c r="A207" s="248"/>
      <c r="B207" s="65" t="s">
        <v>210</v>
      </c>
      <c r="C207" s="65"/>
      <c r="D207" s="59">
        <f t="shared" si="83"/>
        <v>328.17999999999995</v>
      </c>
      <c r="E207" s="239" t="s">
        <v>328</v>
      </c>
      <c r="F207" s="235">
        <f t="shared" si="88"/>
        <v>9.16</v>
      </c>
      <c r="G207" s="240"/>
      <c r="H207" s="235">
        <f>VLOOKUP(B207,[1]高校!$B$128:$V$334,21,0)</f>
        <v>9.16</v>
      </c>
      <c r="I207" s="240"/>
      <c r="J207" s="240"/>
      <c r="K207" s="241" t="s">
        <v>394</v>
      </c>
      <c r="L207" s="237">
        <f t="shared" si="89"/>
        <v>209</v>
      </c>
      <c r="M207" s="237">
        <f>VLOOKUP(B207,[1]中职!$B$93:$P$241,14,0)</f>
        <v>89</v>
      </c>
      <c r="N207" s="237">
        <f>VLOOKUP(B207,[1]中职!$B$93:$P$241,15,0)</f>
        <v>120</v>
      </c>
      <c r="O207" s="238" t="s">
        <v>13</v>
      </c>
      <c r="P207" s="243">
        <f t="shared" si="90"/>
        <v>110.01999999999998</v>
      </c>
      <c r="Q207" s="244">
        <f>VLOOKUP(B207,[1]高中!$A$15:$H$173,4,0)</f>
        <v>71.199999999999989</v>
      </c>
      <c r="R207" s="244">
        <f>VLOOKUP(B207,[1]高中!$A$15:$G$173,7,0)</f>
        <v>38.819999999999993</v>
      </c>
      <c r="S207" s="129"/>
    </row>
    <row r="208" spans="1:19" ht="24">
      <c r="A208" s="248"/>
      <c r="B208" s="65" t="s">
        <v>211</v>
      </c>
      <c r="C208" s="65"/>
      <c r="D208" s="59">
        <f t="shared" si="83"/>
        <v>163.07</v>
      </c>
      <c r="E208" s="239" t="s">
        <v>328</v>
      </c>
      <c r="F208" s="235">
        <f t="shared" si="88"/>
        <v>14.01</v>
      </c>
      <c r="G208" s="240"/>
      <c r="H208" s="235">
        <f>VLOOKUP(B208,[1]高校!$B$128:$V$334,21,0)</f>
        <v>14.01</v>
      </c>
      <c r="I208" s="240"/>
      <c r="J208" s="240"/>
      <c r="K208" s="241" t="s">
        <v>394</v>
      </c>
      <c r="L208" s="237">
        <f t="shared" si="89"/>
        <v>112</v>
      </c>
      <c r="M208" s="237">
        <f>VLOOKUP(B208,[1]中职!$B$93:$P$241,14,0)</f>
        <v>45</v>
      </c>
      <c r="N208" s="237">
        <f>VLOOKUP(B208,[1]中职!$B$93:$P$241,15,0)</f>
        <v>67</v>
      </c>
      <c r="O208" s="238" t="s">
        <v>13</v>
      </c>
      <c r="P208" s="243">
        <f t="shared" si="90"/>
        <v>37.059999999999974</v>
      </c>
      <c r="Q208" s="244">
        <f>VLOOKUP(B208,[1]高中!$A$15:$H$173,4,0)</f>
        <v>21.839999999999975</v>
      </c>
      <c r="R208" s="244">
        <f>VLOOKUP(B208,[1]高中!$A$15:$G$173,7,0)</f>
        <v>15.219999999999999</v>
      </c>
      <c r="S208" s="129"/>
    </row>
    <row r="209" spans="1:19" ht="24">
      <c r="A209" s="248"/>
      <c r="B209" s="65" t="s">
        <v>212</v>
      </c>
      <c r="C209" s="65"/>
      <c r="D209" s="59">
        <f t="shared" si="83"/>
        <v>60.839999999999989</v>
      </c>
      <c r="E209" s="239" t="s">
        <v>328</v>
      </c>
      <c r="F209" s="235">
        <f t="shared" si="88"/>
        <v>10.28</v>
      </c>
      <c r="G209" s="240"/>
      <c r="H209" s="235">
        <f>VLOOKUP(B209,[1]高校!$B$128:$V$334,21,0)</f>
        <v>10.28</v>
      </c>
      <c r="I209" s="240"/>
      <c r="J209" s="240"/>
      <c r="K209" s="241" t="s">
        <v>394</v>
      </c>
      <c r="L209" s="237">
        <f t="shared" si="89"/>
        <v>3</v>
      </c>
      <c r="M209" s="237">
        <f>VLOOKUP(B209,[1]中职!$B$93:$P$241,14,0)</f>
        <v>0</v>
      </c>
      <c r="N209" s="237">
        <f>VLOOKUP(B209,[1]中职!$B$93:$P$241,15,0)</f>
        <v>3</v>
      </c>
      <c r="O209" s="238" t="s">
        <v>13</v>
      </c>
      <c r="P209" s="243">
        <f t="shared" si="90"/>
        <v>47.559999999999988</v>
      </c>
      <c r="Q209" s="244">
        <f>VLOOKUP(B209,[1]高中!$A$15:$H$173,4,0)</f>
        <v>30.919999999999987</v>
      </c>
      <c r="R209" s="244">
        <f>VLOOKUP(B209,[1]高中!$A$15:$G$173,7,0)</f>
        <v>16.64</v>
      </c>
      <c r="S209" s="129"/>
    </row>
    <row r="210" spans="1:19" ht="24">
      <c r="A210" s="248"/>
      <c r="B210" s="65" t="s">
        <v>213</v>
      </c>
      <c r="C210" s="65"/>
      <c r="D210" s="59">
        <f t="shared" si="83"/>
        <v>201.94</v>
      </c>
      <c r="E210" s="239" t="s">
        <v>328</v>
      </c>
      <c r="F210" s="235">
        <f t="shared" si="88"/>
        <v>15.14</v>
      </c>
      <c r="G210" s="240"/>
      <c r="H210" s="235">
        <f>VLOOKUP(B210,[1]高校!$B$128:$V$334,21,0)</f>
        <v>15.14</v>
      </c>
      <c r="I210" s="240"/>
      <c r="J210" s="240"/>
      <c r="K210" s="241" t="s">
        <v>394</v>
      </c>
      <c r="L210" s="237">
        <f t="shared" si="89"/>
        <v>143</v>
      </c>
      <c r="M210" s="237">
        <f>VLOOKUP(B210,[1]中职!$B$93:$P$241,14,0)</f>
        <v>19</v>
      </c>
      <c r="N210" s="237">
        <f>VLOOKUP(B210,[1]中职!$B$93:$P$241,15,0)</f>
        <v>124</v>
      </c>
      <c r="O210" s="238" t="s">
        <v>13</v>
      </c>
      <c r="P210" s="243">
        <f t="shared" si="90"/>
        <v>43.8</v>
      </c>
      <c r="Q210" s="244">
        <f>VLOOKUP(B210,[1]高中!$A$15:$H$173,4,0)</f>
        <v>30.47</v>
      </c>
      <c r="R210" s="244">
        <f>VLOOKUP(B210,[1]高中!$A$15:$G$173,7,0)</f>
        <v>13.329999999999998</v>
      </c>
      <c r="S210" s="129"/>
    </row>
    <row r="211" spans="1:19" ht="24">
      <c r="A211" s="248"/>
      <c r="B211" s="65" t="s">
        <v>214</v>
      </c>
      <c r="C211" s="65"/>
      <c r="D211" s="59">
        <f t="shared" si="83"/>
        <v>32.330000000000013</v>
      </c>
      <c r="E211" s="239" t="s">
        <v>328</v>
      </c>
      <c r="F211" s="235">
        <f t="shared" si="88"/>
        <v>6.03</v>
      </c>
      <c r="G211" s="240"/>
      <c r="H211" s="235">
        <f>VLOOKUP(B211,[1]高校!$B$128:$V$334,21,0)</f>
        <v>6.03</v>
      </c>
      <c r="I211" s="240"/>
      <c r="J211" s="240"/>
      <c r="K211" s="241" t="s">
        <v>394</v>
      </c>
      <c r="L211" s="237">
        <f t="shared" si="89"/>
        <v>4</v>
      </c>
      <c r="M211" s="237">
        <f>VLOOKUP(B211,[1]中职!$B$93:$P$241,14,0)</f>
        <v>1</v>
      </c>
      <c r="N211" s="237">
        <f>VLOOKUP(B211,[1]中职!$B$93:$P$241,15,0)</f>
        <v>3</v>
      </c>
      <c r="O211" s="238" t="s">
        <v>13</v>
      </c>
      <c r="P211" s="243">
        <f t="shared" si="90"/>
        <v>22.300000000000011</v>
      </c>
      <c r="Q211" s="244">
        <f>VLOOKUP(B211,[1]高中!$A$15:$H$173,4,0)</f>
        <v>16.490000000000009</v>
      </c>
      <c r="R211" s="244">
        <f>VLOOKUP(B211,[1]高中!$A$15:$G$173,7,0)</f>
        <v>5.8100000000000023</v>
      </c>
      <c r="S211" s="129"/>
    </row>
    <row r="212" spans="1:19" ht="24">
      <c r="A212" s="248"/>
      <c r="B212" s="65" t="s">
        <v>215</v>
      </c>
      <c r="C212" s="65"/>
      <c r="D212" s="59">
        <f t="shared" si="83"/>
        <v>129.11000000000001</v>
      </c>
      <c r="E212" s="239" t="s">
        <v>328</v>
      </c>
      <c r="F212" s="235">
        <f t="shared" si="88"/>
        <v>16.260000000000002</v>
      </c>
      <c r="G212" s="240"/>
      <c r="H212" s="235">
        <f>VLOOKUP(B212,[1]高校!$B$128:$V$334,21,0)</f>
        <v>16.260000000000002</v>
      </c>
      <c r="I212" s="240"/>
      <c r="J212" s="240"/>
      <c r="K212" s="241" t="s">
        <v>394</v>
      </c>
      <c r="L212" s="237">
        <f t="shared" si="89"/>
        <v>74</v>
      </c>
      <c r="M212" s="237">
        <f>VLOOKUP(B212,[1]中职!$B$93:$P$241,14,0)</f>
        <v>3</v>
      </c>
      <c r="N212" s="237">
        <f>VLOOKUP(B212,[1]中职!$B$93:$P$241,15,0)</f>
        <v>71</v>
      </c>
      <c r="O212" s="238" t="s">
        <v>13</v>
      </c>
      <c r="P212" s="243">
        <f t="shared" si="90"/>
        <v>38.849999999999994</v>
      </c>
      <c r="Q212" s="244">
        <f>VLOOKUP(B212,[1]高中!$A$15:$H$173,4,0)</f>
        <v>22.289999999999992</v>
      </c>
      <c r="R212" s="244">
        <f>VLOOKUP(B212,[1]高中!$A$15:$G$173,7,0)</f>
        <v>16.560000000000002</v>
      </c>
      <c r="S212" s="129"/>
    </row>
    <row r="213" spans="1:19" ht="24">
      <c r="A213" s="248"/>
      <c r="B213" s="65" t="s">
        <v>216</v>
      </c>
      <c r="C213" s="65"/>
      <c r="D213" s="59">
        <f t="shared" si="83"/>
        <v>9.66</v>
      </c>
      <c r="E213" s="239" t="s">
        <v>328</v>
      </c>
      <c r="F213" s="235">
        <f t="shared" si="88"/>
        <v>1.41</v>
      </c>
      <c r="G213" s="240"/>
      <c r="H213" s="235">
        <f>VLOOKUP(B213,[1]高校!$B$128:$V$334,21,0)</f>
        <v>1.41</v>
      </c>
      <c r="I213" s="240"/>
      <c r="J213" s="240"/>
      <c r="K213" s="241" t="s">
        <v>394</v>
      </c>
      <c r="L213" s="237">
        <f t="shared" si="89"/>
        <v>5</v>
      </c>
      <c r="M213" s="237">
        <f>VLOOKUP(B213,[1]中职!$B$93:$P$241,14,0)</f>
        <v>0</v>
      </c>
      <c r="N213" s="237">
        <f>VLOOKUP(B213,[1]中职!$B$93:$P$241,15,0)</f>
        <v>5</v>
      </c>
      <c r="O213" s="238" t="s">
        <v>13</v>
      </c>
      <c r="P213" s="243">
        <f t="shared" si="90"/>
        <v>3.25</v>
      </c>
      <c r="Q213" s="244">
        <f>VLOOKUP(B213,[1]高中!$A$15:$H$173,4,0)</f>
        <v>2.84</v>
      </c>
      <c r="R213" s="244">
        <f>VLOOKUP(B213,[1]高中!$A$15:$G$173,7,0)</f>
        <v>0.41000000000000014</v>
      </c>
      <c r="S213" s="129"/>
    </row>
    <row r="214" spans="1:19" ht="24">
      <c r="A214" s="248"/>
      <c r="B214" s="65" t="s">
        <v>217</v>
      </c>
      <c r="C214" s="65"/>
      <c r="D214" s="59">
        <f t="shared" si="83"/>
        <v>202.57000000000002</v>
      </c>
      <c r="E214" s="239" t="s">
        <v>328</v>
      </c>
      <c r="F214" s="235">
        <f t="shared" si="88"/>
        <v>10.65</v>
      </c>
      <c r="G214" s="240"/>
      <c r="H214" s="235">
        <f>VLOOKUP(B214,[1]高校!$B$128:$V$334,21,0)</f>
        <v>10.65</v>
      </c>
      <c r="I214" s="240"/>
      <c r="J214" s="240"/>
      <c r="K214" s="241" t="s">
        <v>394</v>
      </c>
      <c r="L214" s="237">
        <f t="shared" si="89"/>
        <v>144</v>
      </c>
      <c r="M214" s="237">
        <f>VLOOKUP(B214,[1]中职!$B$93:$P$241,14,0)</f>
        <v>67</v>
      </c>
      <c r="N214" s="237">
        <f>VLOOKUP(B214,[1]中职!$B$93:$P$241,15,0)</f>
        <v>77</v>
      </c>
      <c r="O214" s="238" t="s">
        <v>13</v>
      </c>
      <c r="P214" s="243">
        <f t="shared" si="90"/>
        <v>47.920000000000016</v>
      </c>
      <c r="Q214" s="244">
        <f>VLOOKUP(B214,[1]高中!$A$15:$H$173,4,0)</f>
        <v>27.720000000000027</v>
      </c>
      <c r="R214" s="244">
        <f>VLOOKUP(B214,[1]高中!$A$15:$G$173,7,0)</f>
        <v>20.199999999999989</v>
      </c>
      <c r="S214" s="129"/>
    </row>
    <row r="215" spans="1:19" ht="24">
      <c r="A215" s="248"/>
      <c r="B215" s="65" t="s">
        <v>218</v>
      </c>
      <c r="C215" s="65"/>
      <c r="D215" s="59">
        <f t="shared" si="83"/>
        <v>176.61</v>
      </c>
      <c r="E215" s="239" t="s">
        <v>328</v>
      </c>
      <c r="F215" s="235">
        <f t="shared" si="88"/>
        <v>8.32</v>
      </c>
      <c r="G215" s="240"/>
      <c r="H215" s="235">
        <f>VLOOKUP(B215,[1]高校!$B$128:$V$334,21,0)</f>
        <v>8.32</v>
      </c>
      <c r="I215" s="240"/>
      <c r="J215" s="240"/>
      <c r="K215" s="241" t="s">
        <v>394</v>
      </c>
      <c r="L215" s="237">
        <f t="shared" si="89"/>
        <v>144</v>
      </c>
      <c r="M215" s="237">
        <f>VLOOKUP(B215,[1]中职!$B$93:$P$241,14,0)</f>
        <v>68</v>
      </c>
      <c r="N215" s="237">
        <f>VLOOKUP(B215,[1]中职!$B$93:$P$241,15,0)</f>
        <v>76</v>
      </c>
      <c r="O215" s="238" t="s">
        <v>13</v>
      </c>
      <c r="P215" s="243">
        <f t="shared" si="90"/>
        <v>24.290000000000006</v>
      </c>
      <c r="Q215" s="244">
        <f>VLOOKUP(B215,[1]高中!$A$15:$H$173,4,0)</f>
        <v>15.960000000000008</v>
      </c>
      <c r="R215" s="244">
        <f>VLOOKUP(B215,[1]高中!$A$15:$G$173,7,0)</f>
        <v>8.3299999999999983</v>
      </c>
      <c r="S215" s="129"/>
    </row>
    <row r="216" spans="1:19" ht="24">
      <c r="A216" s="248"/>
      <c r="B216" s="65" t="s">
        <v>219</v>
      </c>
      <c r="C216" s="65"/>
      <c r="D216" s="59">
        <f t="shared" si="83"/>
        <v>124.80000000000001</v>
      </c>
      <c r="E216" s="239" t="s">
        <v>328</v>
      </c>
      <c r="F216" s="235">
        <f t="shared" si="88"/>
        <v>7.26</v>
      </c>
      <c r="G216" s="240"/>
      <c r="H216" s="235">
        <f>VLOOKUP(B216,[1]高校!$B$128:$V$334,21,0)</f>
        <v>7.26</v>
      </c>
      <c r="I216" s="240"/>
      <c r="J216" s="240"/>
      <c r="K216" s="241" t="s">
        <v>394</v>
      </c>
      <c r="L216" s="237">
        <f t="shared" si="89"/>
        <v>83</v>
      </c>
      <c r="M216" s="237">
        <f>VLOOKUP(B216,[1]中职!$B$93:$P$241,14,0)</f>
        <v>42</v>
      </c>
      <c r="N216" s="237">
        <f>VLOOKUP(B216,[1]中职!$B$93:$P$241,15,0)</f>
        <v>41</v>
      </c>
      <c r="O216" s="238" t="s">
        <v>13</v>
      </c>
      <c r="P216" s="243">
        <f t="shared" si="90"/>
        <v>34.540000000000006</v>
      </c>
      <c r="Q216" s="244">
        <f>VLOOKUP(B216,[1]高中!$A$15:$H$173,4,0)</f>
        <v>22.080000000000013</v>
      </c>
      <c r="R216" s="244">
        <f>VLOOKUP(B216,[1]高中!$A$15:$G$173,7,0)</f>
        <v>12.459999999999994</v>
      </c>
      <c r="S216" s="129"/>
    </row>
    <row r="217" spans="1:19" s="58" customFormat="1" ht="28.5" customHeight="1">
      <c r="A217" s="263" t="s">
        <v>400</v>
      </c>
      <c r="B217" s="229" t="s">
        <v>220</v>
      </c>
      <c r="C217" s="62" t="s">
        <v>221</v>
      </c>
      <c r="D217" s="61">
        <f t="shared" ref="D217" si="91">SUM(D219:D229)</f>
        <v>1866.2199999999998</v>
      </c>
      <c r="E217" s="59"/>
      <c r="F217" s="61">
        <f t="shared" ref="F217:J217" si="92">SUM(F219:F229)</f>
        <v>615.49</v>
      </c>
      <c r="G217" s="61">
        <f>SUM(G219:G229)</f>
        <v>322.77</v>
      </c>
      <c r="H217" s="61">
        <f t="shared" si="92"/>
        <v>206.01999999999998</v>
      </c>
      <c r="I217" s="61">
        <f t="shared" si="92"/>
        <v>0</v>
      </c>
      <c r="J217" s="61">
        <f t="shared" si="92"/>
        <v>86.7</v>
      </c>
      <c r="K217" s="61"/>
      <c r="L217" s="61">
        <f>M217+N217</f>
        <v>712</v>
      </c>
      <c r="M217" s="61">
        <f>SUM(M219:M229)</f>
        <v>305</v>
      </c>
      <c r="N217" s="61">
        <f>SUM(N219:N229)</f>
        <v>407</v>
      </c>
      <c r="O217" s="234"/>
      <c r="P217" s="61">
        <f>Q217+R217</f>
        <v>538.73000000000013</v>
      </c>
      <c r="Q217" s="61">
        <f>SUM(Q219:Q229)</f>
        <v>303.41000000000008</v>
      </c>
      <c r="R217" s="61">
        <f>SUM(R219:R229)</f>
        <v>235.32000000000002</v>
      </c>
      <c r="S217" s="82"/>
    </row>
    <row r="218" spans="1:19">
      <c r="A218" s="263"/>
      <c r="B218" s="63" t="s">
        <v>222</v>
      </c>
      <c r="C218" s="41"/>
      <c r="D218" s="235">
        <f>D219+D220+D221</f>
        <v>326.55</v>
      </c>
      <c r="E218" s="59"/>
      <c r="F218" s="235">
        <f>F219+F220+F221</f>
        <v>409.47</v>
      </c>
      <c r="G218" s="235">
        <f>G219+G220+G221</f>
        <v>322.77</v>
      </c>
      <c r="H218" s="235">
        <v>0</v>
      </c>
      <c r="I218" s="235"/>
      <c r="J218" s="235">
        <f>J219+J220+J221</f>
        <v>86.7</v>
      </c>
      <c r="K218" s="235"/>
      <c r="L218" s="235">
        <f>L219+L220+L221</f>
        <v>-172</v>
      </c>
      <c r="M218" s="235">
        <f>M219+M220+M221</f>
        <v>-83</v>
      </c>
      <c r="N218" s="235">
        <f>N219+N220+N221</f>
        <v>-89</v>
      </c>
      <c r="O218" s="236"/>
      <c r="P218" s="235">
        <f>P219+P220+P221</f>
        <v>89.079999999999984</v>
      </c>
      <c r="Q218" s="235">
        <f>Q219+Q220+Q221</f>
        <v>48.699999999999989</v>
      </c>
      <c r="R218" s="235">
        <f>R219+R220+R221</f>
        <v>40.379999999999995</v>
      </c>
      <c r="S218" s="129"/>
    </row>
    <row r="219" spans="1:19" ht="24">
      <c r="A219" s="263"/>
      <c r="B219" s="63" t="s">
        <v>223</v>
      </c>
      <c r="C219" s="41" t="s">
        <v>224</v>
      </c>
      <c r="D219" s="59">
        <f t="shared" si="83"/>
        <v>369.51</v>
      </c>
      <c r="E219" s="60" t="s">
        <v>12</v>
      </c>
      <c r="F219" s="235">
        <f t="shared" ref="F219:F229" si="93">SUM(G219:J219)</f>
        <v>369.51</v>
      </c>
      <c r="G219" s="235">
        <f>VLOOKUP(C219,[1]高校!$C$11:$V$325,17,0)</f>
        <v>297.65999999999997</v>
      </c>
      <c r="H219" s="235">
        <v>0</v>
      </c>
      <c r="I219" s="235"/>
      <c r="J219" s="235">
        <f>VLOOKUP(C219,[1]高校!$C$11:$V$325,18,0)</f>
        <v>71.850000000000009</v>
      </c>
      <c r="K219" s="235"/>
      <c r="L219" s="237"/>
      <c r="M219" s="237"/>
      <c r="N219" s="237"/>
      <c r="O219" s="238"/>
      <c r="P219" s="237"/>
      <c r="Q219" s="237"/>
      <c r="R219" s="237"/>
      <c r="S219" s="129"/>
    </row>
    <row r="220" spans="1:19" ht="24">
      <c r="A220" s="263"/>
      <c r="B220" s="63" t="s">
        <v>223</v>
      </c>
      <c r="C220" s="41" t="s">
        <v>225</v>
      </c>
      <c r="D220" s="59">
        <f t="shared" si="83"/>
        <v>39.960000000000015</v>
      </c>
      <c r="E220" s="60" t="s">
        <v>11</v>
      </c>
      <c r="F220" s="235">
        <f t="shared" si="93"/>
        <v>39.960000000000015</v>
      </c>
      <c r="G220" s="235">
        <f>VLOOKUP(C220,[1]高校!$C$11:$V$325,17,0)</f>
        <v>25.110000000000014</v>
      </c>
      <c r="H220" s="235">
        <v>0</v>
      </c>
      <c r="I220" s="235"/>
      <c r="J220" s="235">
        <f>VLOOKUP(C220,[1]高校!$C$11:$V$325,18,0)</f>
        <v>14.85</v>
      </c>
      <c r="K220" s="235"/>
      <c r="L220" s="237"/>
      <c r="M220" s="237"/>
      <c r="N220" s="237"/>
      <c r="O220" s="238"/>
      <c r="P220" s="237"/>
      <c r="Q220" s="237"/>
      <c r="R220" s="237"/>
      <c r="S220" s="129"/>
    </row>
    <row r="221" spans="1:19" ht="24">
      <c r="A221" s="263"/>
      <c r="B221" s="65" t="s">
        <v>223</v>
      </c>
      <c r="C221" s="66"/>
      <c r="D221" s="59">
        <f t="shared" si="83"/>
        <v>-82.920000000000016</v>
      </c>
      <c r="E221" s="239" t="s">
        <v>328</v>
      </c>
      <c r="F221" s="235">
        <f t="shared" si="93"/>
        <v>0</v>
      </c>
      <c r="G221" s="240"/>
      <c r="H221" s="235">
        <f>VLOOKUP(B221,[1]高校!$B$128:$V$334,21,0)</f>
        <v>0</v>
      </c>
      <c r="I221" s="240"/>
      <c r="J221" s="240"/>
      <c r="K221" s="241" t="s">
        <v>394</v>
      </c>
      <c r="L221" s="237">
        <f t="shared" ref="L221:L229" si="94">M221+N221</f>
        <v>-172</v>
      </c>
      <c r="M221" s="237">
        <f>VLOOKUP(B221,[1]中职!$B$93:$P$241,14,0)</f>
        <v>-83</v>
      </c>
      <c r="N221" s="237">
        <f>VLOOKUP(B221,[1]中职!$B$93:$P$241,15,0)</f>
        <v>-89</v>
      </c>
      <c r="O221" s="242" t="s">
        <v>13</v>
      </c>
      <c r="P221" s="243">
        <f t="shared" ref="P221:P229" si="95">Q221+R221</f>
        <v>89.079999999999984</v>
      </c>
      <c r="Q221" s="244">
        <f>VLOOKUP(B221,[1]高中!$A$15:$H$173,4,0)</f>
        <v>48.699999999999989</v>
      </c>
      <c r="R221" s="244">
        <f>VLOOKUP(B221,[1]高中!$A$15:$G$173,7,0)</f>
        <v>40.379999999999995</v>
      </c>
      <c r="S221" s="129"/>
    </row>
    <row r="222" spans="1:19" ht="24">
      <c r="A222" s="263"/>
      <c r="B222" s="65" t="s">
        <v>226</v>
      </c>
      <c r="C222" s="65"/>
      <c r="D222" s="59">
        <f t="shared" si="83"/>
        <v>185.49</v>
      </c>
      <c r="E222" s="239" t="s">
        <v>328</v>
      </c>
      <c r="F222" s="235">
        <f t="shared" si="93"/>
        <v>16.95</v>
      </c>
      <c r="G222" s="240"/>
      <c r="H222" s="235">
        <f>VLOOKUP(B222,[1]高校!$B$128:$V$334,21,0)</f>
        <v>16.95</v>
      </c>
      <c r="I222" s="240"/>
      <c r="J222" s="240"/>
      <c r="K222" s="241" t="s">
        <v>394</v>
      </c>
      <c r="L222" s="237">
        <f t="shared" si="94"/>
        <v>103</v>
      </c>
      <c r="M222" s="237">
        <f>VLOOKUP(B222,[1]中职!$B$93:$P$241,14,0)</f>
        <v>21</v>
      </c>
      <c r="N222" s="237">
        <f>VLOOKUP(B222,[1]中职!$B$93:$P$241,15,0)</f>
        <v>82</v>
      </c>
      <c r="O222" s="242" t="s">
        <v>13</v>
      </c>
      <c r="P222" s="243">
        <f t="shared" si="95"/>
        <v>65.54000000000002</v>
      </c>
      <c r="Q222" s="244">
        <f>VLOOKUP(B222,[1]高中!$A$15:$H$173,4,0)</f>
        <v>41.670000000000016</v>
      </c>
      <c r="R222" s="244">
        <f>VLOOKUP(B222,[1]高中!$A$15:$G$173,7,0)</f>
        <v>23.870000000000005</v>
      </c>
      <c r="S222" s="129"/>
    </row>
    <row r="223" spans="1:19" ht="24">
      <c r="A223" s="263"/>
      <c r="B223" s="65" t="s">
        <v>227</v>
      </c>
      <c r="C223" s="65"/>
      <c r="D223" s="59">
        <f t="shared" si="83"/>
        <v>156.70000000000005</v>
      </c>
      <c r="E223" s="239" t="s">
        <v>328</v>
      </c>
      <c r="F223" s="235">
        <f t="shared" si="93"/>
        <v>21.51</v>
      </c>
      <c r="G223" s="240"/>
      <c r="H223" s="235">
        <f>VLOOKUP(B223,[1]高校!$B$128:$V$334,21,0)</f>
        <v>21.51</v>
      </c>
      <c r="I223" s="240"/>
      <c r="J223" s="240"/>
      <c r="K223" s="241" t="s">
        <v>394</v>
      </c>
      <c r="L223" s="237">
        <f t="shared" si="94"/>
        <v>61</v>
      </c>
      <c r="M223" s="237">
        <f>VLOOKUP(B223,[1]中职!$B$93:$P$241,14,0)</f>
        <v>25</v>
      </c>
      <c r="N223" s="237">
        <f>VLOOKUP(B223,[1]中职!$B$93:$P$241,15,0)</f>
        <v>36</v>
      </c>
      <c r="O223" s="242" t="s">
        <v>13</v>
      </c>
      <c r="P223" s="243">
        <f t="shared" si="95"/>
        <v>74.190000000000026</v>
      </c>
      <c r="Q223" s="244">
        <f>VLOOKUP(B223,[1]高中!$A$15:$H$173,4,0)</f>
        <v>44.54000000000002</v>
      </c>
      <c r="R223" s="244">
        <f>VLOOKUP(B223,[1]高中!$A$15:$G$173,7,0)</f>
        <v>29.650000000000006</v>
      </c>
      <c r="S223" s="129"/>
    </row>
    <row r="224" spans="1:19" ht="24">
      <c r="A224" s="263"/>
      <c r="B224" s="65" t="s">
        <v>228</v>
      </c>
      <c r="C224" s="65"/>
      <c r="D224" s="59">
        <f t="shared" si="83"/>
        <v>122.66</v>
      </c>
      <c r="E224" s="239" t="s">
        <v>328</v>
      </c>
      <c r="F224" s="235">
        <f t="shared" si="93"/>
        <v>26.35</v>
      </c>
      <c r="G224" s="240"/>
      <c r="H224" s="235">
        <f>VLOOKUP(B224,[1]高校!$B$128:$V$334,21,0)</f>
        <v>26.35</v>
      </c>
      <c r="I224" s="240"/>
      <c r="J224" s="240"/>
      <c r="K224" s="241" t="s">
        <v>394</v>
      </c>
      <c r="L224" s="237">
        <f t="shared" si="94"/>
        <v>56</v>
      </c>
      <c r="M224" s="237">
        <f>VLOOKUP(B224,[1]中职!$B$93:$P$241,14,0)</f>
        <v>37</v>
      </c>
      <c r="N224" s="237">
        <f>VLOOKUP(B224,[1]中职!$B$93:$P$241,15,0)</f>
        <v>19</v>
      </c>
      <c r="O224" s="242" t="s">
        <v>13</v>
      </c>
      <c r="P224" s="243">
        <f t="shared" si="95"/>
        <v>40.31</v>
      </c>
      <c r="Q224" s="244">
        <f>VLOOKUP(B224,[1]高中!$A$15:$H$173,4,0)</f>
        <v>26.689999999999998</v>
      </c>
      <c r="R224" s="244">
        <f>VLOOKUP(B224,[1]高中!$A$15:$G$173,7,0)</f>
        <v>13.620000000000005</v>
      </c>
      <c r="S224" s="129"/>
    </row>
    <row r="225" spans="1:19" ht="24">
      <c r="A225" s="263"/>
      <c r="B225" s="65" t="s">
        <v>229</v>
      </c>
      <c r="C225" s="65"/>
      <c r="D225" s="59">
        <f t="shared" si="83"/>
        <v>208.88</v>
      </c>
      <c r="E225" s="239" t="s">
        <v>328</v>
      </c>
      <c r="F225" s="235">
        <f t="shared" si="93"/>
        <v>31.74</v>
      </c>
      <c r="G225" s="240"/>
      <c r="H225" s="235">
        <f>VLOOKUP(B225,[1]高校!$B$128:$V$334,21,0)</f>
        <v>31.74</v>
      </c>
      <c r="I225" s="240"/>
      <c r="J225" s="240"/>
      <c r="K225" s="241" t="s">
        <v>394</v>
      </c>
      <c r="L225" s="237">
        <f t="shared" si="94"/>
        <v>85</v>
      </c>
      <c r="M225" s="237">
        <f>VLOOKUP(B225,[1]中职!$B$93:$P$241,14,0)</f>
        <v>36</v>
      </c>
      <c r="N225" s="237">
        <f>VLOOKUP(B225,[1]中职!$B$93:$P$241,15,0)</f>
        <v>49</v>
      </c>
      <c r="O225" s="242" t="s">
        <v>13</v>
      </c>
      <c r="P225" s="243">
        <f t="shared" si="95"/>
        <v>92.139999999999986</v>
      </c>
      <c r="Q225" s="244">
        <f>VLOOKUP(B225,[1]高中!$A$15:$H$173,4,0)</f>
        <v>52.75</v>
      </c>
      <c r="R225" s="244">
        <f>VLOOKUP(B225,[1]高中!$A$15:$G$173,7,0)</f>
        <v>39.389999999999986</v>
      </c>
      <c r="S225" s="129"/>
    </row>
    <row r="226" spans="1:19" ht="24">
      <c r="A226" s="263"/>
      <c r="B226" s="65" t="s">
        <v>230</v>
      </c>
      <c r="C226" s="65"/>
      <c r="D226" s="59">
        <f t="shared" si="83"/>
        <v>141.84</v>
      </c>
      <c r="E226" s="239" t="s">
        <v>328</v>
      </c>
      <c r="F226" s="235">
        <f t="shared" si="93"/>
        <v>23.28</v>
      </c>
      <c r="G226" s="240"/>
      <c r="H226" s="235">
        <f>VLOOKUP(B226,[1]高校!$B$128:$V$334,21,0)</f>
        <v>23.28</v>
      </c>
      <c r="I226" s="240"/>
      <c r="J226" s="240"/>
      <c r="K226" s="241" t="s">
        <v>394</v>
      </c>
      <c r="L226" s="237">
        <f t="shared" si="94"/>
        <v>80</v>
      </c>
      <c r="M226" s="237">
        <f>VLOOKUP(B226,[1]中职!$B$93:$P$241,14,0)</f>
        <v>38</v>
      </c>
      <c r="N226" s="237">
        <f>VLOOKUP(B226,[1]中职!$B$93:$P$241,15,0)</f>
        <v>42</v>
      </c>
      <c r="O226" s="242" t="s">
        <v>13</v>
      </c>
      <c r="P226" s="243">
        <f t="shared" si="95"/>
        <v>38.56</v>
      </c>
      <c r="Q226" s="244">
        <f>VLOOKUP(B226,[1]高中!$A$15:$H$173,4,0)</f>
        <v>20.180000000000007</v>
      </c>
      <c r="R226" s="244">
        <f>VLOOKUP(B226,[1]高中!$A$15:$G$173,7,0)</f>
        <v>18.379999999999995</v>
      </c>
      <c r="S226" s="129"/>
    </row>
    <row r="227" spans="1:19" ht="24">
      <c r="A227" s="263"/>
      <c r="B227" s="65" t="s">
        <v>231</v>
      </c>
      <c r="C227" s="65"/>
      <c r="D227" s="59">
        <f t="shared" si="83"/>
        <v>8.8099999999999952</v>
      </c>
      <c r="E227" s="239" t="s">
        <v>328</v>
      </c>
      <c r="F227" s="235">
        <f t="shared" si="93"/>
        <v>19.649999999999999</v>
      </c>
      <c r="G227" s="240"/>
      <c r="H227" s="235">
        <f>VLOOKUP(B227,[1]高校!$B$128:$V$334,21,0)</f>
        <v>19.649999999999999</v>
      </c>
      <c r="I227" s="240"/>
      <c r="J227" s="240"/>
      <c r="K227" s="241" t="s">
        <v>394</v>
      </c>
      <c r="L227" s="237">
        <f t="shared" si="94"/>
        <v>29</v>
      </c>
      <c r="M227" s="237">
        <f>VLOOKUP(B227,[1]中职!$B$93:$P$241,14,0)</f>
        <v>16</v>
      </c>
      <c r="N227" s="237">
        <f>VLOOKUP(B227,[1]中职!$B$93:$P$241,15,0)</f>
        <v>13</v>
      </c>
      <c r="O227" s="242" t="s">
        <v>13</v>
      </c>
      <c r="P227" s="243">
        <f t="shared" si="95"/>
        <v>-39.840000000000003</v>
      </c>
      <c r="Q227" s="244">
        <f>VLOOKUP(B227,[1]高中!$A$15:$H$173,4,0)</f>
        <v>-25.25</v>
      </c>
      <c r="R227" s="244">
        <f>VLOOKUP(B227,[1]高中!$A$15:$G$173,7,0)</f>
        <v>-14.590000000000003</v>
      </c>
      <c r="S227" s="129"/>
    </row>
    <row r="228" spans="1:19" ht="24">
      <c r="A228" s="263"/>
      <c r="B228" s="65" t="s">
        <v>232</v>
      </c>
      <c r="C228" s="65"/>
      <c r="D228" s="59">
        <f t="shared" si="83"/>
        <v>240.15000000000003</v>
      </c>
      <c r="E228" s="239" t="s">
        <v>328</v>
      </c>
      <c r="F228" s="235">
        <f t="shared" si="93"/>
        <v>37.26</v>
      </c>
      <c r="G228" s="240"/>
      <c r="H228" s="235">
        <f>VLOOKUP(B228,[1]高校!$B$128:$V$334,21,0)</f>
        <v>37.26</v>
      </c>
      <c r="I228" s="240"/>
      <c r="J228" s="240"/>
      <c r="K228" s="241" t="s">
        <v>394</v>
      </c>
      <c r="L228" s="237">
        <f t="shared" si="94"/>
        <v>124</v>
      </c>
      <c r="M228" s="237">
        <f>VLOOKUP(B228,[1]中职!$B$93:$P$241,14,0)</f>
        <v>57</v>
      </c>
      <c r="N228" s="237">
        <f>VLOOKUP(B228,[1]中职!$B$93:$P$241,15,0)</f>
        <v>67</v>
      </c>
      <c r="O228" s="242" t="s">
        <v>13</v>
      </c>
      <c r="P228" s="243">
        <f t="shared" si="95"/>
        <v>78.890000000000043</v>
      </c>
      <c r="Q228" s="244">
        <f>VLOOKUP(B228,[1]高中!$A$15:$H$173,4,0)</f>
        <v>41.830000000000041</v>
      </c>
      <c r="R228" s="244">
        <f>VLOOKUP(B228,[1]高中!$A$15:$G$173,7,0)</f>
        <v>37.06</v>
      </c>
      <c r="S228" s="129"/>
    </row>
    <row r="229" spans="1:19" ht="24">
      <c r="A229" s="263"/>
      <c r="B229" s="65" t="s">
        <v>233</v>
      </c>
      <c r="C229" s="65"/>
      <c r="D229" s="59">
        <f t="shared" si="83"/>
        <v>475.14</v>
      </c>
      <c r="E229" s="239" t="s">
        <v>328</v>
      </c>
      <c r="F229" s="235">
        <f t="shared" si="93"/>
        <v>29.28</v>
      </c>
      <c r="G229" s="240"/>
      <c r="H229" s="235">
        <f>VLOOKUP(B229,[1]高校!$B$128:$V$334,21,0)</f>
        <v>29.28</v>
      </c>
      <c r="I229" s="240"/>
      <c r="J229" s="240"/>
      <c r="K229" s="241" t="s">
        <v>394</v>
      </c>
      <c r="L229" s="237">
        <f t="shared" si="94"/>
        <v>346</v>
      </c>
      <c r="M229" s="237">
        <f>VLOOKUP(B229,[1]中职!$B$93:$P$241,14,0)</f>
        <v>158</v>
      </c>
      <c r="N229" s="237">
        <f>VLOOKUP(B229,[1]中职!$B$93:$P$241,15,0)</f>
        <v>188</v>
      </c>
      <c r="O229" s="242" t="s">
        <v>13</v>
      </c>
      <c r="P229" s="243">
        <f t="shared" si="95"/>
        <v>99.860000000000042</v>
      </c>
      <c r="Q229" s="244">
        <f>VLOOKUP(B229,[1]高中!$A$15:$H$173,4,0)</f>
        <v>52.300000000000011</v>
      </c>
      <c r="R229" s="244">
        <f>VLOOKUP(B229,[1]高中!$A$15:$G$173,7,0)</f>
        <v>47.560000000000031</v>
      </c>
      <c r="S229" s="129"/>
    </row>
  </sheetData>
  <autoFilter ref="A8:S229"/>
  <sortState ref="L90:Q139">
    <sortCondition ref="Q90:Q139"/>
  </sortState>
  <mergeCells count="27">
    <mergeCell ref="A2:S2"/>
    <mergeCell ref="A187:A198"/>
    <mergeCell ref="A199:A216"/>
    <mergeCell ref="A217:A229"/>
    <mergeCell ref="S4:S5"/>
    <mergeCell ref="A4:B5"/>
    <mergeCell ref="A112:A133"/>
    <mergeCell ref="A134:A139"/>
    <mergeCell ref="A140:A152"/>
    <mergeCell ref="A153:A169"/>
    <mergeCell ref="A170:A186"/>
    <mergeCell ref="A32:A42"/>
    <mergeCell ref="A43:A54"/>
    <mergeCell ref="A55:A75"/>
    <mergeCell ref="A76:A93"/>
    <mergeCell ref="A94:A111"/>
    <mergeCell ref="B6:C6"/>
    <mergeCell ref="C4:C5"/>
    <mergeCell ref="A7:A31"/>
    <mergeCell ref="B3:R3"/>
    <mergeCell ref="F4:J4"/>
    <mergeCell ref="L4:N4"/>
    <mergeCell ref="P4:R4"/>
    <mergeCell ref="D4:D5"/>
    <mergeCell ref="E4:E5"/>
    <mergeCell ref="K4:K5"/>
    <mergeCell ref="O4:O5"/>
  </mergeCells>
  <phoneticPr fontId="104" type="noConversion"/>
  <conditionalFormatting sqref="C20:C21">
    <cfRule type="duplicateValues" dxfId="10" priority="9"/>
  </conditionalFormatting>
  <conditionalFormatting sqref="C62">
    <cfRule type="duplicateValues" dxfId="9" priority="8"/>
  </conditionalFormatting>
  <conditionalFormatting sqref="C80">
    <cfRule type="duplicateValues" dxfId="8" priority="7"/>
  </conditionalFormatting>
  <conditionalFormatting sqref="C98">
    <cfRule type="duplicateValues" dxfId="7" priority="6"/>
  </conditionalFormatting>
  <conditionalFormatting sqref="C118">
    <cfRule type="duplicateValues" dxfId="6" priority="5"/>
  </conditionalFormatting>
  <conditionalFormatting sqref="C174">
    <cfRule type="duplicateValues" dxfId="5" priority="4"/>
  </conditionalFormatting>
  <conditionalFormatting sqref="C48">
    <cfRule type="duplicateValues" dxfId="4" priority="3"/>
  </conditionalFormatting>
  <conditionalFormatting sqref="C144">
    <cfRule type="duplicateValues" dxfId="3" priority="2"/>
  </conditionalFormatting>
  <conditionalFormatting sqref="C191">
    <cfRule type="duplicateValues" dxfId="2" priority="1"/>
  </conditionalFormatting>
  <pageMargins left="0.70866141732283472" right="0.59055118110236227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2"/>
  <sheetViews>
    <sheetView topLeftCell="A2" zoomScale="115" zoomScaleNormal="115" workbookViewId="0">
      <pane xSplit="2" ySplit="6" topLeftCell="C8" activePane="bottomRight" state="frozen"/>
      <selection activeCell="A2" sqref="A2"/>
      <selection pane="topRight" activeCell="C2" sqref="C2"/>
      <selection pane="bottomLeft" activeCell="A11" sqref="A11"/>
      <selection pane="bottomRight" activeCell="K12" sqref="K12"/>
    </sheetView>
  </sheetViews>
  <sheetFormatPr defaultColWidth="9" defaultRowHeight="14.25"/>
  <cols>
    <col min="1" max="1" width="7.625" customWidth="1"/>
    <col min="2" max="2" width="22.5" customWidth="1"/>
    <col min="3" max="4" width="6.25" style="26" customWidth="1"/>
    <col min="5" max="5" width="8.125" style="27" customWidth="1"/>
    <col min="6" max="6" width="6.625" style="27" customWidth="1"/>
    <col min="7" max="7" width="8.5" style="27" customWidth="1"/>
    <col min="8" max="8" width="8.125" style="27" customWidth="1"/>
    <col min="9" max="9" width="7.75" style="26" customWidth="1"/>
    <col min="10" max="10" width="6.625" style="26" customWidth="1"/>
    <col min="11" max="11" width="7.25" style="26" customWidth="1"/>
    <col min="12" max="12" width="7.875" style="28" customWidth="1"/>
    <col min="13" max="13" width="8.375" style="28" customWidth="1"/>
    <col min="14" max="14" width="8.375" style="26" customWidth="1"/>
    <col min="15" max="15" width="8.125" style="26" customWidth="1"/>
    <col min="16" max="16" width="7.5" style="26" customWidth="1"/>
    <col min="17" max="17" width="8.375" style="29" customWidth="1"/>
  </cols>
  <sheetData>
    <row r="1" spans="1:17" hidden="1">
      <c r="B1" s="30"/>
      <c r="C1" s="31"/>
      <c r="D1" s="31"/>
      <c r="E1" s="32"/>
      <c r="F1" s="32"/>
      <c r="G1" s="32"/>
      <c r="H1" s="32"/>
      <c r="I1" s="33"/>
      <c r="J1" s="33">
        <f>'[2]2-1奖助学金（教育）'!Q8+'[2]2-2奖助学金（人社）'!Q7</f>
        <v>35705</v>
      </c>
      <c r="K1" s="31">
        <f>'[2]3-1免学费（教育）'!M7+'[2]3-2免学费（人社）'!M7</f>
        <v>91095</v>
      </c>
      <c r="N1" s="26">
        <v>43336.39</v>
      </c>
      <c r="O1" s="45" t="e">
        <f>28421/#REF!</f>
        <v>#REF!</v>
      </c>
      <c r="P1" s="46"/>
    </row>
    <row r="2" spans="1:17" ht="16.5" customHeight="1">
      <c r="A2" s="274" t="s">
        <v>300</v>
      </c>
      <c r="B2" s="274"/>
      <c r="C2" s="34"/>
      <c r="D2" s="34"/>
      <c r="E2" s="35"/>
      <c r="F2" s="35"/>
      <c r="G2" s="35"/>
      <c r="H2" s="35"/>
      <c r="I2" s="34"/>
      <c r="J2" s="34"/>
      <c r="K2" s="34"/>
      <c r="L2" s="43"/>
      <c r="M2" s="43"/>
      <c r="N2" s="34"/>
      <c r="O2" s="48" t="s">
        <v>0</v>
      </c>
      <c r="P2" s="48" t="s">
        <v>0</v>
      </c>
    </row>
    <row r="3" spans="1:17" ht="27">
      <c r="A3" s="275" t="s">
        <v>330</v>
      </c>
      <c r="B3" s="275"/>
      <c r="C3" s="275"/>
      <c r="D3" s="275"/>
      <c r="E3" s="275"/>
      <c r="F3" s="275"/>
      <c r="G3" s="275"/>
      <c r="H3" s="275"/>
      <c r="I3" s="275"/>
      <c r="J3" s="276"/>
      <c r="K3" s="275"/>
      <c r="L3" s="275"/>
      <c r="M3" s="275"/>
      <c r="N3" s="275"/>
      <c r="O3" s="276"/>
      <c r="P3" s="276"/>
      <c r="Q3" s="277"/>
    </row>
    <row r="4" spans="1:17" ht="14.25" customHeight="1">
      <c r="A4" s="36"/>
      <c r="B4" s="36"/>
      <c r="C4" s="37"/>
      <c r="D4" s="37"/>
      <c r="E4" s="38"/>
      <c r="F4" s="38"/>
      <c r="G4" s="38"/>
      <c r="H4" s="38"/>
      <c r="I4" s="37"/>
      <c r="J4" s="37"/>
      <c r="K4" s="37"/>
      <c r="L4" s="43"/>
      <c r="M4" s="43"/>
      <c r="N4" s="37"/>
      <c r="O4" s="48"/>
      <c r="P4" s="266" t="s">
        <v>1</v>
      </c>
      <c r="Q4" s="266"/>
    </row>
    <row r="5" spans="1:17" s="21" customFormat="1" ht="26.25" customHeight="1">
      <c r="A5" s="278" t="s">
        <v>234</v>
      </c>
      <c r="B5" s="278"/>
      <c r="C5" s="267" t="s">
        <v>235</v>
      </c>
      <c r="D5" s="268"/>
      <c r="E5" s="268"/>
      <c r="F5" s="268"/>
      <c r="G5" s="268"/>
      <c r="H5" s="269"/>
      <c r="I5" s="283" t="s">
        <v>277</v>
      </c>
      <c r="J5" s="284"/>
      <c r="K5" s="285"/>
      <c r="L5" s="270" t="s">
        <v>236</v>
      </c>
      <c r="M5" s="271"/>
      <c r="N5" s="280" t="s">
        <v>237</v>
      </c>
      <c r="O5" s="281"/>
      <c r="P5" s="282"/>
      <c r="Q5" s="279" t="s">
        <v>238</v>
      </c>
    </row>
    <row r="6" spans="1:17" s="22" customFormat="1" ht="17.25" customHeight="1">
      <c r="A6" s="278"/>
      <c r="B6" s="278"/>
      <c r="C6" s="288" t="s">
        <v>239</v>
      </c>
      <c r="D6" s="288"/>
      <c r="E6" s="289" t="s">
        <v>10</v>
      </c>
      <c r="F6" s="289"/>
      <c r="G6" s="289" t="s">
        <v>283</v>
      </c>
      <c r="H6" s="289"/>
      <c r="I6" s="286" t="s">
        <v>275</v>
      </c>
      <c r="J6" s="272" t="s">
        <v>240</v>
      </c>
      <c r="K6" s="272" t="s">
        <v>276</v>
      </c>
      <c r="L6" s="272" t="s">
        <v>240</v>
      </c>
      <c r="M6" s="272" t="s">
        <v>276</v>
      </c>
      <c r="N6" s="286" t="s">
        <v>275</v>
      </c>
      <c r="O6" s="272" t="s">
        <v>240</v>
      </c>
      <c r="P6" s="272" t="s">
        <v>276</v>
      </c>
      <c r="Q6" s="279"/>
    </row>
    <row r="7" spans="1:17" s="21" customFormat="1" ht="27.75" customHeight="1">
      <c r="A7" s="278"/>
      <c r="B7" s="278"/>
      <c r="C7" s="124" t="s">
        <v>281</v>
      </c>
      <c r="D7" s="124" t="s">
        <v>282</v>
      </c>
      <c r="E7" s="124" t="s">
        <v>281</v>
      </c>
      <c r="F7" s="124" t="s">
        <v>282</v>
      </c>
      <c r="G7" s="124" t="s">
        <v>281</v>
      </c>
      <c r="H7" s="124" t="s">
        <v>282</v>
      </c>
      <c r="I7" s="287"/>
      <c r="J7" s="273"/>
      <c r="K7" s="273"/>
      <c r="L7" s="273"/>
      <c r="M7" s="273"/>
      <c r="N7" s="287"/>
      <c r="O7" s="273"/>
      <c r="P7" s="273"/>
      <c r="Q7" s="279"/>
    </row>
    <row r="8" spans="1:17" s="21" customFormat="1" ht="12">
      <c r="A8" s="123"/>
      <c r="B8" s="123" t="s">
        <v>243</v>
      </c>
      <c r="C8" s="39">
        <v>809</v>
      </c>
      <c r="D8" s="39">
        <v>150</v>
      </c>
      <c r="E8" s="39">
        <v>215353</v>
      </c>
      <c r="F8" s="39">
        <v>32296</v>
      </c>
      <c r="G8" s="39">
        <v>622003</v>
      </c>
      <c r="H8" s="39">
        <v>107602</v>
      </c>
      <c r="I8" s="39">
        <v>126759.23</v>
      </c>
      <c r="J8" s="39">
        <v>32581</v>
      </c>
      <c r="K8" s="39">
        <v>94178.23</v>
      </c>
      <c r="L8" s="39">
        <v>28966</v>
      </c>
      <c r="M8" s="39">
        <v>80905</v>
      </c>
      <c r="N8" s="39">
        <v>16888.23</v>
      </c>
      <c r="O8" s="39">
        <v>3615</v>
      </c>
      <c r="P8" s="39">
        <v>13273.23</v>
      </c>
      <c r="Q8" s="39">
        <f t="shared" ref="Q8" si="0">Q9+Q19+Q27+Q35+Q50+Q62+Q73+Q84+Q91+Q100+Q114+Q128+Q135+Q151</f>
        <v>0</v>
      </c>
    </row>
    <row r="9" spans="1:17" s="25" customFormat="1" ht="15" customHeight="1">
      <c r="A9" s="263" t="s">
        <v>14</v>
      </c>
      <c r="B9" s="123" t="s">
        <v>15</v>
      </c>
      <c r="C9" s="88">
        <v>117</v>
      </c>
      <c r="D9" s="88">
        <v>39</v>
      </c>
      <c r="E9" s="88">
        <v>21501</v>
      </c>
      <c r="F9" s="88">
        <v>10934</v>
      </c>
      <c r="G9" s="88">
        <v>83203</v>
      </c>
      <c r="H9" s="88">
        <v>31976</v>
      </c>
      <c r="I9" s="88">
        <v>17486.23</v>
      </c>
      <c r="J9" s="88">
        <v>3760</v>
      </c>
      <c r="K9" s="88">
        <v>13726.23</v>
      </c>
      <c r="L9" s="88">
        <v>3503</v>
      </c>
      <c r="M9" s="88">
        <v>12031</v>
      </c>
      <c r="N9" s="88">
        <v>1952.23</v>
      </c>
      <c r="O9" s="88">
        <v>257</v>
      </c>
      <c r="P9" s="88">
        <v>1695.23</v>
      </c>
      <c r="Q9" s="88">
        <f t="shared" ref="Q9" si="1">SUM(Q11:Q18)</f>
        <v>0</v>
      </c>
    </row>
    <row r="10" spans="1:17" s="25" customFormat="1" ht="15" customHeight="1">
      <c r="A10" s="263"/>
      <c r="B10" s="123" t="s">
        <v>244</v>
      </c>
      <c r="C10" s="88">
        <v>99</v>
      </c>
      <c r="D10" s="88">
        <v>36</v>
      </c>
      <c r="E10" s="88">
        <v>19617</v>
      </c>
      <c r="F10" s="88">
        <v>10723</v>
      </c>
      <c r="G10" s="88">
        <v>71676</v>
      </c>
      <c r="H10" s="88">
        <v>29650</v>
      </c>
      <c r="I10" s="88">
        <v>15593.23</v>
      </c>
      <c r="J10" s="88">
        <v>3507</v>
      </c>
      <c r="K10" s="88">
        <v>12086.23</v>
      </c>
      <c r="L10" s="88">
        <v>3311</v>
      </c>
      <c r="M10" s="88">
        <v>10642</v>
      </c>
      <c r="N10" s="88">
        <v>1640.23</v>
      </c>
      <c r="O10" s="88">
        <v>196</v>
      </c>
      <c r="P10" s="88">
        <v>1444.23</v>
      </c>
      <c r="Q10" s="88">
        <f t="shared" ref="Q10" si="2">SUM(Q11:Q16)</f>
        <v>0</v>
      </c>
    </row>
    <row r="11" spans="1:17" s="23" customFormat="1" ht="12">
      <c r="A11" s="263"/>
      <c r="B11" s="123" t="s">
        <v>17</v>
      </c>
      <c r="C11" s="49">
        <v>99</v>
      </c>
      <c r="D11" s="42">
        <v>36</v>
      </c>
      <c r="E11" s="49">
        <v>18315</v>
      </c>
      <c r="F11" s="42">
        <v>10723</v>
      </c>
      <c r="G11" s="71">
        <v>64560</v>
      </c>
      <c r="H11" s="42">
        <v>29650</v>
      </c>
      <c r="I11" s="40">
        <v>14595.23</v>
      </c>
      <c r="J11" s="40">
        <v>3357</v>
      </c>
      <c r="K11" s="40">
        <v>11238.23</v>
      </c>
      <c r="L11" s="44">
        <v>3176</v>
      </c>
      <c r="M11" s="44">
        <v>9907</v>
      </c>
      <c r="N11" s="40">
        <v>1512.23</v>
      </c>
      <c r="O11" s="70">
        <v>181</v>
      </c>
      <c r="P11" s="70">
        <v>1331.23</v>
      </c>
      <c r="Q11" s="52">
        <f t="shared" ref="Q11" si="3">SUM(Q12:Q17)</f>
        <v>0</v>
      </c>
    </row>
    <row r="12" spans="1:17" s="21" customFormat="1" ht="12">
      <c r="A12" s="263"/>
      <c r="B12" s="123" t="s">
        <v>29</v>
      </c>
      <c r="C12" s="49">
        <v>0</v>
      </c>
      <c r="D12" s="42"/>
      <c r="E12" s="49">
        <v>869</v>
      </c>
      <c r="F12" s="42"/>
      <c r="G12" s="71">
        <v>4115</v>
      </c>
      <c r="H12" s="42"/>
      <c r="I12" s="40">
        <v>590</v>
      </c>
      <c r="J12" s="40">
        <v>100</v>
      </c>
      <c r="K12" s="40">
        <v>490</v>
      </c>
      <c r="L12" s="44">
        <v>84</v>
      </c>
      <c r="M12" s="44">
        <v>417</v>
      </c>
      <c r="N12" s="40">
        <v>89</v>
      </c>
      <c r="O12" s="70">
        <v>16</v>
      </c>
      <c r="P12" s="70">
        <v>73</v>
      </c>
      <c r="Q12" s="50"/>
    </row>
    <row r="13" spans="1:17" s="21" customFormat="1" ht="12">
      <c r="A13" s="263"/>
      <c r="B13" s="123" t="s">
        <v>30</v>
      </c>
      <c r="C13" s="49">
        <v>0</v>
      </c>
      <c r="D13" s="42"/>
      <c r="E13" s="49">
        <v>433</v>
      </c>
      <c r="F13" s="42"/>
      <c r="G13" s="71">
        <v>3001</v>
      </c>
      <c r="H13" s="42"/>
      <c r="I13" s="40">
        <v>408</v>
      </c>
      <c r="J13" s="40">
        <v>50</v>
      </c>
      <c r="K13" s="40">
        <v>358</v>
      </c>
      <c r="L13" s="44">
        <v>51</v>
      </c>
      <c r="M13" s="44">
        <v>318</v>
      </c>
      <c r="N13" s="40">
        <v>39</v>
      </c>
      <c r="O13" s="70">
        <v>-1</v>
      </c>
      <c r="P13" s="70">
        <v>40</v>
      </c>
      <c r="Q13" s="50"/>
    </row>
    <row r="14" spans="1:17" s="21" customFormat="1" ht="12">
      <c r="A14" s="263"/>
      <c r="B14" s="123" t="s">
        <v>34</v>
      </c>
      <c r="C14" s="49">
        <v>0</v>
      </c>
      <c r="D14" s="42"/>
      <c r="E14" s="49">
        <v>0</v>
      </c>
      <c r="F14" s="42"/>
      <c r="G14" s="71">
        <v>0</v>
      </c>
      <c r="H14" s="42"/>
      <c r="I14" s="40">
        <v>0</v>
      </c>
      <c r="J14" s="40">
        <v>0</v>
      </c>
      <c r="K14" s="40">
        <v>0</v>
      </c>
      <c r="L14" s="44">
        <v>0</v>
      </c>
      <c r="M14" s="44">
        <v>0</v>
      </c>
      <c r="N14" s="40">
        <v>0</v>
      </c>
      <c r="O14" s="70">
        <v>0</v>
      </c>
      <c r="P14" s="70">
        <v>0</v>
      </c>
      <c r="Q14" s="50"/>
    </row>
    <row r="15" spans="1:17" s="21" customFormat="1" ht="12">
      <c r="A15" s="263"/>
      <c r="B15" s="123" t="s">
        <v>35</v>
      </c>
      <c r="C15" s="49">
        <v>0</v>
      </c>
      <c r="D15" s="42"/>
      <c r="E15" s="49">
        <v>0</v>
      </c>
      <c r="F15" s="42"/>
      <c r="G15" s="71">
        <v>0</v>
      </c>
      <c r="H15" s="42"/>
      <c r="I15" s="40">
        <v>0</v>
      </c>
      <c r="J15" s="40">
        <v>0</v>
      </c>
      <c r="K15" s="40">
        <v>0</v>
      </c>
      <c r="L15" s="44">
        <v>0</v>
      </c>
      <c r="M15" s="44">
        <v>0</v>
      </c>
      <c r="N15" s="40">
        <v>0</v>
      </c>
      <c r="O15" s="70">
        <v>0</v>
      </c>
      <c r="P15" s="70">
        <v>0</v>
      </c>
      <c r="Q15" s="50"/>
    </row>
    <row r="16" spans="1:17" s="21" customFormat="1" ht="12">
      <c r="A16" s="263"/>
      <c r="B16" s="123" t="s">
        <v>31</v>
      </c>
      <c r="C16" s="49">
        <v>0</v>
      </c>
      <c r="D16" s="42"/>
      <c r="E16" s="49">
        <v>0</v>
      </c>
      <c r="F16" s="42"/>
      <c r="G16" s="71"/>
      <c r="H16" s="42"/>
      <c r="I16" s="40">
        <v>0</v>
      </c>
      <c r="J16" s="40">
        <v>0</v>
      </c>
      <c r="K16" s="40">
        <v>0</v>
      </c>
      <c r="L16" s="44">
        <v>0</v>
      </c>
      <c r="M16" s="44">
        <v>0</v>
      </c>
      <c r="N16" s="40">
        <v>0</v>
      </c>
      <c r="O16" s="70">
        <v>0</v>
      </c>
      <c r="P16" s="70">
        <v>0</v>
      </c>
      <c r="Q16" s="50"/>
    </row>
    <row r="17" spans="1:17" s="21" customFormat="1" ht="12">
      <c r="A17" s="263"/>
      <c r="B17" s="123" t="s">
        <v>36</v>
      </c>
      <c r="C17" s="49">
        <v>12</v>
      </c>
      <c r="D17" s="42">
        <v>3</v>
      </c>
      <c r="E17" s="49">
        <v>1385</v>
      </c>
      <c r="F17" s="42">
        <v>211</v>
      </c>
      <c r="G17" s="71">
        <v>7528</v>
      </c>
      <c r="H17" s="42">
        <v>2326</v>
      </c>
      <c r="I17" s="40">
        <v>1355</v>
      </c>
      <c r="J17" s="40">
        <v>192</v>
      </c>
      <c r="K17" s="40">
        <v>1163</v>
      </c>
      <c r="L17" s="44">
        <v>138</v>
      </c>
      <c r="M17" s="44">
        <v>927</v>
      </c>
      <c r="N17" s="40">
        <v>290</v>
      </c>
      <c r="O17" s="70">
        <v>54</v>
      </c>
      <c r="P17" s="70">
        <v>236</v>
      </c>
      <c r="Q17" s="50"/>
    </row>
    <row r="18" spans="1:17" s="21" customFormat="1" ht="12">
      <c r="A18" s="263"/>
      <c r="B18" s="123" t="s">
        <v>37</v>
      </c>
      <c r="C18" s="49">
        <v>6</v>
      </c>
      <c r="D18" s="42"/>
      <c r="E18" s="49">
        <v>499</v>
      </c>
      <c r="F18" s="42"/>
      <c r="G18" s="71">
        <v>3999</v>
      </c>
      <c r="H18" s="42"/>
      <c r="I18" s="40">
        <v>538</v>
      </c>
      <c r="J18" s="40">
        <v>61</v>
      </c>
      <c r="K18" s="40">
        <v>477</v>
      </c>
      <c r="L18" s="44">
        <v>54</v>
      </c>
      <c r="M18" s="44">
        <v>462</v>
      </c>
      <c r="N18" s="40">
        <v>22</v>
      </c>
      <c r="O18" s="70">
        <v>7</v>
      </c>
      <c r="P18" s="70">
        <v>15</v>
      </c>
      <c r="Q18" s="50"/>
    </row>
    <row r="19" spans="1:17" s="21" customFormat="1" ht="12">
      <c r="A19" s="263" t="s">
        <v>38</v>
      </c>
      <c r="B19" s="123" t="s">
        <v>39</v>
      </c>
      <c r="C19" s="39">
        <v>31</v>
      </c>
      <c r="D19" s="39">
        <v>13</v>
      </c>
      <c r="E19" s="39">
        <v>6129</v>
      </c>
      <c r="F19" s="39">
        <v>1708</v>
      </c>
      <c r="G19" s="39">
        <v>23569</v>
      </c>
      <c r="H19" s="39">
        <v>6580</v>
      </c>
      <c r="I19" s="39">
        <v>4693</v>
      </c>
      <c r="J19" s="39">
        <v>1016</v>
      </c>
      <c r="K19" s="39">
        <v>3677</v>
      </c>
      <c r="L19" s="39">
        <v>858</v>
      </c>
      <c r="M19" s="39">
        <v>3044</v>
      </c>
      <c r="N19" s="39">
        <v>791</v>
      </c>
      <c r="O19" s="39">
        <v>158</v>
      </c>
      <c r="P19" s="39">
        <v>633</v>
      </c>
      <c r="Q19" s="50"/>
    </row>
    <row r="20" spans="1:17" s="23" customFormat="1" ht="12">
      <c r="A20" s="263"/>
      <c r="B20" s="123" t="s">
        <v>245</v>
      </c>
      <c r="C20" s="71">
        <v>14</v>
      </c>
      <c r="D20" s="71">
        <v>13</v>
      </c>
      <c r="E20" s="71">
        <v>2800</v>
      </c>
      <c r="F20" s="71">
        <v>1708</v>
      </c>
      <c r="G20" s="71">
        <v>11662</v>
      </c>
      <c r="H20" s="71">
        <v>6580</v>
      </c>
      <c r="I20" s="71">
        <v>2686</v>
      </c>
      <c r="J20" s="71">
        <v>536</v>
      </c>
      <c r="K20" s="71">
        <v>2150</v>
      </c>
      <c r="L20" s="71">
        <v>496</v>
      </c>
      <c r="M20" s="71">
        <v>1829</v>
      </c>
      <c r="N20" s="71">
        <v>361</v>
      </c>
      <c r="O20" s="71">
        <v>40</v>
      </c>
      <c r="P20" s="71">
        <v>321</v>
      </c>
      <c r="Q20" s="51"/>
    </row>
    <row r="21" spans="1:17" s="21" customFormat="1" ht="12">
      <c r="A21" s="263"/>
      <c r="B21" s="123" t="s">
        <v>41</v>
      </c>
      <c r="C21" s="49">
        <v>14</v>
      </c>
      <c r="D21" s="42">
        <v>13</v>
      </c>
      <c r="E21" s="49">
        <v>2800</v>
      </c>
      <c r="F21" s="42">
        <v>1708</v>
      </c>
      <c r="G21" s="71">
        <v>11662</v>
      </c>
      <c r="H21" s="42">
        <v>6580</v>
      </c>
      <c r="I21" s="40">
        <v>2686</v>
      </c>
      <c r="J21" s="40">
        <v>536</v>
      </c>
      <c r="K21" s="40">
        <v>2150</v>
      </c>
      <c r="L21" s="44">
        <v>496</v>
      </c>
      <c r="M21" s="44">
        <v>1829</v>
      </c>
      <c r="N21" s="40">
        <v>361</v>
      </c>
      <c r="O21" s="70">
        <v>40</v>
      </c>
      <c r="P21" s="70">
        <v>321</v>
      </c>
      <c r="Q21" s="50"/>
    </row>
    <row r="22" spans="1:17" s="21" customFormat="1" ht="12">
      <c r="A22" s="263"/>
      <c r="B22" s="123" t="s">
        <v>46</v>
      </c>
      <c r="C22" s="49">
        <v>2</v>
      </c>
      <c r="D22" s="42">
        <v>0</v>
      </c>
      <c r="E22" s="49">
        <v>168</v>
      </c>
      <c r="F22" s="42">
        <v>0</v>
      </c>
      <c r="G22" s="71">
        <v>860</v>
      </c>
      <c r="H22" s="42">
        <v>0</v>
      </c>
      <c r="I22" s="40">
        <v>122</v>
      </c>
      <c r="J22" s="40">
        <v>20</v>
      </c>
      <c r="K22" s="40">
        <v>102</v>
      </c>
      <c r="L22" s="44">
        <v>15</v>
      </c>
      <c r="M22" s="44">
        <v>64</v>
      </c>
      <c r="N22" s="40">
        <v>43</v>
      </c>
      <c r="O22" s="70">
        <v>5</v>
      </c>
      <c r="P22" s="70">
        <v>38</v>
      </c>
      <c r="Q22" s="50"/>
    </row>
    <row r="23" spans="1:17" s="21" customFormat="1" ht="12">
      <c r="A23" s="263"/>
      <c r="B23" s="123" t="s">
        <v>47</v>
      </c>
      <c r="C23" s="49">
        <v>6</v>
      </c>
      <c r="D23" s="42"/>
      <c r="E23" s="49">
        <v>529</v>
      </c>
      <c r="F23" s="42"/>
      <c r="G23" s="71">
        <v>4469</v>
      </c>
      <c r="H23" s="42"/>
      <c r="I23" s="40">
        <v>598</v>
      </c>
      <c r="J23" s="40">
        <v>65</v>
      </c>
      <c r="K23" s="40">
        <v>533</v>
      </c>
      <c r="L23" s="44">
        <v>57</v>
      </c>
      <c r="M23" s="44">
        <v>471</v>
      </c>
      <c r="N23" s="40">
        <v>70</v>
      </c>
      <c r="O23" s="70">
        <v>8</v>
      </c>
      <c r="P23" s="70">
        <v>62</v>
      </c>
      <c r="Q23" s="50"/>
    </row>
    <row r="24" spans="1:17" s="21" customFormat="1" ht="12">
      <c r="A24" s="263"/>
      <c r="B24" s="123" t="s">
        <v>48</v>
      </c>
      <c r="C24" s="49">
        <v>5</v>
      </c>
      <c r="D24" s="42"/>
      <c r="E24" s="49">
        <v>419</v>
      </c>
      <c r="F24" s="42"/>
      <c r="G24" s="71">
        <v>3714</v>
      </c>
      <c r="H24" s="42"/>
      <c r="I24" s="40">
        <v>493</v>
      </c>
      <c r="J24" s="40">
        <v>52</v>
      </c>
      <c r="K24" s="40">
        <v>441</v>
      </c>
      <c r="L24" s="44">
        <v>52</v>
      </c>
      <c r="M24" s="44">
        <v>343</v>
      </c>
      <c r="N24" s="40">
        <v>98</v>
      </c>
      <c r="O24" s="70">
        <v>0</v>
      </c>
      <c r="P24" s="70">
        <v>98</v>
      </c>
      <c r="Q24" s="50"/>
    </row>
    <row r="25" spans="1:17" s="21" customFormat="1" ht="12">
      <c r="A25" s="263"/>
      <c r="B25" s="123" t="s">
        <v>49</v>
      </c>
      <c r="C25" s="49">
        <v>3</v>
      </c>
      <c r="D25" s="42"/>
      <c r="E25" s="49">
        <v>1906</v>
      </c>
      <c r="F25" s="42"/>
      <c r="G25" s="71">
        <v>2446</v>
      </c>
      <c r="H25" s="42"/>
      <c r="I25" s="40">
        <v>680</v>
      </c>
      <c r="J25" s="40">
        <v>295</v>
      </c>
      <c r="K25" s="40">
        <v>385</v>
      </c>
      <c r="L25" s="44">
        <v>198</v>
      </c>
      <c r="M25" s="44">
        <v>283</v>
      </c>
      <c r="N25" s="40">
        <v>199</v>
      </c>
      <c r="O25" s="70">
        <v>97</v>
      </c>
      <c r="P25" s="70">
        <v>102</v>
      </c>
      <c r="Q25" s="50"/>
    </row>
    <row r="26" spans="1:17" s="21" customFormat="1" ht="12">
      <c r="A26" s="263"/>
      <c r="B26" s="123" t="s">
        <v>50</v>
      </c>
      <c r="C26" s="49">
        <v>1</v>
      </c>
      <c r="D26" s="42"/>
      <c r="E26" s="49">
        <v>307</v>
      </c>
      <c r="F26" s="42"/>
      <c r="G26" s="71">
        <v>418</v>
      </c>
      <c r="H26" s="42"/>
      <c r="I26" s="40">
        <v>114</v>
      </c>
      <c r="J26" s="40">
        <v>48</v>
      </c>
      <c r="K26" s="40">
        <v>66</v>
      </c>
      <c r="L26" s="44">
        <v>40</v>
      </c>
      <c r="M26" s="44">
        <v>54</v>
      </c>
      <c r="N26" s="40">
        <v>20</v>
      </c>
      <c r="O26" s="70">
        <v>8</v>
      </c>
      <c r="P26" s="70">
        <v>12</v>
      </c>
      <c r="Q26" s="50"/>
    </row>
    <row r="27" spans="1:17" s="21" customFormat="1" ht="12">
      <c r="A27" s="263" t="s">
        <v>51</v>
      </c>
      <c r="B27" s="123" t="s">
        <v>52</v>
      </c>
      <c r="C27" s="39">
        <v>27</v>
      </c>
      <c r="D27" s="39">
        <v>9</v>
      </c>
      <c r="E27" s="39">
        <v>3983</v>
      </c>
      <c r="F27" s="39">
        <v>1022</v>
      </c>
      <c r="G27" s="39">
        <v>18871</v>
      </c>
      <c r="H27" s="39">
        <v>4027</v>
      </c>
      <c r="I27" s="39">
        <v>3344</v>
      </c>
      <c r="J27" s="39">
        <v>607</v>
      </c>
      <c r="K27" s="39">
        <v>2737</v>
      </c>
      <c r="L27" s="39">
        <v>517</v>
      </c>
      <c r="M27" s="39">
        <v>2327</v>
      </c>
      <c r="N27" s="39">
        <v>500</v>
      </c>
      <c r="O27" s="39">
        <v>90</v>
      </c>
      <c r="P27" s="39">
        <v>410</v>
      </c>
      <c r="Q27" s="50"/>
    </row>
    <row r="28" spans="1:17" s="23" customFormat="1" ht="12">
      <c r="A28" s="263"/>
      <c r="B28" s="123" t="s">
        <v>246</v>
      </c>
      <c r="C28" s="71">
        <v>14</v>
      </c>
      <c r="D28" s="71">
        <v>9</v>
      </c>
      <c r="E28" s="71">
        <v>2884</v>
      </c>
      <c r="F28" s="71">
        <v>1022</v>
      </c>
      <c r="G28" s="71">
        <v>10127</v>
      </c>
      <c r="H28" s="71">
        <v>4027</v>
      </c>
      <c r="I28" s="71">
        <v>2134</v>
      </c>
      <c r="J28" s="71">
        <v>465</v>
      </c>
      <c r="K28" s="71">
        <v>1669</v>
      </c>
      <c r="L28" s="71">
        <v>385</v>
      </c>
      <c r="M28" s="71">
        <v>1379</v>
      </c>
      <c r="N28" s="71">
        <v>370</v>
      </c>
      <c r="O28" s="71">
        <v>80</v>
      </c>
      <c r="P28" s="71">
        <v>290</v>
      </c>
      <c r="Q28" s="51"/>
    </row>
    <row r="29" spans="1:17" s="23" customFormat="1" ht="12">
      <c r="A29" s="263"/>
      <c r="B29" s="123" t="s">
        <v>54</v>
      </c>
      <c r="C29" s="49">
        <v>14</v>
      </c>
      <c r="D29" s="42">
        <v>9</v>
      </c>
      <c r="E29" s="49">
        <v>1440</v>
      </c>
      <c r="F29" s="42">
        <v>1022</v>
      </c>
      <c r="G29" s="71">
        <v>6552</v>
      </c>
      <c r="H29" s="42">
        <v>4027</v>
      </c>
      <c r="I29" s="40">
        <v>1544</v>
      </c>
      <c r="J29" s="40">
        <v>299</v>
      </c>
      <c r="K29" s="40">
        <v>1245</v>
      </c>
      <c r="L29" s="44">
        <v>260</v>
      </c>
      <c r="M29" s="44">
        <v>1049</v>
      </c>
      <c r="N29" s="40">
        <v>235</v>
      </c>
      <c r="O29" s="70">
        <v>39</v>
      </c>
      <c r="P29" s="70">
        <v>196</v>
      </c>
      <c r="Q29" s="51"/>
    </row>
    <row r="30" spans="1:17" s="21" customFormat="1" ht="12">
      <c r="A30" s="263"/>
      <c r="B30" s="123" t="s">
        <v>57</v>
      </c>
      <c r="C30" s="49">
        <v>0</v>
      </c>
      <c r="D30" s="42"/>
      <c r="E30" s="49">
        <v>1339</v>
      </c>
      <c r="F30" s="42"/>
      <c r="G30" s="71">
        <v>3246</v>
      </c>
      <c r="H30" s="42"/>
      <c r="I30" s="40">
        <v>539</v>
      </c>
      <c r="J30" s="40">
        <v>154</v>
      </c>
      <c r="K30" s="40">
        <v>385</v>
      </c>
      <c r="L30" s="44">
        <v>117</v>
      </c>
      <c r="M30" s="44">
        <v>301</v>
      </c>
      <c r="N30" s="40">
        <v>121</v>
      </c>
      <c r="O30" s="70">
        <v>37</v>
      </c>
      <c r="P30" s="70">
        <v>84</v>
      </c>
      <c r="Q30" s="50"/>
    </row>
    <row r="31" spans="1:17" s="21" customFormat="1" ht="12">
      <c r="A31" s="263"/>
      <c r="B31" s="123" t="s">
        <v>58</v>
      </c>
      <c r="C31" s="49">
        <v>0</v>
      </c>
      <c r="D31" s="42"/>
      <c r="E31" s="49">
        <v>105</v>
      </c>
      <c r="F31" s="42"/>
      <c r="G31" s="71">
        <v>329</v>
      </c>
      <c r="H31" s="42"/>
      <c r="I31" s="40">
        <v>51</v>
      </c>
      <c r="J31" s="40">
        <v>12</v>
      </c>
      <c r="K31" s="40">
        <v>39</v>
      </c>
      <c r="L31" s="44">
        <v>8</v>
      </c>
      <c r="M31" s="44">
        <v>29</v>
      </c>
      <c r="N31" s="40">
        <v>14</v>
      </c>
      <c r="O31" s="70">
        <v>4</v>
      </c>
      <c r="P31" s="70">
        <v>10</v>
      </c>
      <c r="Q31" s="50"/>
    </row>
    <row r="32" spans="1:17" s="21" customFormat="1" ht="12">
      <c r="A32" s="263"/>
      <c r="B32" s="123" t="s">
        <v>59</v>
      </c>
      <c r="C32" s="49">
        <v>7</v>
      </c>
      <c r="D32" s="42"/>
      <c r="E32" s="49">
        <v>638</v>
      </c>
      <c r="F32" s="42"/>
      <c r="G32" s="71">
        <v>4834</v>
      </c>
      <c r="H32" s="42"/>
      <c r="I32" s="40">
        <v>654</v>
      </c>
      <c r="J32" s="40">
        <v>77</v>
      </c>
      <c r="K32" s="40">
        <v>577</v>
      </c>
      <c r="L32" s="44">
        <v>75</v>
      </c>
      <c r="M32" s="44">
        <v>525</v>
      </c>
      <c r="N32" s="40">
        <v>54</v>
      </c>
      <c r="O32" s="70">
        <v>2</v>
      </c>
      <c r="P32" s="70">
        <v>52</v>
      </c>
      <c r="Q32" s="50"/>
    </row>
    <row r="33" spans="1:17" s="21" customFormat="1" ht="12">
      <c r="A33" s="263"/>
      <c r="B33" s="123" t="s">
        <v>60</v>
      </c>
      <c r="C33" s="49">
        <v>4</v>
      </c>
      <c r="D33" s="42"/>
      <c r="E33" s="49">
        <v>355</v>
      </c>
      <c r="F33" s="42"/>
      <c r="G33" s="71">
        <v>3171</v>
      </c>
      <c r="H33" s="42"/>
      <c r="I33" s="40">
        <v>421</v>
      </c>
      <c r="J33" s="40">
        <v>43</v>
      </c>
      <c r="K33" s="40">
        <v>378</v>
      </c>
      <c r="L33" s="44">
        <v>35</v>
      </c>
      <c r="M33" s="44">
        <v>328</v>
      </c>
      <c r="N33" s="40">
        <v>58</v>
      </c>
      <c r="O33" s="70">
        <v>8</v>
      </c>
      <c r="P33" s="70">
        <v>50</v>
      </c>
      <c r="Q33" s="50"/>
    </row>
    <row r="34" spans="1:17" s="21" customFormat="1" ht="12">
      <c r="A34" s="263"/>
      <c r="B34" s="123" t="s">
        <v>61</v>
      </c>
      <c r="C34" s="49">
        <v>2</v>
      </c>
      <c r="D34" s="42"/>
      <c r="E34" s="49">
        <v>106</v>
      </c>
      <c r="F34" s="42"/>
      <c r="G34" s="71">
        <v>739</v>
      </c>
      <c r="H34" s="42"/>
      <c r="I34" s="40">
        <v>135</v>
      </c>
      <c r="J34" s="40">
        <v>22</v>
      </c>
      <c r="K34" s="40">
        <v>113</v>
      </c>
      <c r="L34" s="44">
        <v>22</v>
      </c>
      <c r="M34" s="44">
        <v>95</v>
      </c>
      <c r="N34" s="40">
        <v>18</v>
      </c>
      <c r="O34" s="70">
        <v>0</v>
      </c>
      <c r="P34" s="70">
        <v>18</v>
      </c>
      <c r="Q34" s="50"/>
    </row>
    <row r="35" spans="1:17" s="21" customFormat="1" ht="12">
      <c r="A35" s="263" t="s">
        <v>62</v>
      </c>
      <c r="B35" s="123" t="s">
        <v>63</v>
      </c>
      <c r="C35" s="39">
        <v>75</v>
      </c>
      <c r="D35" s="39">
        <v>22</v>
      </c>
      <c r="E35" s="39">
        <v>9432</v>
      </c>
      <c r="F35" s="39">
        <v>2300</v>
      </c>
      <c r="G35" s="39">
        <v>60734</v>
      </c>
      <c r="H35" s="39">
        <v>15874</v>
      </c>
      <c r="I35" s="39">
        <v>11075</v>
      </c>
      <c r="J35" s="39">
        <v>1487</v>
      </c>
      <c r="K35" s="39">
        <v>9588</v>
      </c>
      <c r="L35" s="39">
        <v>1342</v>
      </c>
      <c r="M35" s="39">
        <v>8447</v>
      </c>
      <c r="N35" s="39">
        <v>1286</v>
      </c>
      <c r="O35" s="39">
        <v>145</v>
      </c>
      <c r="P35" s="39">
        <v>1141</v>
      </c>
      <c r="Q35" s="50"/>
    </row>
    <row r="36" spans="1:17" s="23" customFormat="1" ht="12">
      <c r="A36" s="263"/>
      <c r="B36" s="123" t="s">
        <v>247</v>
      </c>
      <c r="C36" s="71">
        <v>32</v>
      </c>
      <c r="D36" s="71">
        <v>16</v>
      </c>
      <c r="E36" s="71">
        <v>4867</v>
      </c>
      <c r="F36" s="71">
        <v>1759</v>
      </c>
      <c r="G36" s="71">
        <v>26905</v>
      </c>
      <c r="H36" s="71">
        <v>12191</v>
      </c>
      <c r="I36" s="71">
        <v>5417</v>
      </c>
      <c r="J36" s="71">
        <v>792</v>
      </c>
      <c r="K36" s="71">
        <v>4625</v>
      </c>
      <c r="L36" s="71">
        <v>752</v>
      </c>
      <c r="M36" s="71">
        <v>4344</v>
      </c>
      <c r="N36" s="71">
        <v>321</v>
      </c>
      <c r="O36" s="71">
        <v>40</v>
      </c>
      <c r="P36" s="71">
        <v>281</v>
      </c>
      <c r="Q36" s="51"/>
    </row>
    <row r="37" spans="1:17" s="23" customFormat="1" ht="12">
      <c r="A37" s="263"/>
      <c r="B37" s="123" t="s">
        <v>65</v>
      </c>
      <c r="C37" s="49">
        <v>32</v>
      </c>
      <c r="D37" s="42">
        <v>16</v>
      </c>
      <c r="E37" s="49">
        <v>870</v>
      </c>
      <c r="F37" s="42">
        <v>1759</v>
      </c>
      <c r="G37" s="71">
        <v>6191</v>
      </c>
      <c r="H37" s="42">
        <v>12191</v>
      </c>
      <c r="I37" s="40">
        <v>2481</v>
      </c>
      <c r="J37" s="40">
        <v>332</v>
      </c>
      <c r="K37" s="40">
        <v>2149</v>
      </c>
      <c r="L37" s="44">
        <v>308</v>
      </c>
      <c r="M37" s="44">
        <v>1895</v>
      </c>
      <c r="N37" s="40">
        <v>278</v>
      </c>
      <c r="O37" s="70">
        <v>24</v>
      </c>
      <c r="P37" s="70">
        <v>254</v>
      </c>
      <c r="Q37" s="51"/>
    </row>
    <row r="38" spans="1:17" s="21" customFormat="1" ht="12">
      <c r="A38" s="263"/>
      <c r="B38" s="123" t="s">
        <v>71</v>
      </c>
      <c r="C38" s="49">
        <v>0</v>
      </c>
      <c r="D38" s="42"/>
      <c r="E38" s="49">
        <v>48</v>
      </c>
      <c r="F38" s="42"/>
      <c r="G38" s="71">
        <v>430</v>
      </c>
      <c r="H38" s="42"/>
      <c r="I38" s="40">
        <v>57</v>
      </c>
      <c r="J38" s="40">
        <v>6</v>
      </c>
      <c r="K38" s="40">
        <v>51</v>
      </c>
      <c r="L38" s="44">
        <v>7</v>
      </c>
      <c r="M38" s="44">
        <v>46</v>
      </c>
      <c r="N38" s="40">
        <v>4</v>
      </c>
      <c r="O38" s="70">
        <v>-1</v>
      </c>
      <c r="P38" s="70">
        <v>5</v>
      </c>
      <c r="Q38" s="50"/>
    </row>
    <row r="39" spans="1:17" s="21" customFormat="1" ht="12">
      <c r="A39" s="263"/>
      <c r="B39" s="123" t="s">
        <v>73</v>
      </c>
      <c r="C39" s="49">
        <v>0</v>
      </c>
      <c r="D39" s="42"/>
      <c r="E39" s="49">
        <v>870</v>
      </c>
      <c r="F39" s="42"/>
      <c r="G39" s="71">
        <v>5693</v>
      </c>
      <c r="H39" s="42"/>
      <c r="I39" s="40">
        <v>780</v>
      </c>
      <c r="J39" s="40">
        <v>100</v>
      </c>
      <c r="K39" s="40">
        <v>680</v>
      </c>
      <c r="L39" s="44">
        <v>91</v>
      </c>
      <c r="M39" s="44">
        <v>639</v>
      </c>
      <c r="N39" s="40">
        <v>50</v>
      </c>
      <c r="O39" s="70">
        <v>9</v>
      </c>
      <c r="P39" s="70">
        <v>41</v>
      </c>
      <c r="Q39" s="50"/>
    </row>
    <row r="40" spans="1:17" s="21" customFormat="1" ht="12">
      <c r="A40" s="263"/>
      <c r="B40" s="123" t="s">
        <v>74</v>
      </c>
      <c r="C40" s="49">
        <v>0</v>
      </c>
      <c r="D40" s="42"/>
      <c r="E40" s="49">
        <v>541</v>
      </c>
      <c r="F40" s="42"/>
      <c r="G40" s="71">
        <v>1375</v>
      </c>
      <c r="H40" s="42"/>
      <c r="I40" s="40">
        <v>228</v>
      </c>
      <c r="J40" s="40">
        <v>62</v>
      </c>
      <c r="K40" s="40">
        <v>166</v>
      </c>
      <c r="L40" s="44">
        <v>72</v>
      </c>
      <c r="M40" s="44">
        <v>238</v>
      </c>
      <c r="N40" s="40">
        <v>-82</v>
      </c>
      <c r="O40" s="70">
        <v>-10</v>
      </c>
      <c r="P40" s="70">
        <v>-72</v>
      </c>
      <c r="Q40" s="50"/>
    </row>
    <row r="41" spans="1:17" s="21" customFormat="1" ht="12">
      <c r="A41" s="263"/>
      <c r="B41" s="123" t="s">
        <v>72</v>
      </c>
      <c r="C41" s="49">
        <v>0</v>
      </c>
      <c r="D41" s="42"/>
      <c r="E41" s="49">
        <v>1000</v>
      </c>
      <c r="F41" s="42"/>
      <c r="G41" s="71">
        <v>5328</v>
      </c>
      <c r="H41" s="42"/>
      <c r="I41" s="40">
        <v>750</v>
      </c>
      <c r="J41" s="40">
        <v>115</v>
      </c>
      <c r="K41" s="40">
        <v>635</v>
      </c>
      <c r="L41" s="44">
        <v>115</v>
      </c>
      <c r="M41" s="44">
        <v>574</v>
      </c>
      <c r="N41" s="40">
        <v>61</v>
      </c>
      <c r="O41" s="70">
        <v>0</v>
      </c>
      <c r="P41" s="70">
        <v>61</v>
      </c>
      <c r="Q41" s="50"/>
    </row>
    <row r="42" spans="1:17" s="21" customFormat="1" ht="30.95" customHeight="1">
      <c r="A42" s="263"/>
      <c r="B42" s="123" t="s">
        <v>75</v>
      </c>
      <c r="C42" s="49">
        <v>0</v>
      </c>
      <c r="D42" s="42"/>
      <c r="E42" s="49">
        <v>1538</v>
      </c>
      <c r="F42" s="42"/>
      <c r="G42" s="71">
        <v>7888</v>
      </c>
      <c r="H42" s="42"/>
      <c r="I42" s="40">
        <v>1121</v>
      </c>
      <c r="J42" s="40">
        <v>177</v>
      </c>
      <c r="K42" s="40">
        <v>944</v>
      </c>
      <c r="L42" s="44">
        <v>159</v>
      </c>
      <c r="M42" s="44">
        <v>952</v>
      </c>
      <c r="N42" s="40">
        <v>10</v>
      </c>
      <c r="O42" s="70">
        <v>18</v>
      </c>
      <c r="P42" s="70">
        <v>-8</v>
      </c>
      <c r="Q42" s="50"/>
    </row>
    <row r="43" spans="1:17" s="21" customFormat="1" ht="24" customHeight="1">
      <c r="A43" s="263"/>
      <c r="B43" s="123" t="s">
        <v>76</v>
      </c>
      <c r="C43" s="49">
        <v>8</v>
      </c>
      <c r="D43" s="42">
        <v>3</v>
      </c>
      <c r="E43" s="49">
        <v>712</v>
      </c>
      <c r="F43" s="42">
        <v>287</v>
      </c>
      <c r="G43" s="71">
        <v>6063</v>
      </c>
      <c r="H43" s="42">
        <v>1495</v>
      </c>
      <c r="I43" s="40">
        <v>1013</v>
      </c>
      <c r="J43" s="40">
        <v>122</v>
      </c>
      <c r="K43" s="40">
        <v>891</v>
      </c>
      <c r="L43" s="44">
        <v>90</v>
      </c>
      <c r="M43" s="44">
        <v>616</v>
      </c>
      <c r="N43" s="40">
        <v>307</v>
      </c>
      <c r="O43" s="70">
        <v>32</v>
      </c>
      <c r="P43" s="70">
        <v>275</v>
      </c>
      <c r="Q43" s="53"/>
    </row>
    <row r="44" spans="1:17" s="21" customFormat="1" ht="12">
      <c r="A44" s="263"/>
      <c r="B44" s="123" t="s">
        <v>77</v>
      </c>
      <c r="C44" s="49">
        <v>5</v>
      </c>
      <c r="D44" s="42">
        <v>3</v>
      </c>
      <c r="E44" s="49">
        <v>680</v>
      </c>
      <c r="F44" s="42">
        <v>254</v>
      </c>
      <c r="G44" s="71">
        <v>5644</v>
      </c>
      <c r="H44" s="42">
        <v>2188</v>
      </c>
      <c r="I44" s="40">
        <v>1038</v>
      </c>
      <c r="J44" s="40">
        <v>112</v>
      </c>
      <c r="K44" s="40">
        <v>926</v>
      </c>
      <c r="L44" s="44">
        <v>108</v>
      </c>
      <c r="M44" s="44">
        <v>785</v>
      </c>
      <c r="N44" s="40">
        <v>145</v>
      </c>
      <c r="O44" s="70">
        <v>4</v>
      </c>
      <c r="P44" s="70">
        <v>141</v>
      </c>
      <c r="Q44" s="50"/>
    </row>
    <row r="45" spans="1:17" s="21" customFormat="1" ht="12">
      <c r="A45" s="263"/>
      <c r="B45" s="123" t="s">
        <v>78</v>
      </c>
      <c r="C45" s="49">
        <v>5</v>
      </c>
      <c r="D45" s="42"/>
      <c r="E45" s="49">
        <v>393</v>
      </c>
      <c r="F45" s="42"/>
      <c r="G45" s="71">
        <v>3745</v>
      </c>
      <c r="H45" s="42"/>
      <c r="I45" s="40">
        <v>659</v>
      </c>
      <c r="J45" s="40">
        <v>63</v>
      </c>
      <c r="K45" s="40">
        <v>596</v>
      </c>
      <c r="L45" s="44">
        <v>57</v>
      </c>
      <c r="M45" s="44">
        <v>550</v>
      </c>
      <c r="N45" s="40">
        <v>52</v>
      </c>
      <c r="O45" s="70">
        <v>6</v>
      </c>
      <c r="P45" s="70">
        <v>46</v>
      </c>
      <c r="Q45" s="50"/>
    </row>
    <row r="46" spans="1:17" s="21" customFormat="1" ht="12">
      <c r="A46" s="263"/>
      <c r="B46" s="123" t="s">
        <v>79</v>
      </c>
      <c r="C46" s="49">
        <v>4</v>
      </c>
      <c r="D46" s="42"/>
      <c r="E46" s="49">
        <v>305</v>
      </c>
      <c r="F46" s="42"/>
      <c r="G46" s="71">
        <v>3040</v>
      </c>
      <c r="H46" s="42"/>
      <c r="I46" s="40">
        <v>400</v>
      </c>
      <c r="J46" s="40">
        <v>37</v>
      </c>
      <c r="K46" s="40">
        <v>363</v>
      </c>
      <c r="L46" s="44">
        <v>34</v>
      </c>
      <c r="M46" s="44">
        <v>312</v>
      </c>
      <c r="N46" s="40">
        <v>54</v>
      </c>
      <c r="O46" s="70">
        <v>3</v>
      </c>
      <c r="P46" s="70">
        <v>51</v>
      </c>
      <c r="Q46" s="50"/>
    </row>
    <row r="47" spans="1:17" s="21" customFormat="1" ht="12">
      <c r="A47" s="263"/>
      <c r="B47" s="123" t="s">
        <v>80</v>
      </c>
      <c r="C47" s="49">
        <v>8</v>
      </c>
      <c r="D47" s="42"/>
      <c r="E47" s="49">
        <v>834</v>
      </c>
      <c r="F47" s="42"/>
      <c r="G47" s="71">
        <v>6241</v>
      </c>
      <c r="H47" s="42"/>
      <c r="I47" s="40">
        <v>844</v>
      </c>
      <c r="J47" s="40">
        <v>101</v>
      </c>
      <c r="K47" s="40">
        <v>743</v>
      </c>
      <c r="L47" s="44">
        <v>80</v>
      </c>
      <c r="M47" s="44">
        <v>623</v>
      </c>
      <c r="N47" s="40">
        <v>141</v>
      </c>
      <c r="O47" s="70">
        <v>21</v>
      </c>
      <c r="P47" s="70">
        <v>120</v>
      </c>
      <c r="Q47" s="50"/>
    </row>
    <row r="48" spans="1:17" s="21" customFormat="1" ht="12">
      <c r="A48" s="263"/>
      <c r="B48" s="123" t="s">
        <v>81</v>
      </c>
      <c r="C48" s="49">
        <v>7</v>
      </c>
      <c r="D48" s="42"/>
      <c r="E48" s="49">
        <v>1074</v>
      </c>
      <c r="F48" s="42"/>
      <c r="G48" s="71">
        <v>4559</v>
      </c>
      <c r="H48" s="42"/>
      <c r="I48" s="40">
        <v>895</v>
      </c>
      <c r="J48" s="40">
        <v>169</v>
      </c>
      <c r="K48" s="40">
        <v>726</v>
      </c>
      <c r="L48" s="44">
        <v>156</v>
      </c>
      <c r="M48" s="44">
        <v>697</v>
      </c>
      <c r="N48" s="40">
        <v>42</v>
      </c>
      <c r="O48" s="70">
        <v>13</v>
      </c>
      <c r="P48" s="70">
        <v>29</v>
      </c>
      <c r="Q48" s="50"/>
    </row>
    <row r="49" spans="1:17" s="21" customFormat="1" ht="12">
      <c r="A49" s="263"/>
      <c r="B49" s="123" t="s">
        <v>82</v>
      </c>
      <c r="C49" s="49">
        <v>6</v>
      </c>
      <c r="D49" s="42"/>
      <c r="E49" s="49">
        <v>567</v>
      </c>
      <c r="F49" s="42"/>
      <c r="G49" s="71">
        <v>4537</v>
      </c>
      <c r="H49" s="42"/>
      <c r="I49" s="40">
        <v>809</v>
      </c>
      <c r="J49" s="40">
        <v>91</v>
      </c>
      <c r="K49" s="40">
        <v>718</v>
      </c>
      <c r="L49" s="44">
        <v>65</v>
      </c>
      <c r="M49" s="44">
        <v>520</v>
      </c>
      <c r="N49" s="40">
        <v>224</v>
      </c>
      <c r="O49" s="70">
        <v>26</v>
      </c>
      <c r="P49" s="70">
        <v>198</v>
      </c>
      <c r="Q49" s="50"/>
    </row>
    <row r="50" spans="1:17" s="21" customFormat="1" ht="12">
      <c r="A50" s="263" t="s">
        <v>83</v>
      </c>
      <c r="B50" s="123" t="s">
        <v>84</v>
      </c>
      <c r="C50" s="39">
        <v>95</v>
      </c>
      <c r="D50" s="39">
        <v>12</v>
      </c>
      <c r="E50" s="39">
        <v>44309</v>
      </c>
      <c r="F50" s="39">
        <v>4811</v>
      </c>
      <c r="G50" s="39">
        <v>78401</v>
      </c>
      <c r="H50" s="39">
        <v>8501</v>
      </c>
      <c r="I50" s="39">
        <v>17713</v>
      </c>
      <c r="J50" s="39">
        <v>6365</v>
      </c>
      <c r="K50" s="39">
        <v>11348</v>
      </c>
      <c r="L50" s="39">
        <v>5954</v>
      </c>
      <c r="M50" s="39">
        <v>9867</v>
      </c>
      <c r="N50" s="39">
        <v>1892</v>
      </c>
      <c r="O50" s="39">
        <v>411</v>
      </c>
      <c r="P50" s="39">
        <v>1481</v>
      </c>
      <c r="Q50" s="50"/>
    </row>
    <row r="51" spans="1:17" s="23" customFormat="1" ht="12">
      <c r="A51" s="263"/>
      <c r="B51" s="123" t="s">
        <v>248</v>
      </c>
      <c r="C51" s="71">
        <v>32</v>
      </c>
      <c r="D51" s="71">
        <v>10</v>
      </c>
      <c r="E51" s="71">
        <v>13499</v>
      </c>
      <c r="F51" s="71">
        <v>3863</v>
      </c>
      <c r="G51" s="71">
        <v>27410</v>
      </c>
      <c r="H51" s="71">
        <v>7097</v>
      </c>
      <c r="I51" s="71">
        <v>6116</v>
      </c>
      <c r="J51" s="71">
        <v>2026</v>
      </c>
      <c r="K51" s="71">
        <v>4090</v>
      </c>
      <c r="L51" s="71">
        <v>1924</v>
      </c>
      <c r="M51" s="71">
        <v>3651</v>
      </c>
      <c r="N51" s="71">
        <v>541</v>
      </c>
      <c r="O51" s="71">
        <v>102</v>
      </c>
      <c r="P51" s="71">
        <v>439</v>
      </c>
      <c r="Q51" s="51"/>
    </row>
    <row r="52" spans="1:17" s="23" customFormat="1" ht="12">
      <c r="A52" s="263"/>
      <c r="B52" s="123" t="s">
        <v>86</v>
      </c>
      <c r="C52" s="49">
        <v>32</v>
      </c>
      <c r="D52" s="42">
        <v>10</v>
      </c>
      <c r="E52" s="49">
        <v>13499</v>
      </c>
      <c r="F52" s="42">
        <v>3863</v>
      </c>
      <c r="G52" s="71">
        <v>27410</v>
      </c>
      <c r="H52" s="42">
        <v>7097</v>
      </c>
      <c r="I52" s="40">
        <v>6116</v>
      </c>
      <c r="J52" s="40">
        <v>2026</v>
      </c>
      <c r="K52" s="40">
        <v>4090</v>
      </c>
      <c r="L52" s="44">
        <v>1924</v>
      </c>
      <c r="M52" s="44">
        <v>3651</v>
      </c>
      <c r="N52" s="40">
        <v>541</v>
      </c>
      <c r="O52" s="70">
        <v>102</v>
      </c>
      <c r="P52" s="70">
        <v>439</v>
      </c>
      <c r="Q52" s="51"/>
    </row>
    <row r="53" spans="1:17" s="21" customFormat="1" ht="12">
      <c r="A53" s="263"/>
      <c r="B53" s="123" t="s">
        <v>92</v>
      </c>
      <c r="C53" s="49">
        <v>9</v>
      </c>
      <c r="D53" s="42"/>
      <c r="E53" s="49">
        <v>1173</v>
      </c>
      <c r="F53" s="42"/>
      <c r="G53" s="71">
        <v>6528</v>
      </c>
      <c r="H53" s="42"/>
      <c r="I53" s="40">
        <v>1013</v>
      </c>
      <c r="J53" s="40">
        <v>140</v>
      </c>
      <c r="K53" s="40">
        <v>873</v>
      </c>
      <c r="L53" s="44">
        <v>126</v>
      </c>
      <c r="M53" s="44">
        <v>700</v>
      </c>
      <c r="N53" s="40">
        <v>187</v>
      </c>
      <c r="O53" s="70">
        <v>14</v>
      </c>
      <c r="P53" s="70">
        <v>173</v>
      </c>
      <c r="Q53" s="50"/>
    </row>
    <row r="54" spans="1:17" s="21" customFormat="1" ht="12">
      <c r="A54" s="263"/>
      <c r="B54" s="123" t="s">
        <v>93</v>
      </c>
      <c r="C54" s="49">
        <v>6</v>
      </c>
      <c r="D54" s="42"/>
      <c r="E54" s="49">
        <v>2638</v>
      </c>
      <c r="F54" s="42"/>
      <c r="G54" s="71">
        <v>4002</v>
      </c>
      <c r="H54" s="42"/>
      <c r="I54" s="40">
        <v>1042</v>
      </c>
      <c r="J54" s="40">
        <v>409</v>
      </c>
      <c r="K54" s="40">
        <v>633</v>
      </c>
      <c r="L54" s="44">
        <v>378</v>
      </c>
      <c r="M54" s="44">
        <v>497</v>
      </c>
      <c r="N54" s="40">
        <v>167</v>
      </c>
      <c r="O54" s="70">
        <v>31</v>
      </c>
      <c r="P54" s="70">
        <v>136</v>
      </c>
      <c r="Q54" s="50"/>
    </row>
    <row r="55" spans="1:17" s="21" customFormat="1" ht="12">
      <c r="A55" s="263"/>
      <c r="B55" s="123" t="s">
        <v>94</v>
      </c>
      <c r="C55" s="49">
        <v>12</v>
      </c>
      <c r="D55" s="42"/>
      <c r="E55" s="49">
        <v>6370</v>
      </c>
      <c r="F55" s="42"/>
      <c r="G55" s="71">
        <v>9675</v>
      </c>
      <c r="H55" s="42"/>
      <c r="I55" s="40">
        <v>2521</v>
      </c>
      <c r="J55" s="40">
        <v>985</v>
      </c>
      <c r="K55" s="40">
        <v>1536</v>
      </c>
      <c r="L55" s="44">
        <v>953</v>
      </c>
      <c r="M55" s="44">
        <v>1302</v>
      </c>
      <c r="N55" s="40">
        <v>266</v>
      </c>
      <c r="O55" s="70">
        <v>32</v>
      </c>
      <c r="P55" s="70">
        <v>234</v>
      </c>
      <c r="Q55" s="50"/>
    </row>
    <row r="56" spans="1:17" s="21" customFormat="1" ht="12">
      <c r="A56" s="263"/>
      <c r="B56" s="123" t="s">
        <v>95</v>
      </c>
      <c r="C56" s="49">
        <v>13</v>
      </c>
      <c r="D56" s="42">
        <v>2</v>
      </c>
      <c r="E56" s="49">
        <v>6372</v>
      </c>
      <c r="F56" s="42">
        <v>948</v>
      </c>
      <c r="G56" s="71">
        <v>9666</v>
      </c>
      <c r="H56" s="42">
        <v>1404</v>
      </c>
      <c r="I56" s="40">
        <v>2167</v>
      </c>
      <c r="J56" s="40">
        <v>853</v>
      </c>
      <c r="K56" s="40">
        <v>1314</v>
      </c>
      <c r="L56" s="44">
        <v>811</v>
      </c>
      <c r="M56" s="44">
        <v>1160</v>
      </c>
      <c r="N56" s="40">
        <v>196</v>
      </c>
      <c r="O56" s="70">
        <v>42</v>
      </c>
      <c r="P56" s="70">
        <v>154</v>
      </c>
      <c r="Q56" s="50"/>
    </row>
    <row r="57" spans="1:17" s="21" customFormat="1" ht="12">
      <c r="A57" s="263"/>
      <c r="B57" s="123" t="s">
        <v>96</v>
      </c>
      <c r="C57" s="49">
        <v>12</v>
      </c>
      <c r="D57" s="42"/>
      <c r="E57" s="49">
        <v>6942</v>
      </c>
      <c r="F57" s="42"/>
      <c r="G57" s="71">
        <v>10104</v>
      </c>
      <c r="H57" s="42"/>
      <c r="I57" s="40">
        <v>2010</v>
      </c>
      <c r="J57" s="40">
        <v>806</v>
      </c>
      <c r="K57" s="40">
        <v>1204</v>
      </c>
      <c r="L57" s="44">
        <v>731</v>
      </c>
      <c r="M57" s="44">
        <v>1091</v>
      </c>
      <c r="N57" s="40">
        <v>188</v>
      </c>
      <c r="O57" s="70">
        <v>75</v>
      </c>
      <c r="P57" s="70">
        <v>113</v>
      </c>
      <c r="Q57" s="50"/>
    </row>
    <row r="58" spans="1:17" s="21" customFormat="1" ht="12">
      <c r="A58" s="263"/>
      <c r="B58" s="123" t="s">
        <v>97</v>
      </c>
      <c r="C58" s="49">
        <v>5</v>
      </c>
      <c r="D58" s="42"/>
      <c r="E58" s="49">
        <v>3216</v>
      </c>
      <c r="F58" s="42"/>
      <c r="G58" s="71">
        <v>4383</v>
      </c>
      <c r="H58" s="42"/>
      <c r="I58" s="40">
        <v>1190</v>
      </c>
      <c r="J58" s="40">
        <v>497</v>
      </c>
      <c r="K58" s="40">
        <v>693</v>
      </c>
      <c r="L58" s="44">
        <v>395</v>
      </c>
      <c r="M58" s="44">
        <v>559</v>
      </c>
      <c r="N58" s="40">
        <v>236</v>
      </c>
      <c r="O58" s="70">
        <v>102</v>
      </c>
      <c r="P58" s="70">
        <v>134</v>
      </c>
      <c r="Q58" s="50"/>
    </row>
    <row r="59" spans="1:17" s="21" customFormat="1" ht="12">
      <c r="A59" s="263"/>
      <c r="B59" s="123" t="s">
        <v>98</v>
      </c>
      <c r="C59" s="49">
        <v>4</v>
      </c>
      <c r="D59" s="42"/>
      <c r="E59" s="49">
        <v>2526</v>
      </c>
      <c r="F59" s="42"/>
      <c r="G59" s="71">
        <v>4334</v>
      </c>
      <c r="H59" s="42"/>
      <c r="I59" s="40">
        <v>1079</v>
      </c>
      <c r="J59" s="40">
        <v>412</v>
      </c>
      <c r="K59" s="40">
        <v>667</v>
      </c>
      <c r="L59" s="44">
        <v>412</v>
      </c>
      <c r="M59" s="44">
        <v>585</v>
      </c>
      <c r="N59" s="40">
        <v>82</v>
      </c>
      <c r="O59" s="70">
        <v>0</v>
      </c>
      <c r="P59" s="70">
        <v>82</v>
      </c>
      <c r="Q59" s="50"/>
    </row>
    <row r="60" spans="1:17" s="21" customFormat="1" ht="12">
      <c r="A60" s="263"/>
      <c r="B60" s="123" t="s">
        <v>99</v>
      </c>
      <c r="C60" s="49">
        <v>1</v>
      </c>
      <c r="D60" s="42"/>
      <c r="E60" s="49">
        <v>532</v>
      </c>
      <c r="F60" s="42"/>
      <c r="G60" s="71">
        <v>766</v>
      </c>
      <c r="H60" s="42"/>
      <c r="I60" s="40">
        <v>204</v>
      </c>
      <c r="J60" s="40">
        <v>83</v>
      </c>
      <c r="K60" s="40">
        <v>121</v>
      </c>
      <c r="L60" s="44">
        <v>70</v>
      </c>
      <c r="M60" s="44">
        <v>105</v>
      </c>
      <c r="N60" s="40">
        <v>29</v>
      </c>
      <c r="O60" s="70">
        <v>13</v>
      </c>
      <c r="P60" s="70">
        <v>16</v>
      </c>
      <c r="Q60" s="50"/>
    </row>
    <row r="61" spans="1:17" s="21" customFormat="1" ht="12">
      <c r="A61" s="263"/>
      <c r="B61" s="123" t="s">
        <v>100</v>
      </c>
      <c r="C61" s="49">
        <v>1</v>
      </c>
      <c r="D61" s="42"/>
      <c r="E61" s="49">
        <v>1041</v>
      </c>
      <c r="F61" s="42"/>
      <c r="G61" s="71">
        <v>1533</v>
      </c>
      <c r="H61" s="42"/>
      <c r="I61" s="40">
        <v>371</v>
      </c>
      <c r="J61" s="40">
        <v>154</v>
      </c>
      <c r="K61" s="40">
        <v>217</v>
      </c>
      <c r="L61" s="44">
        <v>154</v>
      </c>
      <c r="M61" s="44">
        <v>217</v>
      </c>
      <c r="N61" s="40">
        <v>0</v>
      </c>
      <c r="O61" s="70">
        <v>0</v>
      </c>
      <c r="P61" s="70">
        <v>0</v>
      </c>
      <c r="Q61" s="50"/>
    </row>
    <row r="62" spans="1:17" s="21" customFormat="1" ht="12">
      <c r="A62" s="263" t="s">
        <v>101</v>
      </c>
      <c r="B62" s="123" t="s">
        <v>102</v>
      </c>
      <c r="C62" s="39">
        <v>54</v>
      </c>
      <c r="D62" s="39">
        <v>4</v>
      </c>
      <c r="E62" s="39">
        <v>6645</v>
      </c>
      <c r="F62" s="39">
        <v>400</v>
      </c>
      <c r="G62" s="39">
        <v>38139</v>
      </c>
      <c r="H62" s="39">
        <v>3543</v>
      </c>
      <c r="I62" s="39">
        <v>6074</v>
      </c>
      <c r="J62" s="39">
        <v>954</v>
      </c>
      <c r="K62" s="39">
        <v>5120</v>
      </c>
      <c r="L62" s="39">
        <v>830</v>
      </c>
      <c r="M62" s="39">
        <v>4613</v>
      </c>
      <c r="N62" s="39">
        <v>631</v>
      </c>
      <c r="O62" s="39">
        <v>124</v>
      </c>
      <c r="P62" s="39">
        <v>507</v>
      </c>
      <c r="Q62" s="50"/>
    </row>
    <row r="63" spans="1:17" s="21" customFormat="1" ht="12">
      <c r="A63" s="263"/>
      <c r="B63" s="123" t="s">
        <v>249</v>
      </c>
      <c r="C63" s="89">
        <v>18</v>
      </c>
      <c r="D63" s="89">
        <v>4</v>
      </c>
      <c r="E63" s="89">
        <v>1752</v>
      </c>
      <c r="F63" s="89">
        <v>400</v>
      </c>
      <c r="G63" s="89">
        <v>12632</v>
      </c>
      <c r="H63" s="89">
        <v>3543</v>
      </c>
      <c r="I63" s="89">
        <v>2178</v>
      </c>
      <c r="J63" s="89">
        <v>261</v>
      </c>
      <c r="K63" s="89">
        <v>1917</v>
      </c>
      <c r="L63" s="89">
        <v>240</v>
      </c>
      <c r="M63" s="89">
        <v>1708</v>
      </c>
      <c r="N63" s="89">
        <v>230</v>
      </c>
      <c r="O63" s="89">
        <v>21</v>
      </c>
      <c r="P63" s="89">
        <v>209</v>
      </c>
      <c r="Q63" s="90"/>
    </row>
    <row r="64" spans="1:17" s="23" customFormat="1" ht="12">
      <c r="A64" s="263"/>
      <c r="B64" s="123" t="s">
        <v>104</v>
      </c>
      <c r="C64" s="49">
        <v>18</v>
      </c>
      <c r="D64" s="42">
        <v>4</v>
      </c>
      <c r="E64" s="49">
        <v>1537</v>
      </c>
      <c r="F64" s="42">
        <v>400</v>
      </c>
      <c r="G64" s="71">
        <v>11238</v>
      </c>
      <c r="H64" s="42">
        <v>3543</v>
      </c>
      <c r="I64" s="40">
        <v>1987</v>
      </c>
      <c r="J64" s="40">
        <v>236</v>
      </c>
      <c r="K64" s="40">
        <v>1751</v>
      </c>
      <c r="L64" s="44">
        <v>216</v>
      </c>
      <c r="M64" s="44">
        <v>1578</v>
      </c>
      <c r="N64" s="40">
        <v>193</v>
      </c>
      <c r="O64" s="70">
        <v>20</v>
      </c>
      <c r="P64" s="70">
        <v>173</v>
      </c>
      <c r="Q64" s="91"/>
    </row>
    <row r="65" spans="1:17" s="21" customFormat="1" ht="12">
      <c r="A65" s="263"/>
      <c r="B65" s="123" t="s">
        <v>107</v>
      </c>
      <c r="C65" s="49">
        <v>0</v>
      </c>
      <c r="D65" s="42"/>
      <c r="E65" s="49">
        <v>170</v>
      </c>
      <c r="F65" s="42"/>
      <c r="G65" s="71">
        <v>1052</v>
      </c>
      <c r="H65" s="42"/>
      <c r="I65" s="40">
        <v>145</v>
      </c>
      <c r="J65" s="40">
        <v>20</v>
      </c>
      <c r="K65" s="40">
        <v>125</v>
      </c>
      <c r="L65" s="44">
        <v>19</v>
      </c>
      <c r="M65" s="44">
        <v>100</v>
      </c>
      <c r="N65" s="40">
        <v>26</v>
      </c>
      <c r="O65" s="70">
        <v>1</v>
      </c>
      <c r="P65" s="70">
        <v>25</v>
      </c>
      <c r="Q65" s="50"/>
    </row>
    <row r="66" spans="1:17" s="21" customFormat="1" ht="12">
      <c r="A66" s="263"/>
      <c r="B66" s="123" t="s">
        <v>108</v>
      </c>
      <c r="C66" s="49">
        <v>0</v>
      </c>
      <c r="D66" s="42"/>
      <c r="E66" s="49">
        <v>45</v>
      </c>
      <c r="F66" s="42"/>
      <c r="G66" s="71">
        <v>342</v>
      </c>
      <c r="H66" s="42"/>
      <c r="I66" s="40">
        <v>46</v>
      </c>
      <c r="J66" s="40">
        <v>5</v>
      </c>
      <c r="K66" s="40">
        <v>41</v>
      </c>
      <c r="L66" s="44">
        <v>5</v>
      </c>
      <c r="M66" s="44">
        <v>30</v>
      </c>
      <c r="N66" s="40">
        <v>11</v>
      </c>
      <c r="O66" s="70">
        <v>0</v>
      </c>
      <c r="P66" s="70">
        <v>11</v>
      </c>
      <c r="Q66" s="50"/>
    </row>
    <row r="67" spans="1:17" s="21" customFormat="1" ht="12">
      <c r="A67" s="263"/>
      <c r="B67" s="123" t="s">
        <v>111</v>
      </c>
      <c r="C67" s="49">
        <v>8</v>
      </c>
      <c r="D67" s="42"/>
      <c r="E67" s="49">
        <v>1018</v>
      </c>
      <c r="F67" s="42"/>
      <c r="G67" s="71">
        <v>5558</v>
      </c>
      <c r="H67" s="42"/>
      <c r="I67" s="40">
        <v>785</v>
      </c>
      <c r="J67" s="40">
        <v>122</v>
      </c>
      <c r="K67" s="40">
        <v>663</v>
      </c>
      <c r="L67" s="44">
        <v>116</v>
      </c>
      <c r="M67" s="44">
        <v>592</v>
      </c>
      <c r="N67" s="40">
        <v>77</v>
      </c>
      <c r="O67" s="70">
        <v>6</v>
      </c>
      <c r="P67" s="70">
        <v>71</v>
      </c>
      <c r="Q67" s="50"/>
    </row>
    <row r="68" spans="1:17" s="21" customFormat="1" ht="12">
      <c r="A68" s="263"/>
      <c r="B68" s="123" t="s">
        <v>112</v>
      </c>
      <c r="C68" s="49">
        <v>7</v>
      </c>
      <c r="D68" s="42"/>
      <c r="E68" s="49">
        <v>1490</v>
      </c>
      <c r="F68" s="42"/>
      <c r="G68" s="71">
        <v>5297</v>
      </c>
      <c r="H68" s="42"/>
      <c r="I68" s="40">
        <v>1074</v>
      </c>
      <c r="J68" s="40">
        <v>233</v>
      </c>
      <c r="K68" s="40">
        <v>841</v>
      </c>
      <c r="L68" s="44">
        <v>169</v>
      </c>
      <c r="M68" s="44">
        <v>752</v>
      </c>
      <c r="N68" s="40">
        <v>153</v>
      </c>
      <c r="O68" s="70">
        <v>64</v>
      </c>
      <c r="P68" s="70">
        <v>89</v>
      </c>
      <c r="Q68" s="50"/>
    </row>
    <row r="69" spans="1:17" s="21" customFormat="1" ht="12">
      <c r="A69" s="263"/>
      <c r="B69" s="123" t="s">
        <v>113</v>
      </c>
      <c r="C69" s="49">
        <v>6</v>
      </c>
      <c r="D69" s="42"/>
      <c r="E69" s="49">
        <v>429</v>
      </c>
      <c r="F69" s="42"/>
      <c r="G69" s="71">
        <v>4018</v>
      </c>
      <c r="H69" s="42"/>
      <c r="I69" s="40">
        <v>535</v>
      </c>
      <c r="J69" s="40">
        <v>104</v>
      </c>
      <c r="K69" s="40">
        <v>431</v>
      </c>
      <c r="L69" s="44">
        <v>104</v>
      </c>
      <c r="M69" s="44">
        <v>431</v>
      </c>
      <c r="N69" s="40">
        <v>0</v>
      </c>
      <c r="O69" s="70">
        <v>0</v>
      </c>
      <c r="P69" s="70">
        <v>0</v>
      </c>
      <c r="Q69" s="50"/>
    </row>
    <row r="70" spans="1:17" s="21" customFormat="1" ht="12">
      <c r="A70" s="263"/>
      <c r="B70" s="123" t="s">
        <v>114</v>
      </c>
      <c r="C70" s="49">
        <v>4</v>
      </c>
      <c r="D70" s="42"/>
      <c r="E70" s="49">
        <v>470</v>
      </c>
      <c r="F70" s="42"/>
      <c r="G70" s="71">
        <v>2909</v>
      </c>
      <c r="H70" s="42"/>
      <c r="I70" s="40">
        <v>403</v>
      </c>
      <c r="J70" s="40">
        <v>56</v>
      </c>
      <c r="K70" s="40">
        <v>347</v>
      </c>
      <c r="L70" s="44">
        <v>45</v>
      </c>
      <c r="M70" s="44">
        <v>306</v>
      </c>
      <c r="N70" s="40">
        <v>52</v>
      </c>
      <c r="O70" s="70">
        <v>11</v>
      </c>
      <c r="P70" s="70">
        <v>41</v>
      </c>
      <c r="Q70" s="50"/>
    </row>
    <row r="71" spans="1:17" s="21" customFormat="1" ht="12">
      <c r="A71" s="263"/>
      <c r="B71" s="123" t="s">
        <v>115</v>
      </c>
      <c r="C71" s="49">
        <v>5</v>
      </c>
      <c r="D71" s="42"/>
      <c r="E71" s="49">
        <v>400</v>
      </c>
      <c r="F71" s="42"/>
      <c r="G71" s="71">
        <v>3583</v>
      </c>
      <c r="H71" s="42"/>
      <c r="I71" s="40">
        <v>477</v>
      </c>
      <c r="J71" s="40">
        <v>49</v>
      </c>
      <c r="K71" s="40">
        <v>428</v>
      </c>
      <c r="L71" s="44">
        <v>45</v>
      </c>
      <c r="M71" s="44">
        <v>373</v>
      </c>
      <c r="N71" s="40">
        <v>59</v>
      </c>
      <c r="O71" s="70">
        <v>4</v>
      </c>
      <c r="P71" s="70">
        <v>55</v>
      </c>
      <c r="Q71" s="50"/>
    </row>
    <row r="72" spans="1:17" s="21" customFormat="1" ht="12">
      <c r="A72" s="263"/>
      <c r="B72" s="123" t="s">
        <v>116</v>
      </c>
      <c r="C72" s="49">
        <v>6</v>
      </c>
      <c r="D72" s="42"/>
      <c r="E72" s="49">
        <v>1086</v>
      </c>
      <c r="F72" s="42"/>
      <c r="G72" s="71">
        <v>4142</v>
      </c>
      <c r="H72" s="42"/>
      <c r="I72" s="40">
        <v>622</v>
      </c>
      <c r="J72" s="40">
        <v>129</v>
      </c>
      <c r="K72" s="40">
        <v>493</v>
      </c>
      <c r="L72" s="44">
        <v>111</v>
      </c>
      <c r="M72" s="44">
        <v>451</v>
      </c>
      <c r="N72" s="40">
        <v>60</v>
      </c>
      <c r="O72" s="70">
        <v>18</v>
      </c>
      <c r="P72" s="70">
        <v>42</v>
      </c>
      <c r="Q72" s="50"/>
    </row>
    <row r="73" spans="1:17" s="21" customFormat="1" ht="12">
      <c r="A73" s="263" t="s">
        <v>117</v>
      </c>
      <c r="B73" s="123" t="s">
        <v>118</v>
      </c>
      <c r="C73" s="39">
        <v>58</v>
      </c>
      <c r="D73" s="39">
        <v>9</v>
      </c>
      <c r="E73" s="39">
        <v>9975</v>
      </c>
      <c r="F73" s="39">
        <v>931</v>
      </c>
      <c r="G73" s="39">
        <v>43026</v>
      </c>
      <c r="H73" s="39">
        <v>6648</v>
      </c>
      <c r="I73" s="39">
        <v>7502</v>
      </c>
      <c r="J73" s="39">
        <v>1342</v>
      </c>
      <c r="K73" s="39">
        <v>6160</v>
      </c>
      <c r="L73" s="39">
        <v>1223</v>
      </c>
      <c r="M73" s="39">
        <v>5348</v>
      </c>
      <c r="N73" s="39">
        <v>931</v>
      </c>
      <c r="O73" s="39">
        <v>119</v>
      </c>
      <c r="P73" s="39">
        <v>812</v>
      </c>
      <c r="Q73" s="50"/>
    </row>
    <row r="74" spans="1:17" s="21" customFormat="1" ht="15" customHeight="1">
      <c r="A74" s="263"/>
      <c r="B74" s="123" t="s">
        <v>250</v>
      </c>
      <c r="C74" s="71">
        <v>21</v>
      </c>
      <c r="D74" s="71">
        <v>5</v>
      </c>
      <c r="E74" s="71">
        <v>3547</v>
      </c>
      <c r="F74" s="71">
        <v>611</v>
      </c>
      <c r="G74" s="71">
        <v>17281</v>
      </c>
      <c r="H74" s="71">
        <v>3557</v>
      </c>
      <c r="I74" s="71">
        <v>2967</v>
      </c>
      <c r="J74" s="71">
        <v>494</v>
      </c>
      <c r="K74" s="71">
        <v>2473</v>
      </c>
      <c r="L74" s="71">
        <v>463</v>
      </c>
      <c r="M74" s="71">
        <v>2216</v>
      </c>
      <c r="N74" s="71">
        <v>288</v>
      </c>
      <c r="O74" s="71">
        <v>31</v>
      </c>
      <c r="P74" s="71">
        <v>257</v>
      </c>
      <c r="Q74" s="50"/>
    </row>
    <row r="75" spans="1:17" s="23" customFormat="1" ht="12">
      <c r="A75" s="263"/>
      <c r="B75" s="123" t="s">
        <v>120</v>
      </c>
      <c r="C75" s="49">
        <v>21</v>
      </c>
      <c r="D75" s="42">
        <v>5</v>
      </c>
      <c r="E75" s="49">
        <v>3547</v>
      </c>
      <c r="F75" s="42">
        <v>611</v>
      </c>
      <c r="G75" s="71">
        <v>17281</v>
      </c>
      <c r="H75" s="42">
        <v>3557</v>
      </c>
      <c r="I75" s="40">
        <v>2967</v>
      </c>
      <c r="J75" s="40">
        <v>494</v>
      </c>
      <c r="K75" s="40">
        <v>2473</v>
      </c>
      <c r="L75" s="44">
        <v>463</v>
      </c>
      <c r="M75" s="44">
        <v>2216</v>
      </c>
      <c r="N75" s="40">
        <v>288</v>
      </c>
      <c r="O75" s="70">
        <v>31</v>
      </c>
      <c r="P75" s="70">
        <v>257</v>
      </c>
      <c r="Q75" s="51"/>
    </row>
    <row r="76" spans="1:17" s="21" customFormat="1" ht="12">
      <c r="A76" s="263"/>
      <c r="B76" s="123" t="s">
        <v>128</v>
      </c>
      <c r="C76" s="49">
        <v>0</v>
      </c>
      <c r="D76" s="42"/>
      <c r="E76" s="49">
        <v>0</v>
      </c>
      <c r="F76" s="42"/>
      <c r="G76" s="71"/>
      <c r="H76" s="42"/>
      <c r="I76" s="40">
        <v>0</v>
      </c>
      <c r="J76" s="40">
        <v>0</v>
      </c>
      <c r="K76" s="40">
        <v>0</v>
      </c>
      <c r="L76" s="44">
        <v>0</v>
      </c>
      <c r="M76" s="44">
        <v>0</v>
      </c>
      <c r="N76" s="40">
        <v>0</v>
      </c>
      <c r="O76" s="70">
        <v>0</v>
      </c>
      <c r="P76" s="70">
        <v>0</v>
      </c>
      <c r="Q76" s="50"/>
    </row>
    <row r="77" spans="1:17" s="21" customFormat="1" ht="12">
      <c r="A77" s="263"/>
      <c r="B77" s="123" t="s">
        <v>129</v>
      </c>
      <c r="C77" s="49">
        <v>2</v>
      </c>
      <c r="D77" s="42">
        <v>0</v>
      </c>
      <c r="E77" s="49">
        <v>88</v>
      </c>
      <c r="F77" s="42">
        <v>11</v>
      </c>
      <c r="G77" s="71">
        <v>757</v>
      </c>
      <c r="H77" s="42">
        <v>143</v>
      </c>
      <c r="I77" s="40">
        <v>159</v>
      </c>
      <c r="J77" s="40">
        <v>17</v>
      </c>
      <c r="K77" s="40">
        <v>142</v>
      </c>
      <c r="L77" s="44">
        <v>14</v>
      </c>
      <c r="M77" s="44">
        <v>108</v>
      </c>
      <c r="N77" s="40">
        <v>37</v>
      </c>
      <c r="O77" s="70">
        <v>3</v>
      </c>
      <c r="P77" s="70">
        <v>34</v>
      </c>
      <c r="Q77" s="50"/>
    </row>
    <row r="78" spans="1:17" s="21" customFormat="1" ht="12">
      <c r="A78" s="263"/>
      <c r="B78" s="123" t="s">
        <v>130</v>
      </c>
      <c r="C78" s="49">
        <v>4</v>
      </c>
      <c r="D78" s="42"/>
      <c r="E78" s="49">
        <v>319</v>
      </c>
      <c r="F78" s="42"/>
      <c r="G78" s="71">
        <v>2940</v>
      </c>
      <c r="H78" s="42"/>
      <c r="I78" s="40">
        <v>390</v>
      </c>
      <c r="J78" s="40">
        <v>39</v>
      </c>
      <c r="K78" s="40">
        <v>351</v>
      </c>
      <c r="L78" s="44">
        <v>39</v>
      </c>
      <c r="M78" s="44">
        <v>302</v>
      </c>
      <c r="N78" s="40">
        <v>49</v>
      </c>
      <c r="O78" s="70">
        <v>0</v>
      </c>
      <c r="P78" s="70">
        <v>49</v>
      </c>
      <c r="Q78" s="50"/>
    </row>
    <row r="79" spans="1:17" s="21" customFormat="1" ht="12">
      <c r="A79" s="263"/>
      <c r="B79" s="123" t="s">
        <v>131</v>
      </c>
      <c r="C79" s="49">
        <v>6</v>
      </c>
      <c r="D79" s="42"/>
      <c r="E79" s="49">
        <v>442</v>
      </c>
      <c r="F79" s="42"/>
      <c r="G79" s="71">
        <v>3982</v>
      </c>
      <c r="H79" s="42"/>
      <c r="I79" s="40">
        <v>528</v>
      </c>
      <c r="J79" s="40">
        <v>55</v>
      </c>
      <c r="K79" s="40">
        <v>473</v>
      </c>
      <c r="L79" s="44">
        <v>50</v>
      </c>
      <c r="M79" s="44">
        <v>374</v>
      </c>
      <c r="N79" s="40">
        <v>104</v>
      </c>
      <c r="O79" s="70">
        <v>5</v>
      </c>
      <c r="P79" s="70">
        <v>99</v>
      </c>
      <c r="Q79" s="50"/>
    </row>
    <row r="80" spans="1:17" s="21" customFormat="1" ht="12">
      <c r="A80" s="263"/>
      <c r="B80" s="123" t="s">
        <v>132</v>
      </c>
      <c r="C80" s="49">
        <v>6</v>
      </c>
      <c r="D80" s="42">
        <v>2</v>
      </c>
      <c r="E80" s="49">
        <v>923</v>
      </c>
      <c r="F80" s="42">
        <v>174</v>
      </c>
      <c r="G80" s="71">
        <v>4424</v>
      </c>
      <c r="H80" s="42">
        <v>1361</v>
      </c>
      <c r="I80" s="40">
        <v>1088</v>
      </c>
      <c r="J80" s="40">
        <v>174</v>
      </c>
      <c r="K80" s="40">
        <v>914</v>
      </c>
      <c r="L80" s="44">
        <v>159</v>
      </c>
      <c r="M80" s="44">
        <v>806</v>
      </c>
      <c r="N80" s="40">
        <v>123</v>
      </c>
      <c r="O80" s="70">
        <v>15</v>
      </c>
      <c r="P80" s="70">
        <v>108</v>
      </c>
      <c r="Q80" s="50"/>
    </row>
    <row r="81" spans="1:17" s="21" customFormat="1" ht="12">
      <c r="A81" s="263"/>
      <c r="B81" s="123" t="s">
        <v>133</v>
      </c>
      <c r="C81" s="49">
        <v>3</v>
      </c>
      <c r="D81" s="42"/>
      <c r="E81" s="49">
        <v>220</v>
      </c>
      <c r="F81" s="42"/>
      <c r="G81" s="71">
        <v>2126</v>
      </c>
      <c r="H81" s="42"/>
      <c r="I81" s="40">
        <v>280</v>
      </c>
      <c r="J81" s="40">
        <v>27</v>
      </c>
      <c r="K81" s="40">
        <v>253</v>
      </c>
      <c r="L81" s="44">
        <v>22</v>
      </c>
      <c r="M81" s="44">
        <v>221</v>
      </c>
      <c r="N81" s="40">
        <v>37</v>
      </c>
      <c r="O81" s="70">
        <v>5</v>
      </c>
      <c r="P81" s="70">
        <v>32</v>
      </c>
      <c r="Q81" s="50"/>
    </row>
    <row r="82" spans="1:17" s="21" customFormat="1" ht="12">
      <c r="A82" s="263"/>
      <c r="B82" s="123" t="s">
        <v>134</v>
      </c>
      <c r="C82" s="49">
        <v>9</v>
      </c>
      <c r="D82" s="42">
        <v>2</v>
      </c>
      <c r="E82" s="49">
        <v>1097</v>
      </c>
      <c r="F82" s="42">
        <v>135</v>
      </c>
      <c r="G82" s="71">
        <v>6706</v>
      </c>
      <c r="H82" s="42">
        <v>1587</v>
      </c>
      <c r="I82" s="40">
        <v>1129</v>
      </c>
      <c r="J82" s="40">
        <v>148</v>
      </c>
      <c r="K82" s="40">
        <v>981</v>
      </c>
      <c r="L82" s="44">
        <v>130</v>
      </c>
      <c r="M82" s="44">
        <v>804</v>
      </c>
      <c r="N82" s="40">
        <v>195</v>
      </c>
      <c r="O82" s="70">
        <v>18</v>
      </c>
      <c r="P82" s="70">
        <v>177</v>
      </c>
      <c r="Q82" s="50"/>
    </row>
    <row r="83" spans="1:17" s="21" customFormat="1" ht="12">
      <c r="A83" s="263"/>
      <c r="B83" s="123" t="s">
        <v>135</v>
      </c>
      <c r="C83" s="49">
        <v>7</v>
      </c>
      <c r="D83" s="42"/>
      <c r="E83" s="49">
        <v>3339</v>
      </c>
      <c r="F83" s="42"/>
      <c r="G83" s="71">
        <v>4810</v>
      </c>
      <c r="H83" s="42"/>
      <c r="I83" s="40">
        <v>961</v>
      </c>
      <c r="J83" s="40">
        <v>388</v>
      </c>
      <c r="K83" s="40">
        <v>573</v>
      </c>
      <c r="L83" s="44">
        <v>346</v>
      </c>
      <c r="M83" s="44">
        <v>517</v>
      </c>
      <c r="N83" s="40">
        <v>98</v>
      </c>
      <c r="O83" s="70">
        <v>42</v>
      </c>
      <c r="P83" s="70">
        <v>56</v>
      </c>
      <c r="Q83" s="50"/>
    </row>
    <row r="84" spans="1:17" s="21" customFormat="1" ht="12">
      <c r="A84" s="263" t="s">
        <v>251</v>
      </c>
      <c r="B84" s="123" t="s">
        <v>136</v>
      </c>
      <c r="C84" s="39">
        <v>15</v>
      </c>
      <c r="D84" s="39">
        <v>4</v>
      </c>
      <c r="E84" s="39">
        <v>8463</v>
      </c>
      <c r="F84" s="39">
        <v>1334</v>
      </c>
      <c r="G84" s="39">
        <v>11948</v>
      </c>
      <c r="H84" s="39">
        <v>3153</v>
      </c>
      <c r="I84" s="39">
        <v>3451</v>
      </c>
      <c r="J84" s="39">
        <v>1355</v>
      </c>
      <c r="K84" s="39">
        <v>2096</v>
      </c>
      <c r="L84" s="39">
        <v>1171</v>
      </c>
      <c r="M84" s="39">
        <v>1812</v>
      </c>
      <c r="N84" s="39">
        <v>468</v>
      </c>
      <c r="O84" s="39">
        <v>184</v>
      </c>
      <c r="P84" s="39">
        <v>284</v>
      </c>
      <c r="Q84" s="50"/>
    </row>
    <row r="85" spans="1:17" s="21" customFormat="1" ht="12">
      <c r="A85" s="263"/>
      <c r="B85" s="123" t="s">
        <v>252</v>
      </c>
      <c r="C85" s="71">
        <v>6</v>
      </c>
      <c r="D85" s="71">
        <v>4</v>
      </c>
      <c r="E85" s="71">
        <v>2849</v>
      </c>
      <c r="F85" s="71">
        <v>1334</v>
      </c>
      <c r="G85" s="71">
        <v>4116</v>
      </c>
      <c r="H85" s="71">
        <v>3153</v>
      </c>
      <c r="I85" s="71">
        <v>1341</v>
      </c>
      <c r="J85" s="71">
        <v>488</v>
      </c>
      <c r="K85" s="71">
        <v>853</v>
      </c>
      <c r="L85" s="71">
        <v>420</v>
      </c>
      <c r="M85" s="71">
        <v>699</v>
      </c>
      <c r="N85" s="71">
        <v>222</v>
      </c>
      <c r="O85" s="71">
        <v>68</v>
      </c>
      <c r="P85" s="71">
        <v>154</v>
      </c>
      <c r="Q85" s="50"/>
    </row>
    <row r="86" spans="1:17" s="21" customFormat="1" ht="12">
      <c r="A86" s="263"/>
      <c r="B86" s="123" t="s">
        <v>137</v>
      </c>
      <c r="C86" s="49">
        <v>6</v>
      </c>
      <c r="D86" s="42">
        <v>4</v>
      </c>
      <c r="E86" s="49">
        <v>0</v>
      </c>
      <c r="F86" s="42">
        <v>1204</v>
      </c>
      <c r="G86" s="71">
        <v>0</v>
      </c>
      <c r="H86" s="42">
        <v>2851</v>
      </c>
      <c r="I86" s="40">
        <v>474</v>
      </c>
      <c r="J86" s="40">
        <v>145</v>
      </c>
      <c r="K86" s="40">
        <v>329</v>
      </c>
      <c r="L86" s="44">
        <v>124</v>
      </c>
      <c r="M86" s="44">
        <v>254</v>
      </c>
      <c r="N86" s="40">
        <v>96</v>
      </c>
      <c r="O86" s="70">
        <v>21</v>
      </c>
      <c r="P86" s="70">
        <v>75</v>
      </c>
      <c r="Q86" s="50"/>
    </row>
    <row r="87" spans="1:17" s="21" customFormat="1" ht="12">
      <c r="A87" s="263"/>
      <c r="B87" s="123" t="s">
        <v>138</v>
      </c>
      <c r="C87" s="49">
        <v>0</v>
      </c>
      <c r="D87" s="42">
        <v>0</v>
      </c>
      <c r="E87" s="49">
        <v>2259</v>
      </c>
      <c r="F87" s="42">
        <v>130</v>
      </c>
      <c r="G87" s="71">
        <v>3264</v>
      </c>
      <c r="H87" s="42">
        <v>302</v>
      </c>
      <c r="I87" s="40">
        <v>697</v>
      </c>
      <c r="J87" s="40">
        <v>275</v>
      </c>
      <c r="K87" s="40">
        <v>422</v>
      </c>
      <c r="L87" s="44">
        <v>235</v>
      </c>
      <c r="M87" s="44">
        <v>354</v>
      </c>
      <c r="N87" s="40">
        <v>108</v>
      </c>
      <c r="O87" s="70">
        <v>40</v>
      </c>
      <c r="P87" s="70">
        <v>68</v>
      </c>
      <c r="Q87" s="50"/>
    </row>
    <row r="88" spans="1:17" s="21" customFormat="1" ht="21.75" customHeight="1">
      <c r="A88" s="263"/>
      <c r="B88" s="123" t="s">
        <v>139</v>
      </c>
      <c r="C88" s="49">
        <v>0</v>
      </c>
      <c r="D88" s="42"/>
      <c r="E88" s="49">
        <v>590</v>
      </c>
      <c r="F88" s="42"/>
      <c r="G88" s="71">
        <v>852</v>
      </c>
      <c r="H88" s="42"/>
      <c r="I88" s="40">
        <v>170</v>
      </c>
      <c r="J88" s="40">
        <v>68</v>
      </c>
      <c r="K88" s="40">
        <v>102</v>
      </c>
      <c r="L88" s="44">
        <v>61</v>
      </c>
      <c r="M88" s="44">
        <v>91</v>
      </c>
      <c r="N88" s="40">
        <v>18</v>
      </c>
      <c r="O88" s="70">
        <v>7</v>
      </c>
      <c r="P88" s="70">
        <v>11</v>
      </c>
      <c r="Q88" s="54"/>
    </row>
    <row r="89" spans="1:17" s="21" customFormat="1" ht="12">
      <c r="A89" s="263"/>
      <c r="B89" s="123" t="s">
        <v>140</v>
      </c>
      <c r="C89" s="49">
        <v>6</v>
      </c>
      <c r="D89" s="42"/>
      <c r="E89" s="49">
        <v>3203</v>
      </c>
      <c r="F89" s="42"/>
      <c r="G89" s="71">
        <v>4633</v>
      </c>
      <c r="H89" s="42"/>
      <c r="I89" s="40">
        <v>1232</v>
      </c>
      <c r="J89" s="40">
        <v>495</v>
      </c>
      <c r="K89" s="40">
        <v>737</v>
      </c>
      <c r="L89" s="44">
        <v>457</v>
      </c>
      <c r="M89" s="44">
        <v>686</v>
      </c>
      <c r="N89" s="40">
        <v>89</v>
      </c>
      <c r="O89" s="70">
        <v>38</v>
      </c>
      <c r="P89" s="70">
        <v>51</v>
      </c>
      <c r="Q89" s="50"/>
    </row>
    <row r="90" spans="1:17" s="21" customFormat="1" ht="12">
      <c r="A90" s="263"/>
      <c r="B90" s="123" t="s">
        <v>141</v>
      </c>
      <c r="C90" s="49">
        <v>3</v>
      </c>
      <c r="D90" s="42"/>
      <c r="E90" s="49">
        <v>2411</v>
      </c>
      <c r="F90" s="42"/>
      <c r="G90" s="71">
        <v>3199</v>
      </c>
      <c r="H90" s="42"/>
      <c r="I90" s="40">
        <v>878</v>
      </c>
      <c r="J90" s="40">
        <v>372</v>
      </c>
      <c r="K90" s="40">
        <v>506</v>
      </c>
      <c r="L90" s="44">
        <v>294</v>
      </c>
      <c r="M90" s="44">
        <v>427</v>
      </c>
      <c r="N90" s="40">
        <v>157</v>
      </c>
      <c r="O90" s="70">
        <v>78</v>
      </c>
      <c r="P90" s="70">
        <v>79</v>
      </c>
      <c r="Q90" s="50"/>
    </row>
    <row r="91" spans="1:17" s="21" customFormat="1" ht="12">
      <c r="A91" s="263" t="s">
        <v>142</v>
      </c>
      <c r="B91" s="123" t="s">
        <v>143</v>
      </c>
      <c r="C91" s="39">
        <v>44</v>
      </c>
      <c r="D91" s="39">
        <v>4</v>
      </c>
      <c r="E91" s="39">
        <v>10713</v>
      </c>
      <c r="F91" s="39">
        <v>1166</v>
      </c>
      <c r="G91" s="39">
        <v>32369</v>
      </c>
      <c r="H91" s="39">
        <v>3294</v>
      </c>
      <c r="I91" s="39">
        <v>6357</v>
      </c>
      <c r="J91" s="39">
        <v>1610</v>
      </c>
      <c r="K91" s="39">
        <v>4747</v>
      </c>
      <c r="L91" s="39">
        <v>1432</v>
      </c>
      <c r="M91" s="39">
        <v>4033</v>
      </c>
      <c r="N91" s="39">
        <v>892</v>
      </c>
      <c r="O91" s="39">
        <v>178</v>
      </c>
      <c r="P91" s="39">
        <v>714</v>
      </c>
      <c r="Q91" s="50"/>
    </row>
    <row r="92" spans="1:17" s="21" customFormat="1" ht="12">
      <c r="A92" s="263"/>
      <c r="B92" s="123" t="s">
        <v>253</v>
      </c>
      <c r="C92" s="71">
        <v>19</v>
      </c>
      <c r="D92" s="71">
        <v>4</v>
      </c>
      <c r="E92" s="71">
        <v>4573</v>
      </c>
      <c r="F92" s="71">
        <v>1018</v>
      </c>
      <c r="G92" s="71">
        <v>14943</v>
      </c>
      <c r="H92" s="71">
        <v>2954</v>
      </c>
      <c r="I92" s="71">
        <v>2779</v>
      </c>
      <c r="J92" s="71">
        <v>659</v>
      </c>
      <c r="K92" s="71">
        <v>2120</v>
      </c>
      <c r="L92" s="71">
        <v>593</v>
      </c>
      <c r="M92" s="71">
        <v>1815</v>
      </c>
      <c r="N92" s="71">
        <v>371</v>
      </c>
      <c r="O92" s="71">
        <v>66</v>
      </c>
      <c r="P92" s="71">
        <v>305</v>
      </c>
      <c r="Q92" s="50"/>
    </row>
    <row r="93" spans="1:17" s="21" customFormat="1" ht="12">
      <c r="A93" s="263"/>
      <c r="B93" s="123" t="s">
        <v>145</v>
      </c>
      <c r="C93" s="49">
        <v>19</v>
      </c>
      <c r="D93" s="42">
        <v>4</v>
      </c>
      <c r="E93" s="49">
        <v>1754</v>
      </c>
      <c r="F93" s="42">
        <v>1018</v>
      </c>
      <c r="G93" s="71">
        <v>4652</v>
      </c>
      <c r="H93" s="42">
        <v>2954</v>
      </c>
      <c r="I93" s="40">
        <v>1228</v>
      </c>
      <c r="J93" s="40">
        <v>334</v>
      </c>
      <c r="K93" s="40">
        <v>894</v>
      </c>
      <c r="L93" s="44">
        <v>298</v>
      </c>
      <c r="M93" s="44">
        <v>758</v>
      </c>
      <c r="N93" s="40">
        <v>172</v>
      </c>
      <c r="O93" s="70">
        <v>36</v>
      </c>
      <c r="P93" s="70">
        <v>136</v>
      </c>
      <c r="Q93" s="50"/>
    </row>
    <row r="94" spans="1:17" s="21" customFormat="1" ht="12">
      <c r="A94" s="263"/>
      <c r="B94" s="123" t="s">
        <v>148</v>
      </c>
      <c r="C94" s="49">
        <v>0</v>
      </c>
      <c r="D94" s="42"/>
      <c r="E94" s="49">
        <v>252</v>
      </c>
      <c r="F94" s="42"/>
      <c r="G94" s="71">
        <v>1560</v>
      </c>
      <c r="H94" s="42"/>
      <c r="I94" s="40">
        <v>215</v>
      </c>
      <c r="J94" s="40">
        <v>29</v>
      </c>
      <c r="K94" s="40">
        <v>186</v>
      </c>
      <c r="L94" s="44">
        <v>23</v>
      </c>
      <c r="M94" s="44">
        <v>135</v>
      </c>
      <c r="N94" s="40">
        <v>57</v>
      </c>
      <c r="O94" s="70">
        <v>6</v>
      </c>
      <c r="P94" s="70">
        <v>51</v>
      </c>
      <c r="Q94" s="50"/>
    </row>
    <row r="95" spans="1:17" s="21" customFormat="1" ht="12">
      <c r="A95" s="263"/>
      <c r="B95" s="123" t="s">
        <v>150</v>
      </c>
      <c r="C95" s="49">
        <v>0</v>
      </c>
      <c r="D95" s="42"/>
      <c r="E95" s="49">
        <v>2567</v>
      </c>
      <c r="F95" s="42"/>
      <c r="G95" s="71">
        <v>8731</v>
      </c>
      <c r="H95" s="42"/>
      <c r="I95" s="40">
        <v>1336</v>
      </c>
      <c r="J95" s="40">
        <v>296</v>
      </c>
      <c r="K95" s="40">
        <v>1040</v>
      </c>
      <c r="L95" s="44">
        <v>272</v>
      </c>
      <c r="M95" s="44">
        <v>922</v>
      </c>
      <c r="N95" s="40">
        <v>142</v>
      </c>
      <c r="O95" s="70">
        <v>24</v>
      </c>
      <c r="P95" s="70">
        <v>118</v>
      </c>
      <c r="Q95" s="50"/>
    </row>
    <row r="96" spans="1:17" s="21" customFormat="1" ht="12">
      <c r="A96" s="263"/>
      <c r="B96" s="123" t="s">
        <v>151</v>
      </c>
      <c r="C96" s="49">
        <v>4</v>
      </c>
      <c r="D96" s="42">
        <v>0</v>
      </c>
      <c r="E96" s="49">
        <v>853</v>
      </c>
      <c r="F96" s="42">
        <v>12</v>
      </c>
      <c r="G96" s="71">
        <v>3370</v>
      </c>
      <c r="H96" s="42">
        <v>141</v>
      </c>
      <c r="I96" s="40">
        <v>691</v>
      </c>
      <c r="J96" s="40">
        <v>135</v>
      </c>
      <c r="K96" s="40">
        <v>556</v>
      </c>
      <c r="L96" s="44">
        <v>120</v>
      </c>
      <c r="M96" s="44">
        <v>449</v>
      </c>
      <c r="N96" s="40">
        <v>122</v>
      </c>
      <c r="O96" s="70">
        <v>15</v>
      </c>
      <c r="P96" s="70">
        <v>107</v>
      </c>
      <c r="Q96" s="50"/>
    </row>
    <row r="97" spans="1:17" s="21" customFormat="1" ht="12">
      <c r="A97" s="263"/>
      <c r="B97" s="123" t="s">
        <v>152</v>
      </c>
      <c r="C97" s="49">
        <v>6</v>
      </c>
      <c r="D97" s="42"/>
      <c r="E97" s="49">
        <v>380</v>
      </c>
      <c r="F97" s="42"/>
      <c r="G97" s="71">
        <v>3420</v>
      </c>
      <c r="H97" s="42"/>
      <c r="I97" s="40">
        <v>603</v>
      </c>
      <c r="J97" s="40">
        <v>62</v>
      </c>
      <c r="K97" s="40">
        <v>541</v>
      </c>
      <c r="L97" s="44">
        <v>52</v>
      </c>
      <c r="M97" s="44">
        <v>399</v>
      </c>
      <c r="N97" s="40">
        <v>152</v>
      </c>
      <c r="O97" s="70">
        <v>10</v>
      </c>
      <c r="P97" s="70">
        <v>142</v>
      </c>
      <c r="Q97" s="50"/>
    </row>
    <row r="98" spans="1:17" s="21" customFormat="1" ht="12">
      <c r="A98" s="263"/>
      <c r="B98" s="123" t="s">
        <v>153</v>
      </c>
      <c r="C98" s="49">
        <v>7</v>
      </c>
      <c r="D98" s="42"/>
      <c r="E98" s="49">
        <v>755</v>
      </c>
      <c r="F98" s="42"/>
      <c r="G98" s="71">
        <v>4769</v>
      </c>
      <c r="H98" s="42"/>
      <c r="I98" s="40">
        <v>659</v>
      </c>
      <c r="J98" s="40">
        <v>91</v>
      </c>
      <c r="K98" s="40">
        <v>568</v>
      </c>
      <c r="L98" s="44">
        <v>75</v>
      </c>
      <c r="M98" s="44">
        <v>510</v>
      </c>
      <c r="N98" s="40">
        <v>74</v>
      </c>
      <c r="O98" s="70">
        <v>16</v>
      </c>
      <c r="P98" s="70">
        <v>58</v>
      </c>
      <c r="Q98" s="50"/>
    </row>
    <row r="99" spans="1:17" s="21" customFormat="1" ht="12">
      <c r="A99" s="263"/>
      <c r="B99" s="123" t="s">
        <v>154</v>
      </c>
      <c r="C99" s="49">
        <v>8</v>
      </c>
      <c r="D99" s="42">
        <v>0</v>
      </c>
      <c r="E99" s="49">
        <v>4152</v>
      </c>
      <c r="F99" s="42">
        <v>136</v>
      </c>
      <c r="G99" s="71">
        <v>5867</v>
      </c>
      <c r="H99" s="42">
        <v>199</v>
      </c>
      <c r="I99" s="40">
        <v>1625</v>
      </c>
      <c r="J99" s="40">
        <v>663</v>
      </c>
      <c r="K99" s="40">
        <v>962</v>
      </c>
      <c r="L99" s="44">
        <v>592</v>
      </c>
      <c r="M99" s="44">
        <v>860</v>
      </c>
      <c r="N99" s="40">
        <v>173</v>
      </c>
      <c r="O99" s="70">
        <v>71</v>
      </c>
      <c r="P99" s="70">
        <v>102</v>
      </c>
      <c r="Q99" s="50"/>
    </row>
    <row r="100" spans="1:17" s="21" customFormat="1" ht="12">
      <c r="A100" s="263" t="s">
        <v>155</v>
      </c>
      <c r="B100" s="123" t="s">
        <v>156</v>
      </c>
      <c r="C100" s="39">
        <v>92</v>
      </c>
      <c r="D100" s="39">
        <v>11</v>
      </c>
      <c r="E100" s="39">
        <v>12889</v>
      </c>
      <c r="F100" s="39">
        <v>1002</v>
      </c>
      <c r="G100" s="39">
        <v>77189</v>
      </c>
      <c r="H100" s="39">
        <v>8057</v>
      </c>
      <c r="I100" s="39">
        <v>13708</v>
      </c>
      <c r="J100" s="39">
        <v>1940</v>
      </c>
      <c r="K100" s="39">
        <v>11768</v>
      </c>
      <c r="L100" s="39">
        <v>1607</v>
      </c>
      <c r="M100" s="39">
        <v>9832</v>
      </c>
      <c r="N100" s="39">
        <v>2269</v>
      </c>
      <c r="O100" s="39">
        <v>333</v>
      </c>
      <c r="P100" s="39">
        <v>1936</v>
      </c>
      <c r="Q100" s="50"/>
    </row>
    <row r="101" spans="1:17" s="21" customFormat="1" ht="12">
      <c r="A101" s="263"/>
      <c r="B101" s="123" t="s">
        <v>254</v>
      </c>
      <c r="C101" s="71">
        <v>26</v>
      </c>
      <c r="D101" s="71">
        <v>9</v>
      </c>
      <c r="E101" s="71">
        <v>3785</v>
      </c>
      <c r="F101" s="71">
        <v>754</v>
      </c>
      <c r="G101" s="71">
        <v>24203</v>
      </c>
      <c r="H101" s="71">
        <v>6217</v>
      </c>
      <c r="I101" s="71">
        <v>4147</v>
      </c>
      <c r="J101" s="71">
        <v>543</v>
      </c>
      <c r="K101" s="71">
        <v>3604</v>
      </c>
      <c r="L101" s="71">
        <v>451</v>
      </c>
      <c r="M101" s="71">
        <v>3143</v>
      </c>
      <c r="N101" s="71">
        <v>553</v>
      </c>
      <c r="O101" s="71">
        <v>92</v>
      </c>
      <c r="P101" s="71">
        <v>461</v>
      </c>
      <c r="Q101" s="50"/>
    </row>
    <row r="102" spans="1:17" s="21" customFormat="1" ht="12">
      <c r="A102" s="263"/>
      <c r="B102" s="123" t="s">
        <v>158</v>
      </c>
      <c r="C102" s="49">
        <v>26</v>
      </c>
      <c r="D102" s="42">
        <v>9</v>
      </c>
      <c r="E102" s="49">
        <v>114</v>
      </c>
      <c r="F102" s="42">
        <v>754</v>
      </c>
      <c r="G102" s="71">
        <v>1583</v>
      </c>
      <c r="H102" s="42">
        <v>6217</v>
      </c>
      <c r="I102" s="40">
        <v>1036</v>
      </c>
      <c r="J102" s="40">
        <v>121</v>
      </c>
      <c r="K102" s="40">
        <v>915</v>
      </c>
      <c r="L102" s="44">
        <v>127</v>
      </c>
      <c r="M102" s="44">
        <v>1037</v>
      </c>
      <c r="N102" s="40">
        <v>-128</v>
      </c>
      <c r="O102" s="70">
        <v>-6</v>
      </c>
      <c r="P102" s="70">
        <v>-122</v>
      </c>
      <c r="Q102" s="50"/>
    </row>
    <row r="103" spans="1:17" s="21" customFormat="1" ht="12">
      <c r="A103" s="263"/>
      <c r="B103" s="123" t="s">
        <v>162</v>
      </c>
      <c r="C103" s="49">
        <v>0</v>
      </c>
      <c r="D103" s="42"/>
      <c r="E103" s="49">
        <v>1888</v>
      </c>
      <c r="F103" s="42"/>
      <c r="G103" s="71">
        <v>10960</v>
      </c>
      <c r="H103" s="42"/>
      <c r="I103" s="40">
        <v>1524</v>
      </c>
      <c r="J103" s="40">
        <v>217</v>
      </c>
      <c r="K103" s="40">
        <v>1307</v>
      </c>
      <c r="L103" s="44">
        <v>186</v>
      </c>
      <c r="M103" s="44">
        <v>1176</v>
      </c>
      <c r="N103" s="40">
        <v>162</v>
      </c>
      <c r="O103" s="70">
        <v>31</v>
      </c>
      <c r="P103" s="70">
        <v>131</v>
      </c>
      <c r="Q103" s="50"/>
    </row>
    <row r="104" spans="1:17" s="21" customFormat="1" ht="12">
      <c r="A104" s="263"/>
      <c r="B104" s="123" t="s">
        <v>163</v>
      </c>
      <c r="C104" s="49">
        <v>0</v>
      </c>
      <c r="D104" s="42"/>
      <c r="E104" s="49">
        <v>1783</v>
      </c>
      <c r="F104" s="42"/>
      <c r="G104" s="71">
        <v>11660</v>
      </c>
      <c r="H104" s="42"/>
      <c r="I104" s="40">
        <v>1587</v>
      </c>
      <c r="J104" s="40">
        <v>205</v>
      </c>
      <c r="K104" s="40">
        <v>1382</v>
      </c>
      <c r="L104" s="44">
        <v>138</v>
      </c>
      <c r="M104" s="44">
        <v>930</v>
      </c>
      <c r="N104" s="40">
        <v>519</v>
      </c>
      <c r="O104" s="70">
        <v>67</v>
      </c>
      <c r="P104" s="70">
        <v>452</v>
      </c>
      <c r="Q104" s="50"/>
    </row>
    <row r="105" spans="1:17" s="21" customFormat="1" ht="12">
      <c r="A105" s="263"/>
      <c r="B105" s="123" t="s">
        <v>164</v>
      </c>
      <c r="C105" s="49">
        <v>4</v>
      </c>
      <c r="D105" s="42"/>
      <c r="E105" s="49">
        <v>566</v>
      </c>
      <c r="F105" s="42"/>
      <c r="G105" s="71">
        <v>4403</v>
      </c>
      <c r="H105" s="42"/>
      <c r="I105" s="40">
        <v>592</v>
      </c>
      <c r="J105" s="40">
        <v>67</v>
      </c>
      <c r="K105" s="40">
        <v>525</v>
      </c>
      <c r="L105" s="44">
        <v>53</v>
      </c>
      <c r="M105" s="44">
        <v>429</v>
      </c>
      <c r="N105" s="40">
        <v>110</v>
      </c>
      <c r="O105" s="70">
        <v>14</v>
      </c>
      <c r="P105" s="70">
        <v>96</v>
      </c>
      <c r="Q105" s="50"/>
    </row>
    <row r="106" spans="1:17" s="21" customFormat="1" ht="12">
      <c r="A106" s="263"/>
      <c r="B106" s="123" t="s">
        <v>165</v>
      </c>
      <c r="C106" s="49">
        <v>9</v>
      </c>
      <c r="D106" s="42">
        <v>1</v>
      </c>
      <c r="E106" s="49">
        <v>1120</v>
      </c>
      <c r="F106" s="42">
        <v>113</v>
      </c>
      <c r="G106" s="71">
        <v>7014</v>
      </c>
      <c r="H106" s="42">
        <v>1244</v>
      </c>
      <c r="I106" s="40">
        <v>1179</v>
      </c>
      <c r="J106" s="40">
        <v>152</v>
      </c>
      <c r="K106" s="40">
        <v>1027</v>
      </c>
      <c r="L106" s="44">
        <v>145</v>
      </c>
      <c r="M106" s="44">
        <v>828</v>
      </c>
      <c r="N106" s="40">
        <v>206</v>
      </c>
      <c r="O106" s="70">
        <v>7</v>
      </c>
      <c r="P106" s="70">
        <v>199</v>
      </c>
      <c r="Q106" s="50"/>
    </row>
    <row r="107" spans="1:17" s="21" customFormat="1" ht="12">
      <c r="A107" s="263"/>
      <c r="B107" s="123" t="s">
        <v>166</v>
      </c>
      <c r="C107" s="49">
        <v>11</v>
      </c>
      <c r="D107" s="42"/>
      <c r="E107" s="49">
        <v>1453</v>
      </c>
      <c r="F107" s="42"/>
      <c r="G107" s="71">
        <v>7802</v>
      </c>
      <c r="H107" s="42"/>
      <c r="I107" s="40">
        <v>1465</v>
      </c>
      <c r="J107" s="40">
        <v>229</v>
      </c>
      <c r="K107" s="40">
        <v>1236</v>
      </c>
      <c r="L107" s="44">
        <v>152</v>
      </c>
      <c r="M107" s="44">
        <v>975</v>
      </c>
      <c r="N107" s="40">
        <v>338</v>
      </c>
      <c r="O107" s="70">
        <v>77</v>
      </c>
      <c r="P107" s="70">
        <v>261</v>
      </c>
      <c r="Q107" s="50"/>
    </row>
    <row r="108" spans="1:17" s="21" customFormat="1" ht="12">
      <c r="A108" s="263"/>
      <c r="B108" s="123" t="s">
        <v>167</v>
      </c>
      <c r="C108" s="49">
        <v>3</v>
      </c>
      <c r="D108" s="42"/>
      <c r="E108" s="49">
        <v>788</v>
      </c>
      <c r="F108" s="42"/>
      <c r="G108" s="71">
        <v>3006</v>
      </c>
      <c r="H108" s="42"/>
      <c r="I108" s="40">
        <v>600</v>
      </c>
      <c r="J108" s="40">
        <v>123</v>
      </c>
      <c r="K108" s="40">
        <v>477</v>
      </c>
      <c r="L108" s="44">
        <v>108</v>
      </c>
      <c r="M108" s="44">
        <v>420</v>
      </c>
      <c r="N108" s="40">
        <v>72</v>
      </c>
      <c r="O108" s="70">
        <v>15</v>
      </c>
      <c r="P108" s="70">
        <v>57</v>
      </c>
      <c r="Q108" s="50"/>
    </row>
    <row r="109" spans="1:17" s="21" customFormat="1" ht="12">
      <c r="A109" s="263"/>
      <c r="B109" s="123" t="s">
        <v>168</v>
      </c>
      <c r="C109" s="49">
        <v>8</v>
      </c>
      <c r="D109" s="42"/>
      <c r="E109" s="49">
        <v>1162</v>
      </c>
      <c r="F109" s="42"/>
      <c r="G109" s="71">
        <v>6100</v>
      </c>
      <c r="H109" s="42"/>
      <c r="I109" s="40">
        <v>1153</v>
      </c>
      <c r="J109" s="40">
        <v>183</v>
      </c>
      <c r="K109" s="40">
        <v>970</v>
      </c>
      <c r="L109" s="44">
        <v>165</v>
      </c>
      <c r="M109" s="44">
        <v>863</v>
      </c>
      <c r="N109" s="40">
        <v>125</v>
      </c>
      <c r="O109" s="70">
        <v>18</v>
      </c>
      <c r="P109" s="70">
        <v>107</v>
      </c>
      <c r="Q109" s="50"/>
    </row>
    <row r="110" spans="1:17" s="21" customFormat="1" ht="12">
      <c r="A110" s="263"/>
      <c r="B110" s="123" t="s">
        <v>169</v>
      </c>
      <c r="C110" s="49">
        <v>8</v>
      </c>
      <c r="D110" s="42"/>
      <c r="E110" s="49">
        <v>792</v>
      </c>
      <c r="F110" s="42"/>
      <c r="G110" s="71">
        <v>6019</v>
      </c>
      <c r="H110" s="42"/>
      <c r="I110" s="40">
        <v>1083</v>
      </c>
      <c r="J110" s="40">
        <v>127</v>
      </c>
      <c r="K110" s="40">
        <v>956</v>
      </c>
      <c r="L110" s="44">
        <v>110</v>
      </c>
      <c r="M110" s="44">
        <v>825</v>
      </c>
      <c r="N110" s="40">
        <v>148</v>
      </c>
      <c r="O110" s="70">
        <v>17</v>
      </c>
      <c r="P110" s="70">
        <v>131</v>
      </c>
      <c r="Q110" s="50"/>
    </row>
    <row r="111" spans="1:17" s="21" customFormat="1" ht="12">
      <c r="A111" s="263"/>
      <c r="B111" s="123" t="s">
        <v>170</v>
      </c>
      <c r="C111" s="49">
        <v>7</v>
      </c>
      <c r="D111" s="42">
        <v>1</v>
      </c>
      <c r="E111" s="49">
        <v>889</v>
      </c>
      <c r="F111" s="42">
        <v>135</v>
      </c>
      <c r="G111" s="71">
        <v>4204</v>
      </c>
      <c r="H111" s="42">
        <v>596</v>
      </c>
      <c r="I111" s="40">
        <v>918</v>
      </c>
      <c r="J111" s="40">
        <v>162</v>
      </c>
      <c r="K111" s="40">
        <v>756</v>
      </c>
      <c r="L111" s="44">
        <v>122</v>
      </c>
      <c r="M111" s="44">
        <v>571</v>
      </c>
      <c r="N111" s="40">
        <v>225</v>
      </c>
      <c r="O111" s="70">
        <v>40</v>
      </c>
      <c r="P111" s="70">
        <v>185</v>
      </c>
      <c r="Q111" s="50"/>
    </row>
    <row r="112" spans="1:17" s="21" customFormat="1" ht="12">
      <c r="A112" s="263"/>
      <c r="B112" s="123" t="s">
        <v>171</v>
      </c>
      <c r="C112" s="49">
        <v>2</v>
      </c>
      <c r="D112" s="42"/>
      <c r="E112" s="49">
        <v>434</v>
      </c>
      <c r="F112" s="42"/>
      <c r="G112" s="71">
        <v>1758</v>
      </c>
      <c r="H112" s="42"/>
      <c r="I112" s="40">
        <v>260</v>
      </c>
      <c r="J112" s="40">
        <v>54</v>
      </c>
      <c r="K112" s="40">
        <v>206</v>
      </c>
      <c r="L112" s="44">
        <v>54</v>
      </c>
      <c r="M112" s="44">
        <v>173</v>
      </c>
      <c r="N112" s="40">
        <v>33</v>
      </c>
      <c r="O112" s="70">
        <v>0</v>
      </c>
      <c r="P112" s="70">
        <v>33</v>
      </c>
      <c r="Q112" s="50"/>
    </row>
    <row r="113" spans="1:17" s="21" customFormat="1" ht="12">
      <c r="A113" s="263"/>
      <c r="B113" s="123" t="s">
        <v>332</v>
      </c>
      <c r="C113" s="49">
        <v>14</v>
      </c>
      <c r="D113" s="42"/>
      <c r="E113" s="49">
        <v>1900</v>
      </c>
      <c r="F113" s="42"/>
      <c r="G113" s="71">
        <v>12680</v>
      </c>
      <c r="H113" s="42"/>
      <c r="I113" s="40">
        <v>2311</v>
      </c>
      <c r="J113" s="40">
        <v>300</v>
      </c>
      <c r="K113" s="40">
        <v>2011</v>
      </c>
      <c r="L113" s="44">
        <v>247</v>
      </c>
      <c r="M113" s="44">
        <v>1605</v>
      </c>
      <c r="N113" s="40">
        <v>459</v>
      </c>
      <c r="O113" s="70">
        <v>53</v>
      </c>
      <c r="P113" s="70">
        <v>406</v>
      </c>
      <c r="Q113" s="50"/>
    </row>
    <row r="114" spans="1:17" s="21" customFormat="1" ht="12">
      <c r="A114" s="263" t="s">
        <v>172</v>
      </c>
      <c r="B114" s="123" t="s">
        <v>173</v>
      </c>
      <c r="C114" s="39">
        <v>65</v>
      </c>
      <c r="D114" s="39">
        <v>9</v>
      </c>
      <c r="E114" s="39">
        <v>14897</v>
      </c>
      <c r="F114" s="39">
        <v>911</v>
      </c>
      <c r="G114" s="39">
        <v>45971</v>
      </c>
      <c r="H114" s="39">
        <v>4315</v>
      </c>
      <c r="I114" s="39">
        <v>8477</v>
      </c>
      <c r="J114" s="39">
        <v>2089</v>
      </c>
      <c r="K114" s="39">
        <v>6388</v>
      </c>
      <c r="L114" s="39">
        <v>1827</v>
      </c>
      <c r="M114" s="39">
        <v>5316</v>
      </c>
      <c r="N114" s="39">
        <v>1334</v>
      </c>
      <c r="O114" s="39">
        <v>262</v>
      </c>
      <c r="P114" s="39">
        <v>1072</v>
      </c>
      <c r="Q114" s="50"/>
    </row>
    <row r="115" spans="1:17" s="21" customFormat="1" ht="12">
      <c r="A115" s="263"/>
      <c r="B115" s="123" t="s">
        <v>255</v>
      </c>
      <c r="C115" s="71">
        <v>24</v>
      </c>
      <c r="D115" s="71">
        <v>9</v>
      </c>
      <c r="E115" s="71">
        <v>3330</v>
      </c>
      <c r="F115" s="71">
        <v>911</v>
      </c>
      <c r="G115" s="71">
        <v>17585</v>
      </c>
      <c r="H115" s="71">
        <v>4315</v>
      </c>
      <c r="I115" s="71">
        <v>3097</v>
      </c>
      <c r="J115" s="71">
        <v>508</v>
      </c>
      <c r="K115" s="71">
        <v>2589</v>
      </c>
      <c r="L115" s="71">
        <v>454</v>
      </c>
      <c r="M115" s="71">
        <v>2024</v>
      </c>
      <c r="N115" s="71">
        <v>619</v>
      </c>
      <c r="O115" s="71">
        <v>54</v>
      </c>
      <c r="P115" s="71">
        <v>565</v>
      </c>
      <c r="Q115" s="50"/>
    </row>
    <row r="116" spans="1:17" s="21" customFormat="1" ht="12">
      <c r="A116" s="263"/>
      <c r="B116" s="123" t="s">
        <v>175</v>
      </c>
      <c r="C116" s="49">
        <v>24</v>
      </c>
      <c r="D116" s="42">
        <v>9</v>
      </c>
      <c r="E116" s="49">
        <v>1576</v>
      </c>
      <c r="F116" s="42">
        <v>911</v>
      </c>
      <c r="G116" s="71">
        <v>6439</v>
      </c>
      <c r="H116" s="42">
        <v>4315</v>
      </c>
      <c r="I116" s="40">
        <v>1572</v>
      </c>
      <c r="J116" s="40">
        <v>306</v>
      </c>
      <c r="K116" s="40">
        <v>1266</v>
      </c>
      <c r="L116" s="44">
        <v>287</v>
      </c>
      <c r="M116" s="44">
        <v>1070</v>
      </c>
      <c r="N116" s="40">
        <v>215</v>
      </c>
      <c r="O116" s="70">
        <v>19</v>
      </c>
      <c r="P116" s="70">
        <v>196</v>
      </c>
      <c r="Q116" s="50"/>
    </row>
    <row r="117" spans="1:17" s="21" customFormat="1" ht="12">
      <c r="A117" s="263"/>
      <c r="B117" s="123" t="s">
        <v>178</v>
      </c>
      <c r="C117" s="49">
        <v>0</v>
      </c>
      <c r="D117" s="42"/>
      <c r="E117" s="49">
        <v>903</v>
      </c>
      <c r="F117" s="42"/>
      <c r="G117" s="71">
        <v>5592</v>
      </c>
      <c r="H117" s="42"/>
      <c r="I117" s="40">
        <v>770</v>
      </c>
      <c r="J117" s="40">
        <v>104</v>
      </c>
      <c r="K117" s="40">
        <v>666</v>
      </c>
      <c r="L117" s="44">
        <v>95</v>
      </c>
      <c r="M117" s="44">
        <v>537</v>
      </c>
      <c r="N117" s="40">
        <v>138</v>
      </c>
      <c r="O117" s="70">
        <v>9</v>
      </c>
      <c r="P117" s="70">
        <v>129</v>
      </c>
      <c r="Q117" s="50"/>
    </row>
    <row r="118" spans="1:17" s="21" customFormat="1" ht="12">
      <c r="A118" s="263"/>
      <c r="B118" s="123" t="s">
        <v>179</v>
      </c>
      <c r="C118" s="49">
        <v>0</v>
      </c>
      <c r="D118" s="42"/>
      <c r="E118" s="49">
        <v>851</v>
      </c>
      <c r="F118" s="42"/>
      <c r="G118" s="71">
        <v>5554</v>
      </c>
      <c r="H118" s="42"/>
      <c r="I118" s="40">
        <v>755</v>
      </c>
      <c r="J118" s="40">
        <v>98</v>
      </c>
      <c r="K118" s="40">
        <v>657</v>
      </c>
      <c r="L118" s="44">
        <v>72</v>
      </c>
      <c r="M118" s="44">
        <v>417</v>
      </c>
      <c r="N118" s="40">
        <v>266</v>
      </c>
      <c r="O118" s="70">
        <v>26</v>
      </c>
      <c r="P118" s="70">
        <v>240</v>
      </c>
      <c r="Q118" s="50"/>
    </row>
    <row r="119" spans="1:17" s="21" customFormat="1" ht="12">
      <c r="A119" s="263"/>
      <c r="B119" s="123" t="s">
        <v>180</v>
      </c>
      <c r="C119" s="49">
        <v>3</v>
      </c>
      <c r="D119" s="42"/>
      <c r="E119" s="49">
        <v>342</v>
      </c>
      <c r="F119" s="42"/>
      <c r="G119" s="71">
        <v>2283</v>
      </c>
      <c r="H119" s="42"/>
      <c r="I119" s="40">
        <v>313</v>
      </c>
      <c r="J119" s="40">
        <v>41</v>
      </c>
      <c r="K119" s="40">
        <v>272</v>
      </c>
      <c r="L119" s="44">
        <v>35</v>
      </c>
      <c r="M119" s="44">
        <v>240</v>
      </c>
      <c r="N119" s="40">
        <v>38</v>
      </c>
      <c r="O119" s="70">
        <v>6</v>
      </c>
      <c r="P119" s="70">
        <v>32</v>
      </c>
      <c r="Q119" s="50"/>
    </row>
    <row r="120" spans="1:17" s="21" customFormat="1" ht="12">
      <c r="A120" s="263"/>
      <c r="B120" s="123" t="s">
        <v>181</v>
      </c>
      <c r="C120" s="49">
        <v>7</v>
      </c>
      <c r="D120" s="42"/>
      <c r="E120" s="49">
        <v>526</v>
      </c>
      <c r="F120" s="42"/>
      <c r="G120" s="71">
        <v>4602</v>
      </c>
      <c r="H120" s="42"/>
      <c r="I120" s="40">
        <v>613</v>
      </c>
      <c r="J120" s="40">
        <v>65</v>
      </c>
      <c r="K120" s="40">
        <v>548</v>
      </c>
      <c r="L120" s="44">
        <v>54</v>
      </c>
      <c r="M120" s="44">
        <v>465</v>
      </c>
      <c r="N120" s="40">
        <v>94</v>
      </c>
      <c r="O120" s="70">
        <v>11</v>
      </c>
      <c r="P120" s="70">
        <v>83</v>
      </c>
      <c r="Q120" s="50"/>
    </row>
    <row r="121" spans="1:17" s="21" customFormat="1" ht="12">
      <c r="A121" s="263"/>
      <c r="B121" s="123" t="s">
        <v>182</v>
      </c>
      <c r="C121" s="49">
        <v>4</v>
      </c>
      <c r="D121" s="42"/>
      <c r="E121" s="49">
        <v>381</v>
      </c>
      <c r="F121" s="42"/>
      <c r="G121" s="71">
        <v>2847</v>
      </c>
      <c r="H121" s="42"/>
      <c r="I121" s="40">
        <v>513</v>
      </c>
      <c r="J121" s="40">
        <v>60</v>
      </c>
      <c r="K121" s="40">
        <v>453</v>
      </c>
      <c r="L121" s="44">
        <v>54</v>
      </c>
      <c r="M121" s="44">
        <v>403</v>
      </c>
      <c r="N121" s="40">
        <v>56</v>
      </c>
      <c r="O121" s="70">
        <v>6</v>
      </c>
      <c r="P121" s="70">
        <v>50</v>
      </c>
      <c r="Q121" s="50"/>
    </row>
    <row r="122" spans="1:17" s="21" customFormat="1" ht="12">
      <c r="A122" s="263"/>
      <c r="B122" s="123" t="s">
        <v>183</v>
      </c>
      <c r="C122" s="49">
        <v>7</v>
      </c>
      <c r="D122" s="42"/>
      <c r="E122" s="49">
        <v>4155</v>
      </c>
      <c r="F122" s="42"/>
      <c r="G122" s="71">
        <v>5746</v>
      </c>
      <c r="H122" s="42"/>
      <c r="I122" s="40">
        <v>1165</v>
      </c>
      <c r="J122" s="40">
        <v>482</v>
      </c>
      <c r="K122" s="40">
        <v>683</v>
      </c>
      <c r="L122" s="44">
        <v>428</v>
      </c>
      <c r="M122" s="44">
        <v>572</v>
      </c>
      <c r="N122" s="40">
        <v>165</v>
      </c>
      <c r="O122" s="70">
        <v>54</v>
      </c>
      <c r="P122" s="70">
        <v>111</v>
      </c>
      <c r="Q122" s="50"/>
    </row>
    <row r="123" spans="1:17" s="21" customFormat="1" ht="12">
      <c r="A123" s="263"/>
      <c r="B123" s="123" t="s">
        <v>184</v>
      </c>
      <c r="C123" s="49">
        <v>5</v>
      </c>
      <c r="D123" s="42"/>
      <c r="E123" s="49">
        <v>397</v>
      </c>
      <c r="F123" s="42"/>
      <c r="G123" s="71">
        <v>3003</v>
      </c>
      <c r="H123" s="42"/>
      <c r="I123" s="40">
        <v>406</v>
      </c>
      <c r="J123" s="40">
        <v>49</v>
      </c>
      <c r="K123" s="40">
        <v>357</v>
      </c>
      <c r="L123" s="44">
        <v>46</v>
      </c>
      <c r="M123" s="44">
        <v>298</v>
      </c>
      <c r="N123" s="40">
        <v>62</v>
      </c>
      <c r="O123" s="70">
        <v>3</v>
      </c>
      <c r="P123" s="70">
        <v>59</v>
      </c>
      <c r="Q123" s="50"/>
    </row>
    <row r="124" spans="1:17" s="21" customFormat="1" ht="12">
      <c r="A124" s="263"/>
      <c r="B124" s="123" t="s">
        <v>185</v>
      </c>
      <c r="C124" s="49">
        <v>3</v>
      </c>
      <c r="D124" s="42"/>
      <c r="E124" s="49">
        <v>293</v>
      </c>
      <c r="F124" s="42"/>
      <c r="G124" s="71">
        <v>2165</v>
      </c>
      <c r="H124" s="42"/>
      <c r="I124" s="40">
        <v>294</v>
      </c>
      <c r="J124" s="40">
        <v>36</v>
      </c>
      <c r="K124" s="40">
        <v>258</v>
      </c>
      <c r="L124" s="44">
        <v>34</v>
      </c>
      <c r="M124" s="44">
        <v>220</v>
      </c>
      <c r="N124" s="40">
        <v>40</v>
      </c>
      <c r="O124" s="70">
        <v>2</v>
      </c>
      <c r="P124" s="70">
        <v>38</v>
      </c>
      <c r="Q124" s="50"/>
    </row>
    <row r="125" spans="1:17" s="21" customFormat="1" ht="12">
      <c r="A125" s="263"/>
      <c r="B125" s="123" t="s">
        <v>186</v>
      </c>
      <c r="C125" s="49">
        <v>5</v>
      </c>
      <c r="D125" s="42"/>
      <c r="E125" s="49">
        <v>2356</v>
      </c>
      <c r="F125" s="42"/>
      <c r="G125" s="71">
        <v>3316</v>
      </c>
      <c r="H125" s="42"/>
      <c r="I125" s="40">
        <v>891</v>
      </c>
      <c r="J125" s="40">
        <v>365</v>
      </c>
      <c r="K125" s="40">
        <v>526</v>
      </c>
      <c r="L125" s="44">
        <v>313</v>
      </c>
      <c r="M125" s="44">
        <v>479</v>
      </c>
      <c r="N125" s="40">
        <v>99</v>
      </c>
      <c r="O125" s="70">
        <v>52</v>
      </c>
      <c r="P125" s="70">
        <v>47</v>
      </c>
      <c r="Q125" s="50"/>
    </row>
    <row r="126" spans="1:17" s="21" customFormat="1" ht="12">
      <c r="A126" s="263"/>
      <c r="B126" s="123" t="s">
        <v>187</v>
      </c>
      <c r="C126" s="49">
        <v>2</v>
      </c>
      <c r="D126" s="42"/>
      <c r="E126" s="49">
        <v>1014</v>
      </c>
      <c r="F126" s="42"/>
      <c r="G126" s="71">
        <v>1444</v>
      </c>
      <c r="H126" s="42"/>
      <c r="I126" s="40">
        <v>386</v>
      </c>
      <c r="J126" s="40">
        <v>157</v>
      </c>
      <c r="K126" s="40">
        <v>229</v>
      </c>
      <c r="L126" s="44">
        <v>127</v>
      </c>
      <c r="M126" s="44">
        <v>193</v>
      </c>
      <c r="N126" s="40">
        <v>66</v>
      </c>
      <c r="O126" s="70">
        <v>30</v>
      </c>
      <c r="P126" s="70">
        <v>36</v>
      </c>
      <c r="Q126" s="50"/>
    </row>
    <row r="127" spans="1:17" s="21" customFormat="1" ht="12">
      <c r="A127" s="263"/>
      <c r="B127" s="123" t="s">
        <v>188</v>
      </c>
      <c r="C127" s="49">
        <v>5</v>
      </c>
      <c r="D127" s="42"/>
      <c r="E127" s="49">
        <v>2103</v>
      </c>
      <c r="F127" s="42"/>
      <c r="G127" s="71">
        <v>2980</v>
      </c>
      <c r="H127" s="42"/>
      <c r="I127" s="40">
        <v>799</v>
      </c>
      <c r="J127" s="40">
        <v>326</v>
      </c>
      <c r="K127" s="40">
        <v>473</v>
      </c>
      <c r="L127" s="44">
        <v>282</v>
      </c>
      <c r="M127" s="44">
        <v>422</v>
      </c>
      <c r="N127" s="40">
        <v>95</v>
      </c>
      <c r="O127" s="70">
        <v>44</v>
      </c>
      <c r="P127" s="70">
        <v>51</v>
      </c>
      <c r="Q127" s="50"/>
    </row>
    <row r="128" spans="1:17" s="21" customFormat="1" ht="12">
      <c r="A128" s="263" t="s">
        <v>189</v>
      </c>
      <c r="B128" s="123" t="s">
        <v>190</v>
      </c>
      <c r="C128" s="39">
        <v>44</v>
      </c>
      <c r="D128" s="39">
        <v>11</v>
      </c>
      <c r="E128" s="39">
        <v>19252</v>
      </c>
      <c r="F128" s="39">
        <v>4194</v>
      </c>
      <c r="G128" s="39">
        <v>36795</v>
      </c>
      <c r="H128" s="39">
        <v>7691</v>
      </c>
      <c r="I128" s="39">
        <v>9184</v>
      </c>
      <c r="J128" s="39">
        <v>3156</v>
      </c>
      <c r="K128" s="39">
        <v>6028</v>
      </c>
      <c r="L128" s="39">
        <v>2790</v>
      </c>
      <c r="M128" s="39">
        <v>5016</v>
      </c>
      <c r="N128" s="39">
        <v>1378</v>
      </c>
      <c r="O128" s="39">
        <v>366</v>
      </c>
      <c r="P128" s="39">
        <v>1012</v>
      </c>
      <c r="Q128" s="50"/>
    </row>
    <row r="129" spans="1:17" s="21" customFormat="1" ht="12">
      <c r="A129" s="263"/>
      <c r="B129" s="123" t="s">
        <v>256</v>
      </c>
      <c r="C129" s="71">
        <v>19</v>
      </c>
      <c r="D129" s="71">
        <v>6</v>
      </c>
      <c r="E129" s="71">
        <v>7471</v>
      </c>
      <c r="F129" s="71">
        <v>1361</v>
      </c>
      <c r="G129" s="71">
        <v>16319</v>
      </c>
      <c r="H129" s="71">
        <v>3775</v>
      </c>
      <c r="I129" s="71">
        <v>3413</v>
      </c>
      <c r="J129" s="71">
        <v>1032</v>
      </c>
      <c r="K129" s="71">
        <v>2381</v>
      </c>
      <c r="L129" s="71">
        <v>1002</v>
      </c>
      <c r="M129" s="71">
        <v>2046</v>
      </c>
      <c r="N129" s="71">
        <v>365</v>
      </c>
      <c r="O129" s="71">
        <v>30</v>
      </c>
      <c r="P129" s="71">
        <v>335</v>
      </c>
      <c r="Q129" s="50"/>
    </row>
    <row r="130" spans="1:17" s="21" customFormat="1" ht="12">
      <c r="A130" s="263"/>
      <c r="B130" s="123" t="s">
        <v>192</v>
      </c>
      <c r="C130" s="49">
        <v>19</v>
      </c>
      <c r="D130" s="42">
        <v>6</v>
      </c>
      <c r="E130" s="49">
        <v>7471</v>
      </c>
      <c r="F130" s="42">
        <v>1361</v>
      </c>
      <c r="G130" s="71">
        <v>16319</v>
      </c>
      <c r="H130" s="42">
        <v>3775</v>
      </c>
      <c r="I130" s="40">
        <v>3413</v>
      </c>
      <c r="J130" s="40">
        <v>1032</v>
      </c>
      <c r="K130" s="40">
        <v>2381</v>
      </c>
      <c r="L130" s="44">
        <v>1002</v>
      </c>
      <c r="M130" s="44">
        <v>2046</v>
      </c>
      <c r="N130" s="40">
        <v>365</v>
      </c>
      <c r="O130" s="70">
        <v>30</v>
      </c>
      <c r="P130" s="70">
        <v>335</v>
      </c>
      <c r="Q130" s="50"/>
    </row>
    <row r="131" spans="1:17" s="21" customFormat="1" ht="12">
      <c r="A131" s="263"/>
      <c r="B131" s="123" t="s">
        <v>197</v>
      </c>
      <c r="C131" s="49">
        <v>7</v>
      </c>
      <c r="D131" s="42"/>
      <c r="E131" s="49">
        <v>3634</v>
      </c>
      <c r="F131" s="42"/>
      <c r="G131" s="71">
        <v>5009</v>
      </c>
      <c r="H131" s="42"/>
      <c r="I131" s="40">
        <v>1017</v>
      </c>
      <c r="J131" s="40">
        <v>422</v>
      </c>
      <c r="K131" s="40">
        <v>595</v>
      </c>
      <c r="L131" s="44">
        <v>357</v>
      </c>
      <c r="M131" s="44">
        <v>512</v>
      </c>
      <c r="N131" s="40">
        <v>148</v>
      </c>
      <c r="O131" s="70">
        <v>65</v>
      </c>
      <c r="P131" s="70">
        <v>83</v>
      </c>
      <c r="Q131" s="50"/>
    </row>
    <row r="132" spans="1:17" s="21" customFormat="1" ht="12">
      <c r="A132" s="263"/>
      <c r="B132" s="123" t="s">
        <v>198</v>
      </c>
      <c r="C132" s="49">
        <v>4</v>
      </c>
      <c r="D132" s="42">
        <v>5</v>
      </c>
      <c r="E132" s="49">
        <v>1409</v>
      </c>
      <c r="F132" s="42">
        <v>2833</v>
      </c>
      <c r="G132" s="71">
        <v>3327</v>
      </c>
      <c r="H132" s="42">
        <v>3916</v>
      </c>
      <c r="I132" s="40">
        <v>1787</v>
      </c>
      <c r="J132" s="40">
        <v>658</v>
      </c>
      <c r="K132" s="40">
        <v>1129</v>
      </c>
      <c r="L132" s="44">
        <v>559</v>
      </c>
      <c r="M132" s="44">
        <v>893</v>
      </c>
      <c r="N132" s="40">
        <v>335</v>
      </c>
      <c r="O132" s="70">
        <v>99</v>
      </c>
      <c r="P132" s="70">
        <v>236</v>
      </c>
      <c r="Q132" s="50"/>
    </row>
    <row r="133" spans="1:17" s="21" customFormat="1" ht="12">
      <c r="A133" s="263"/>
      <c r="B133" s="123" t="s">
        <v>199</v>
      </c>
      <c r="C133" s="49">
        <v>4</v>
      </c>
      <c r="D133" s="42"/>
      <c r="E133" s="49">
        <v>792</v>
      </c>
      <c r="F133" s="42"/>
      <c r="G133" s="71">
        <v>4072</v>
      </c>
      <c r="H133" s="42"/>
      <c r="I133" s="40">
        <v>773</v>
      </c>
      <c r="J133" s="40">
        <v>125</v>
      </c>
      <c r="K133" s="40">
        <v>648</v>
      </c>
      <c r="L133" s="44">
        <v>125</v>
      </c>
      <c r="M133" s="44">
        <v>589</v>
      </c>
      <c r="N133" s="40">
        <v>59</v>
      </c>
      <c r="O133" s="70">
        <v>0</v>
      </c>
      <c r="P133" s="70">
        <v>59</v>
      </c>
      <c r="Q133" s="50"/>
    </row>
    <row r="134" spans="1:17" s="21" customFormat="1" ht="12">
      <c r="A134" s="263"/>
      <c r="B134" s="123" t="s">
        <v>200</v>
      </c>
      <c r="C134" s="49">
        <v>10</v>
      </c>
      <c r="D134" s="42"/>
      <c r="E134" s="49">
        <v>5946</v>
      </c>
      <c r="F134" s="42"/>
      <c r="G134" s="71">
        <v>8068</v>
      </c>
      <c r="H134" s="42"/>
      <c r="I134" s="40">
        <v>2194</v>
      </c>
      <c r="J134" s="40">
        <v>919</v>
      </c>
      <c r="K134" s="40">
        <v>1275</v>
      </c>
      <c r="L134" s="44">
        <v>747</v>
      </c>
      <c r="M134" s="44">
        <v>976</v>
      </c>
      <c r="N134" s="40">
        <v>471</v>
      </c>
      <c r="O134" s="70">
        <v>172</v>
      </c>
      <c r="P134" s="70">
        <v>299</v>
      </c>
      <c r="Q134" s="50"/>
    </row>
    <row r="135" spans="1:17" s="21" customFormat="1" ht="12">
      <c r="A135" s="263" t="s">
        <v>201</v>
      </c>
      <c r="B135" s="123" t="s">
        <v>202</v>
      </c>
      <c r="C135" s="39">
        <v>59</v>
      </c>
      <c r="D135" s="39">
        <v>2</v>
      </c>
      <c r="E135" s="39">
        <v>31228</v>
      </c>
      <c r="F135" s="39">
        <v>942</v>
      </c>
      <c r="G135" s="39">
        <v>48794</v>
      </c>
      <c r="H135" s="39">
        <v>2777</v>
      </c>
      <c r="I135" s="39">
        <v>11300</v>
      </c>
      <c r="J135" s="39">
        <v>4335</v>
      </c>
      <c r="K135" s="39">
        <v>6965</v>
      </c>
      <c r="L135" s="39">
        <v>3652</v>
      </c>
      <c r="M135" s="39">
        <v>5796</v>
      </c>
      <c r="N135" s="39">
        <v>1852</v>
      </c>
      <c r="O135" s="39">
        <v>683</v>
      </c>
      <c r="P135" s="39">
        <v>1169</v>
      </c>
      <c r="Q135" s="50"/>
    </row>
    <row r="136" spans="1:17" s="21" customFormat="1" ht="12">
      <c r="A136" s="263"/>
      <c r="B136" s="123" t="s">
        <v>257</v>
      </c>
      <c r="C136" s="71">
        <v>19</v>
      </c>
      <c r="D136" s="71">
        <v>2</v>
      </c>
      <c r="E136" s="71">
        <v>8593</v>
      </c>
      <c r="F136" s="71">
        <v>942</v>
      </c>
      <c r="G136" s="71">
        <v>13483</v>
      </c>
      <c r="H136" s="71">
        <v>2777</v>
      </c>
      <c r="I136" s="71">
        <v>3030</v>
      </c>
      <c r="J136" s="71">
        <v>1110</v>
      </c>
      <c r="K136" s="71">
        <v>1920</v>
      </c>
      <c r="L136" s="71">
        <v>906</v>
      </c>
      <c r="M136" s="71">
        <v>1522</v>
      </c>
      <c r="N136" s="71">
        <v>602</v>
      </c>
      <c r="O136" s="71">
        <v>204</v>
      </c>
      <c r="P136" s="71">
        <v>398</v>
      </c>
      <c r="Q136" s="50"/>
    </row>
    <row r="137" spans="1:17" s="21" customFormat="1" ht="12">
      <c r="A137" s="263"/>
      <c r="B137" s="123" t="s">
        <v>204</v>
      </c>
      <c r="C137" s="49">
        <v>19</v>
      </c>
      <c r="D137" s="42">
        <v>2</v>
      </c>
      <c r="E137" s="49">
        <v>7464</v>
      </c>
      <c r="F137" s="42">
        <v>942</v>
      </c>
      <c r="G137" s="71">
        <v>11340</v>
      </c>
      <c r="H137" s="42">
        <v>2777</v>
      </c>
      <c r="I137" s="40">
        <v>2645</v>
      </c>
      <c r="J137" s="40">
        <v>980</v>
      </c>
      <c r="K137" s="40">
        <v>1665</v>
      </c>
      <c r="L137" s="44">
        <v>805</v>
      </c>
      <c r="M137" s="44">
        <v>1294</v>
      </c>
      <c r="N137" s="40">
        <v>546</v>
      </c>
      <c r="O137" s="70">
        <v>175</v>
      </c>
      <c r="P137" s="70">
        <v>371</v>
      </c>
      <c r="Q137" s="50"/>
    </row>
    <row r="138" spans="1:17" s="21" customFormat="1" ht="12">
      <c r="A138" s="263"/>
      <c r="B138" s="123" t="s">
        <v>207</v>
      </c>
      <c r="C138" s="49">
        <v>0</v>
      </c>
      <c r="D138" s="42"/>
      <c r="E138" s="49">
        <v>1129</v>
      </c>
      <c r="F138" s="42"/>
      <c r="G138" s="71">
        <v>2143</v>
      </c>
      <c r="H138" s="42"/>
      <c r="I138" s="40">
        <v>385</v>
      </c>
      <c r="J138" s="40">
        <v>130</v>
      </c>
      <c r="K138" s="40">
        <v>255</v>
      </c>
      <c r="L138" s="44">
        <v>101</v>
      </c>
      <c r="M138" s="44">
        <v>228</v>
      </c>
      <c r="N138" s="40">
        <v>56</v>
      </c>
      <c r="O138" s="70">
        <v>29</v>
      </c>
      <c r="P138" s="70">
        <v>27</v>
      </c>
      <c r="Q138" s="50"/>
    </row>
    <row r="139" spans="1:17" s="21" customFormat="1" ht="12">
      <c r="A139" s="263"/>
      <c r="B139" s="123" t="s">
        <v>208</v>
      </c>
      <c r="C139" s="49">
        <v>4</v>
      </c>
      <c r="D139" s="42"/>
      <c r="E139" s="49">
        <v>2689</v>
      </c>
      <c r="F139" s="42"/>
      <c r="G139" s="71">
        <v>3771</v>
      </c>
      <c r="H139" s="42"/>
      <c r="I139" s="40">
        <v>1012</v>
      </c>
      <c r="J139" s="40">
        <v>415</v>
      </c>
      <c r="K139" s="40">
        <v>597</v>
      </c>
      <c r="L139" s="44">
        <v>356</v>
      </c>
      <c r="M139" s="44">
        <v>498</v>
      </c>
      <c r="N139" s="40">
        <v>158</v>
      </c>
      <c r="O139" s="70">
        <v>59</v>
      </c>
      <c r="P139" s="70">
        <v>99</v>
      </c>
      <c r="Q139" s="50"/>
    </row>
    <row r="140" spans="1:17" s="21" customFormat="1" ht="12">
      <c r="A140" s="263"/>
      <c r="B140" s="123" t="s">
        <v>209</v>
      </c>
      <c r="C140" s="49">
        <v>2</v>
      </c>
      <c r="D140" s="42"/>
      <c r="E140" s="49">
        <v>1695</v>
      </c>
      <c r="F140" s="42"/>
      <c r="G140" s="71">
        <v>2064</v>
      </c>
      <c r="H140" s="42"/>
      <c r="I140" s="40">
        <v>439</v>
      </c>
      <c r="J140" s="40">
        <v>196</v>
      </c>
      <c r="K140" s="40">
        <v>243</v>
      </c>
      <c r="L140" s="44">
        <v>110</v>
      </c>
      <c r="M140" s="44">
        <v>158</v>
      </c>
      <c r="N140" s="40">
        <v>171</v>
      </c>
      <c r="O140" s="70">
        <v>86</v>
      </c>
      <c r="P140" s="70">
        <v>85</v>
      </c>
      <c r="Q140" s="50"/>
    </row>
    <row r="141" spans="1:17" s="21" customFormat="1" ht="12">
      <c r="A141" s="263"/>
      <c r="B141" s="123" t="s">
        <v>210</v>
      </c>
      <c r="C141" s="49">
        <v>8</v>
      </c>
      <c r="D141" s="42"/>
      <c r="E141" s="49">
        <v>4743</v>
      </c>
      <c r="F141" s="42"/>
      <c r="G141" s="71">
        <v>6655</v>
      </c>
      <c r="H141" s="42"/>
      <c r="I141" s="40">
        <v>1341</v>
      </c>
      <c r="J141" s="40">
        <v>551</v>
      </c>
      <c r="K141" s="40">
        <v>790</v>
      </c>
      <c r="L141" s="44">
        <v>462</v>
      </c>
      <c r="M141" s="44">
        <v>670</v>
      </c>
      <c r="N141" s="40">
        <v>209</v>
      </c>
      <c r="O141" s="70">
        <v>89</v>
      </c>
      <c r="P141" s="70">
        <v>120</v>
      </c>
      <c r="Q141" s="50"/>
    </row>
    <row r="142" spans="1:17" s="21" customFormat="1" ht="12">
      <c r="A142" s="263"/>
      <c r="B142" s="123" t="s">
        <v>211</v>
      </c>
      <c r="C142" s="49">
        <v>2</v>
      </c>
      <c r="D142" s="42"/>
      <c r="E142" s="49">
        <v>1678</v>
      </c>
      <c r="F142" s="42"/>
      <c r="G142" s="71">
        <v>2368</v>
      </c>
      <c r="H142" s="42"/>
      <c r="I142" s="40">
        <v>634</v>
      </c>
      <c r="J142" s="40">
        <v>259</v>
      </c>
      <c r="K142" s="40">
        <v>375</v>
      </c>
      <c r="L142" s="44">
        <v>214</v>
      </c>
      <c r="M142" s="44">
        <v>308</v>
      </c>
      <c r="N142" s="40">
        <v>112</v>
      </c>
      <c r="O142" s="70">
        <v>45</v>
      </c>
      <c r="P142" s="70">
        <v>67</v>
      </c>
      <c r="Q142" s="50"/>
    </row>
    <row r="143" spans="1:17" s="21" customFormat="1" ht="12">
      <c r="A143" s="263"/>
      <c r="B143" s="123" t="s">
        <v>212</v>
      </c>
      <c r="C143" s="49">
        <v>2</v>
      </c>
      <c r="D143" s="42"/>
      <c r="E143" s="49">
        <v>1025</v>
      </c>
      <c r="F143" s="42"/>
      <c r="G143" s="71">
        <v>1817</v>
      </c>
      <c r="H143" s="42"/>
      <c r="I143" s="40">
        <v>448</v>
      </c>
      <c r="J143" s="40">
        <v>192</v>
      </c>
      <c r="K143" s="40">
        <v>256</v>
      </c>
      <c r="L143" s="44">
        <v>192</v>
      </c>
      <c r="M143" s="44">
        <v>253</v>
      </c>
      <c r="N143" s="40">
        <v>3</v>
      </c>
      <c r="O143" s="70">
        <v>0</v>
      </c>
      <c r="P143" s="70">
        <v>3</v>
      </c>
      <c r="Q143" s="50"/>
    </row>
    <row r="144" spans="1:17" s="21" customFormat="1" ht="12">
      <c r="A144" s="263"/>
      <c r="B144" s="123" t="s">
        <v>213</v>
      </c>
      <c r="C144" s="49">
        <v>8</v>
      </c>
      <c r="D144" s="42"/>
      <c r="E144" s="49">
        <v>3587</v>
      </c>
      <c r="F144" s="42"/>
      <c r="G144" s="71">
        <v>6526</v>
      </c>
      <c r="H144" s="42"/>
      <c r="I144" s="40">
        <v>1593</v>
      </c>
      <c r="J144" s="40">
        <v>556</v>
      </c>
      <c r="K144" s="40">
        <v>1037</v>
      </c>
      <c r="L144" s="44">
        <v>537</v>
      </c>
      <c r="M144" s="44">
        <v>913</v>
      </c>
      <c r="N144" s="40">
        <v>143</v>
      </c>
      <c r="O144" s="70">
        <v>19</v>
      </c>
      <c r="P144" s="70">
        <v>124</v>
      </c>
      <c r="Q144" s="50"/>
    </row>
    <row r="145" spans="1:17" s="21" customFormat="1" ht="12">
      <c r="A145" s="263"/>
      <c r="B145" s="123" t="s">
        <v>214</v>
      </c>
      <c r="C145" s="49">
        <v>1</v>
      </c>
      <c r="D145" s="42"/>
      <c r="E145" s="49">
        <v>807</v>
      </c>
      <c r="F145" s="42"/>
      <c r="G145" s="71">
        <v>1310</v>
      </c>
      <c r="H145" s="42"/>
      <c r="I145" s="40">
        <v>250</v>
      </c>
      <c r="J145" s="40">
        <v>94</v>
      </c>
      <c r="K145" s="40">
        <v>156</v>
      </c>
      <c r="L145" s="44">
        <v>93</v>
      </c>
      <c r="M145" s="44">
        <v>153</v>
      </c>
      <c r="N145" s="40">
        <v>4</v>
      </c>
      <c r="O145" s="70">
        <v>1</v>
      </c>
      <c r="P145" s="70">
        <v>3</v>
      </c>
      <c r="Q145" s="50"/>
    </row>
    <row r="146" spans="1:17" s="21" customFormat="1" ht="12">
      <c r="A146" s="263"/>
      <c r="B146" s="123" t="s">
        <v>215</v>
      </c>
      <c r="C146" s="49">
        <v>3</v>
      </c>
      <c r="D146" s="42"/>
      <c r="E146" s="49">
        <v>725</v>
      </c>
      <c r="F146" s="42"/>
      <c r="G146" s="71">
        <v>2691</v>
      </c>
      <c r="H146" s="42"/>
      <c r="I146" s="40">
        <v>405</v>
      </c>
      <c r="J146" s="40">
        <v>85</v>
      </c>
      <c r="K146" s="40">
        <v>320</v>
      </c>
      <c r="L146" s="44">
        <v>82</v>
      </c>
      <c r="M146" s="44">
        <v>249</v>
      </c>
      <c r="N146" s="40">
        <v>74</v>
      </c>
      <c r="O146" s="70">
        <v>3</v>
      </c>
      <c r="P146" s="70">
        <v>71</v>
      </c>
      <c r="Q146" s="50"/>
    </row>
    <row r="147" spans="1:17" s="21" customFormat="1" ht="12">
      <c r="A147" s="263"/>
      <c r="B147" s="123" t="s">
        <v>216</v>
      </c>
      <c r="C147" s="49">
        <v>1</v>
      </c>
      <c r="D147" s="42"/>
      <c r="E147" s="49">
        <v>70</v>
      </c>
      <c r="F147" s="42"/>
      <c r="G147" s="71">
        <v>291</v>
      </c>
      <c r="H147" s="42"/>
      <c r="I147" s="40">
        <v>43</v>
      </c>
      <c r="J147" s="40">
        <v>9</v>
      </c>
      <c r="K147" s="40">
        <v>34</v>
      </c>
      <c r="L147" s="44">
        <v>9</v>
      </c>
      <c r="M147" s="44">
        <v>29</v>
      </c>
      <c r="N147" s="40">
        <v>5</v>
      </c>
      <c r="O147" s="70">
        <v>0</v>
      </c>
      <c r="P147" s="70">
        <v>5</v>
      </c>
      <c r="Q147" s="50"/>
    </row>
    <row r="148" spans="1:17" s="21" customFormat="1" ht="12">
      <c r="A148" s="263"/>
      <c r="B148" s="123" t="s">
        <v>217</v>
      </c>
      <c r="C148" s="49">
        <v>3</v>
      </c>
      <c r="D148" s="42"/>
      <c r="E148" s="49">
        <v>2148</v>
      </c>
      <c r="F148" s="42"/>
      <c r="G148" s="71">
        <v>2976</v>
      </c>
      <c r="H148" s="42"/>
      <c r="I148" s="40">
        <v>803</v>
      </c>
      <c r="J148" s="40">
        <v>332</v>
      </c>
      <c r="K148" s="40">
        <v>471</v>
      </c>
      <c r="L148" s="44">
        <v>265</v>
      </c>
      <c r="M148" s="44">
        <v>394</v>
      </c>
      <c r="N148" s="40">
        <v>144</v>
      </c>
      <c r="O148" s="70">
        <v>67</v>
      </c>
      <c r="P148" s="70">
        <v>77</v>
      </c>
      <c r="Q148" s="50"/>
    </row>
    <row r="149" spans="1:17" s="21" customFormat="1" ht="12">
      <c r="A149" s="263"/>
      <c r="B149" s="123" t="s">
        <v>218</v>
      </c>
      <c r="C149" s="49">
        <v>5</v>
      </c>
      <c r="D149" s="42"/>
      <c r="E149" s="49">
        <v>2460</v>
      </c>
      <c r="F149" s="42"/>
      <c r="G149" s="71">
        <v>3518</v>
      </c>
      <c r="H149" s="42"/>
      <c r="I149" s="40">
        <v>938</v>
      </c>
      <c r="J149" s="40">
        <v>381</v>
      </c>
      <c r="K149" s="40">
        <v>557</v>
      </c>
      <c r="L149" s="44">
        <v>313</v>
      </c>
      <c r="M149" s="44">
        <v>481</v>
      </c>
      <c r="N149" s="40">
        <v>144</v>
      </c>
      <c r="O149" s="70">
        <v>68</v>
      </c>
      <c r="P149" s="70">
        <v>76</v>
      </c>
      <c r="Q149" s="50"/>
    </row>
    <row r="150" spans="1:17" s="21" customFormat="1" ht="12">
      <c r="A150" s="263"/>
      <c r="B150" s="123" t="s">
        <v>219</v>
      </c>
      <c r="C150" s="49">
        <v>1</v>
      </c>
      <c r="D150" s="42"/>
      <c r="E150" s="49">
        <v>1008</v>
      </c>
      <c r="F150" s="42"/>
      <c r="G150" s="71">
        <v>1324</v>
      </c>
      <c r="H150" s="42"/>
      <c r="I150" s="40">
        <v>364</v>
      </c>
      <c r="J150" s="40">
        <v>155</v>
      </c>
      <c r="K150" s="40">
        <v>209</v>
      </c>
      <c r="L150" s="44">
        <v>113</v>
      </c>
      <c r="M150" s="44">
        <v>168</v>
      </c>
      <c r="N150" s="40">
        <v>83</v>
      </c>
      <c r="O150" s="70">
        <v>42</v>
      </c>
      <c r="P150" s="70">
        <v>41</v>
      </c>
      <c r="Q150" s="50"/>
    </row>
    <row r="151" spans="1:17" s="21" customFormat="1" ht="12">
      <c r="A151" s="263" t="s">
        <v>258</v>
      </c>
      <c r="B151" s="123" t="s">
        <v>221</v>
      </c>
      <c r="C151" s="39">
        <v>33</v>
      </c>
      <c r="D151" s="39">
        <v>1</v>
      </c>
      <c r="E151" s="39">
        <v>15937</v>
      </c>
      <c r="F151" s="39">
        <v>641</v>
      </c>
      <c r="G151" s="39">
        <v>22994</v>
      </c>
      <c r="H151" s="39">
        <v>1166</v>
      </c>
      <c r="I151" s="39">
        <v>6395</v>
      </c>
      <c r="J151" s="39">
        <v>2565</v>
      </c>
      <c r="K151" s="39">
        <v>3830</v>
      </c>
      <c r="L151" s="39">
        <v>2260</v>
      </c>
      <c r="M151" s="39">
        <v>3423</v>
      </c>
      <c r="N151" s="39">
        <v>712</v>
      </c>
      <c r="O151" s="39">
        <v>305</v>
      </c>
      <c r="P151" s="39">
        <v>407</v>
      </c>
      <c r="Q151" s="50"/>
    </row>
    <row r="152" spans="1:17" s="21" customFormat="1" ht="11.25" customHeight="1">
      <c r="A152" s="263"/>
      <c r="B152" s="123" t="s">
        <v>223</v>
      </c>
      <c r="C152" s="49">
        <v>6</v>
      </c>
      <c r="D152" s="42">
        <v>0</v>
      </c>
      <c r="E152" s="49">
        <v>2962</v>
      </c>
      <c r="F152" s="42">
        <v>249</v>
      </c>
      <c r="G152" s="71">
        <v>4870</v>
      </c>
      <c r="H152" s="42">
        <v>341</v>
      </c>
      <c r="I152" s="40">
        <v>1331</v>
      </c>
      <c r="J152" s="40">
        <v>497</v>
      </c>
      <c r="K152" s="40">
        <v>834</v>
      </c>
      <c r="L152" s="44">
        <v>580</v>
      </c>
      <c r="M152" s="44">
        <v>923</v>
      </c>
      <c r="N152" s="40">
        <v>-172</v>
      </c>
      <c r="O152" s="70">
        <v>-83</v>
      </c>
      <c r="P152" s="70">
        <v>-89</v>
      </c>
      <c r="Q152" s="50"/>
    </row>
    <row r="153" spans="1:17" s="21" customFormat="1" ht="14.25" customHeight="1">
      <c r="A153" s="263"/>
      <c r="B153" s="123" t="s">
        <v>226</v>
      </c>
      <c r="C153" s="49">
        <v>5</v>
      </c>
      <c r="D153" s="42"/>
      <c r="E153" s="49">
        <v>1558</v>
      </c>
      <c r="F153" s="42"/>
      <c r="G153" s="71">
        <v>2992</v>
      </c>
      <c r="H153" s="42"/>
      <c r="I153" s="40">
        <v>716</v>
      </c>
      <c r="J153" s="40">
        <v>242</v>
      </c>
      <c r="K153" s="40">
        <v>474</v>
      </c>
      <c r="L153" s="44">
        <v>221</v>
      </c>
      <c r="M153" s="44">
        <v>392</v>
      </c>
      <c r="N153" s="40">
        <v>103</v>
      </c>
      <c r="O153" s="70">
        <v>21</v>
      </c>
      <c r="P153" s="70">
        <v>82</v>
      </c>
      <c r="Q153" s="50"/>
    </row>
    <row r="154" spans="1:17" s="21" customFormat="1" ht="14.25" customHeight="1">
      <c r="A154" s="263"/>
      <c r="B154" s="123" t="s">
        <v>227</v>
      </c>
      <c r="C154" s="49">
        <v>3</v>
      </c>
      <c r="D154" s="42"/>
      <c r="E154" s="49">
        <v>1778</v>
      </c>
      <c r="F154" s="42"/>
      <c r="G154" s="71">
        <v>2494</v>
      </c>
      <c r="H154" s="42"/>
      <c r="I154" s="40">
        <v>671</v>
      </c>
      <c r="J154" s="40">
        <v>275</v>
      </c>
      <c r="K154" s="40">
        <v>396</v>
      </c>
      <c r="L154" s="44">
        <v>250</v>
      </c>
      <c r="M154" s="44">
        <v>360</v>
      </c>
      <c r="N154" s="40">
        <v>61</v>
      </c>
      <c r="O154" s="70">
        <v>25</v>
      </c>
      <c r="P154" s="70">
        <v>36</v>
      </c>
      <c r="Q154" s="50"/>
    </row>
    <row r="155" spans="1:17" s="21" customFormat="1" ht="12">
      <c r="A155" s="263"/>
      <c r="B155" s="123" t="s">
        <v>228</v>
      </c>
      <c r="C155" s="49">
        <v>3</v>
      </c>
      <c r="D155" s="42"/>
      <c r="E155" s="49">
        <v>1686</v>
      </c>
      <c r="F155" s="42"/>
      <c r="G155" s="71">
        <v>2274</v>
      </c>
      <c r="H155" s="42"/>
      <c r="I155" s="40">
        <v>622</v>
      </c>
      <c r="J155" s="40">
        <v>261</v>
      </c>
      <c r="K155" s="40">
        <v>361</v>
      </c>
      <c r="L155" s="44">
        <v>224</v>
      </c>
      <c r="M155" s="44">
        <v>342</v>
      </c>
      <c r="N155" s="40">
        <v>56</v>
      </c>
      <c r="O155" s="70">
        <v>37</v>
      </c>
      <c r="P155" s="70">
        <v>19</v>
      </c>
      <c r="Q155" s="50"/>
    </row>
    <row r="156" spans="1:17" s="21" customFormat="1" ht="12">
      <c r="A156" s="263"/>
      <c r="B156" s="123" t="s">
        <v>229</v>
      </c>
      <c r="C156" s="49">
        <v>2</v>
      </c>
      <c r="D156" s="42"/>
      <c r="E156" s="49">
        <v>1338</v>
      </c>
      <c r="F156" s="42"/>
      <c r="G156" s="71">
        <v>1763</v>
      </c>
      <c r="H156" s="42"/>
      <c r="I156" s="40">
        <v>485</v>
      </c>
      <c r="J156" s="40">
        <v>206</v>
      </c>
      <c r="K156" s="40">
        <v>279</v>
      </c>
      <c r="L156" s="44">
        <v>170</v>
      </c>
      <c r="M156" s="44">
        <v>230</v>
      </c>
      <c r="N156" s="40">
        <v>85</v>
      </c>
      <c r="O156" s="70">
        <v>36</v>
      </c>
      <c r="P156" s="70">
        <v>49</v>
      </c>
      <c r="Q156" s="50"/>
    </row>
    <row r="157" spans="1:17" s="21" customFormat="1" ht="12">
      <c r="A157" s="263"/>
      <c r="B157" s="123" t="s">
        <v>230</v>
      </c>
      <c r="C157" s="49">
        <v>3</v>
      </c>
      <c r="D157" s="42"/>
      <c r="E157" s="49">
        <v>1214</v>
      </c>
      <c r="F157" s="42"/>
      <c r="G157" s="71">
        <v>1651</v>
      </c>
      <c r="H157" s="42"/>
      <c r="I157" s="40">
        <v>449</v>
      </c>
      <c r="J157" s="40">
        <v>188</v>
      </c>
      <c r="K157" s="40">
        <v>261</v>
      </c>
      <c r="L157" s="44">
        <v>150</v>
      </c>
      <c r="M157" s="44">
        <v>219</v>
      </c>
      <c r="N157" s="40">
        <v>80</v>
      </c>
      <c r="O157" s="70">
        <v>38</v>
      </c>
      <c r="P157" s="70">
        <v>42</v>
      </c>
      <c r="Q157" s="50"/>
    </row>
    <row r="158" spans="1:17" s="21" customFormat="1" ht="12">
      <c r="A158" s="263"/>
      <c r="B158" s="123" t="s">
        <v>232</v>
      </c>
      <c r="C158" s="49">
        <v>4</v>
      </c>
      <c r="D158" s="42"/>
      <c r="E158" s="49">
        <v>2320</v>
      </c>
      <c r="F158" s="42"/>
      <c r="G158" s="71">
        <v>2969</v>
      </c>
      <c r="H158" s="42"/>
      <c r="I158" s="40">
        <v>829</v>
      </c>
      <c r="J158" s="40">
        <v>358</v>
      </c>
      <c r="K158" s="40">
        <v>471</v>
      </c>
      <c r="L158" s="44">
        <v>301</v>
      </c>
      <c r="M158" s="44">
        <v>404</v>
      </c>
      <c r="N158" s="40">
        <v>124</v>
      </c>
      <c r="O158" s="70">
        <v>57</v>
      </c>
      <c r="P158" s="70">
        <v>67</v>
      </c>
      <c r="Q158" s="50"/>
    </row>
    <row r="159" spans="1:17" s="21" customFormat="1" ht="12">
      <c r="A159" s="263"/>
      <c r="B159" s="123" t="s">
        <v>231</v>
      </c>
      <c r="C159" s="49">
        <v>1</v>
      </c>
      <c r="D159" s="42"/>
      <c r="E159" s="49">
        <v>275</v>
      </c>
      <c r="F159" s="42"/>
      <c r="G159" s="71">
        <v>336</v>
      </c>
      <c r="H159" s="42"/>
      <c r="I159" s="40">
        <v>96</v>
      </c>
      <c r="J159" s="40">
        <v>43</v>
      </c>
      <c r="K159" s="40">
        <v>53</v>
      </c>
      <c r="L159" s="44">
        <v>27</v>
      </c>
      <c r="M159" s="44">
        <v>40</v>
      </c>
      <c r="N159" s="40">
        <v>29</v>
      </c>
      <c r="O159" s="70">
        <v>16</v>
      </c>
      <c r="P159" s="70">
        <v>13</v>
      </c>
      <c r="Q159" s="50"/>
    </row>
    <row r="160" spans="1:17" s="21" customFormat="1" ht="12">
      <c r="A160" s="263"/>
      <c r="B160" s="123" t="s">
        <v>233</v>
      </c>
      <c r="C160" s="49">
        <v>6</v>
      </c>
      <c r="D160" s="42">
        <v>1</v>
      </c>
      <c r="E160" s="49">
        <v>2806</v>
      </c>
      <c r="F160" s="42">
        <v>392</v>
      </c>
      <c r="G160" s="71">
        <v>3645</v>
      </c>
      <c r="H160" s="42">
        <v>825</v>
      </c>
      <c r="I160" s="40">
        <v>1196</v>
      </c>
      <c r="J160" s="40">
        <v>495</v>
      </c>
      <c r="K160" s="40">
        <v>701</v>
      </c>
      <c r="L160" s="44">
        <v>337</v>
      </c>
      <c r="M160" s="44">
        <v>513</v>
      </c>
      <c r="N160" s="40">
        <v>346</v>
      </c>
      <c r="O160" s="70">
        <v>158</v>
      </c>
      <c r="P160" s="70">
        <v>188</v>
      </c>
      <c r="Q160" s="50"/>
    </row>
    <row r="161" spans="3:17" s="21" customFormat="1" ht="10.5">
      <c r="C161" s="24"/>
      <c r="D161" s="24"/>
      <c r="E161" s="55"/>
      <c r="F161" s="55"/>
      <c r="G161" s="55"/>
      <c r="H161" s="55"/>
      <c r="I161" s="24"/>
      <c r="J161" s="24"/>
      <c r="K161" s="24"/>
      <c r="L161" s="56"/>
      <c r="M161" s="56"/>
      <c r="N161" s="24"/>
      <c r="O161" s="24"/>
      <c r="P161" s="24"/>
      <c r="Q161" s="29"/>
    </row>
    <row r="162" spans="3:17">
      <c r="L162" s="57"/>
      <c r="M162" s="57"/>
    </row>
  </sheetData>
  <mergeCells count="34">
    <mergeCell ref="A128:A134"/>
    <mergeCell ref="A135:A150"/>
    <mergeCell ref="A151:A160"/>
    <mergeCell ref="A62:A72"/>
    <mergeCell ref="A73:A83"/>
    <mergeCell ref="A84:A90"/>
    <mergeCell ref="A91:A99"/>
    <mergeCell ref="A100:A113"/>
    <mergeCell ref="A19:A26"/>
    <mergeCell ref="A27:A34"/>
    <mergeCell ref="A35:A49"/>
    <mergeCell ref="A50:A61"/>
    <mergeCell ref="A114:A127"/>
    <mergeCell ref="C6:D6"/>
    <mergeCell ref="E6:F6"/>
    <mergeCell ref="G6:H6"/>
    <mergeCell ref="N6:N7"/>
    <mergeCell ref="A9:A18"/>
    <mergeCell ref="P4:Q4"/>
    <mergeCell ref="C5:H5"/>
    <mergeCell ref="L5:M5"/>
    <mergeCell ref="L6:L7"/>
    <mergeCell ref="A2:B2"/>
    <mergeCell ref="A3:Q3"/>
    <mergeCell ref="A5:B7"/>
    <mergeCell ref="Q5:Q7"/>
    <mergeCell ref="M6:M7"/>
    <mergeCell ref="N5:P5"/>
    <mergeCell ref="O6:O7"/>
    <mergeCell ref="P6:P7"/>
    <mergeCell ref="I5:K5"/>
    <mergeCell ref="I6:I7"/>
    <mergeCell ref="J6:J7"/>
    <mergeCell ref="K6:K7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workbookViewId="0">
      <selection activeCell="J13" sqref="J13"/>
    </sheetView>
  </sheetViews>
  <sheetFormatPr defaultColWidth="9" defaultRowHeight="13.5"/>
  <cols>
    <col min="1" max="1" width="18.125" style="10" customWidth="1"/>
    <col min="2" max="8" width="15.625" style="11" customWidth="1"/>
    <col min="9" max="16384" width="9" style="10"/>
  </cols>
  <sheetData>
    <row r="1" spans="1:8">
      <c r="A1" s="10" t="s">
        <v>302</v>
      </c>
    </row>
    <row r="2" spans="1:8" ht="18.75">
      <c r="A2" s="290" t="s">
        <v>331</v>
      </c>
      <c r="B2" s="290"/>
      <c r="C2" s="290"/>
      <c r="D2" s="290"/>
      <c r="E2" s="290"/>
      <c r="F2" s="290"/>
      <c r="G2" s="290"/>
      <c r="H2" s="290"/>
    </row>
    <row r="3" spans="1:8">
      <c r="H3" s="11" t="s">
        <v>280</v>
      </c>
    </row>
    <row r="4" spans="1:8">
      <c r="A4" s="291" t="s">
        <v>259</v>
      </c>
      <c r="B4" s="295" t="s">
        <v>278</v>
      </c>
      <c r="C4" s="296"/>
      <c r="D4" s="297"/>
      <c r="E4" s="298" t="s">
        <v>279</v>
      </c>
      <c r="F4" s="299"/>
      <c r="G4" s="300"/>
      <c r="H4" s="293" t="s">
        <v>307</v>
      </c>
    </row>
    <row r="5" spans="1:8">
      <c r="A5" s="292"/>
      <c r="B5" s="231" t="s">
        <v>308</v>
      </c>
      <c r="C5" s="231" t="s">
        <v>309</v>
      </c>
      <c r="D5" s="231" t="s">
        <v>311</v>
      </c>
      <c r="E5" s="231" t="s">
        <v>308</v>
      </c>
      <c r="F5" s="231" t="s">
        <v>309</v>
      </c>
      <c r="G5" s="231" t="s">
        <v>311</v>
      </c>
      <c r="H5" s="294"/>
    </row>
    <row r="6" spans="1:8">
      <c r="A6" s="12" t="s">
        <v>260</v>
      </c>
      <c r="B6" s="13">
        <v>36880.839999999997</v>
      </c>
      <c r="C6" s="13">
        <v>32235.8</v>
      </c>
      <c r="D6" s="13">
        <v>4645.04</v>
      </c>
      <c r="E6" s="13">
        <v>13649.499999999998</v>
      </c>
      <c r="F6" s="13">
        <v>11489.6</v>
      </c>
      <c r="G6" s="13">
        <v>2168.8999999999996</v>
      </c>
      <c r="H6" s="13">
        <v>6813.9400000000014</v>
      </c>
    </row>
    <row r="7" spans="1:8">
      <c r="A7" s="12" t="s">
        <v>15</v>
      </c>
      <c r="B7" s="18">
        <v>1548.82</v>
      </c>
      <c r="C7" s="18">
        <v>1340</v>
      </c>
      <c r="D7" s="18">
        <v>208.81999999999988</v>
      </c>
      <c r="E7" s="18">
        <v>434.64000000000004</v>
      </c>
      <c r="F7" s="18">
        <v>377</v>
      </c>
      <c r="G7" s="18">
        <v>57.640000000000015</v>
      </c>
      <c r="H7" s="18">
        <v>266.45999999999992</v>
      </c>
    </row>
    <row r="8" spans="1:8">
      <c r="A8" s="12" t="s">
        <v>261</v>
      </c>
      <c r="B8" s="18">
        <v>723.38</v>
      </c>
      <c r="C8" s="18">
        <v>556</v>
      </c>
      <c r="D8" s="18">
        <v>167.37999999999994</v>
      </c>
      <c r="E8" s="18">
        <v>177.42000000000002</v>
      </c>
      <c r="F8" s="18">
        <v>146</v>
      </c>
      <c r="G8" s="18">
        <v>31.419999999999998</v>
      </c>
      <c r="H8" s="18">
        <v>198.79999999999993</v>
      </c>
    </row>
    <row r="9" spans="1:8">
      <c r="A9" s="15" t="s">
        <v>17</v>
      </c>
      <c r="B9" s="14">
        <v>338.65</v>
      </c>
      <c r="C9" s="14">
        <v>150</v>
      </c>
      <c r="D9" s="14">
        <v>188.64999999999998</v>
      </c>
      <c r="E9" s="14">
        <v>89.66</v>
      </c>
      <c r="F9" s="14">
        <v>63</v>
      </c>
      <c r="G9" s="14">
        <v>26.659999999999997</v>
      </c>
      <c r="H9" s="92">
        <v>215.30999999999997</v>
      </c>
    </row>
    <row r="10" spans="1:8">
      <c r="A10" s="15" t="s">
        <v>29</v>
      </c>
      <c r="B10" s="14">
        <v>222.95</v>
      </c>
      <c r="C10" s="14">
        <v>203</v>
      </c>
      <c r="D10" s="14">
        <v>19.949999999999989</v>
      </c>
      <c r="E10" s="14">
        <v>42.44</v>
      </c>
      <c r="F10" s="14">
        <v>37</v>
      </c>
      <c r="G10" s="14">
        <v>5.4399999999999977</v>
      </c>
      <c r="H10" s="92">
        <v>25.389999999999986</v>
      </c>
    </row>
    <row r="11" spans="1:8">
      <c r="A11" s="15" t="s">
        <v>30</v>
      </c>
      <c r="B11" s="14">
        <v>82.35</v>
      </c>
      <c r="C11" s="14">
        <v>122</v>
      </c>
      <c r="D11" s="14">
        <v>-39.650000000000006</v>
      </c>
      <c r="E11" s="14">
        <v>30.62</v>
      </c>
      <c r="F11" s="14">
        <v>31</v>
      </c>
      <c r="G11" s="14">
        <v>-0.38000000000000012</v>
      </c>
      <c r="H11" s="92">
        <v>-40.030000000000008</v>
      </c>
    </row>
    <row r="12" spans="1:8">
      <c r="A12" s="15" t="s">
        <v>31</v>
      </c>
      <c r="B12" s="14">
        <v>9.7100000000000009</v>
      </c>
      <c r="C12" s="14">
        <v>16</v>
      </c>
      <c r="D12" s="14">
        <v>-6.2899999999999991</v>
      </c>
      <c r="E12" s="14">
        <v>3.33</v>
      </c>
      <c r="F12" s="14">
        <v>4</v>
      </c>
      <c r="G12" s="14">
        <v>-0.66999999999999993</v>
      </c>
      <c r="H12" s="92">
        <v>-6.9599999999999991</v>
      </c>
    </row>
    <row r="13" spans="1:8">
      <c r="A13" s="15" t="s">
        <v>32</v>
      </c>
      <c r="B13" s="14">
        <v>0.50999999999999979</v>
      </c>
      <c r="C13" s="14">
        <v>7</v>
      </c>
      <c r="D13" s="14">
        <v>-6.49</v>
      </c>
      <c r="E13" s="14">
        <v>0.19</v>
      </c>
      <c r="F13" s="14">
        <v>0</v>
      </c>
      <c r="G13" s="14">
        <v>0.19</v>
      </c>
      <c r="H13" s="92">
        <v>-6.3</v>
      </c>
    </row>
    <row r="14" spans="1:8">
      <c r="A14" s="15" t="s">
        <v>33</v>
      </c>
      <c r="B14" s="14">
        <v>31.12</v>
      </c>
      <c r="C14" s="14">
        <v>26</v>
      </c>
      <c r="D14" s="14">
        <v>5.120000000000001</v>
      </c>
      <c r="E14" s="14">
        <v>2.94</v>
      </c>
      <c r="F14" s="14">
        <v>3</v>
      </c>
      <c r="G14" s="14">
        <v>-6.0000000000000053E-2</v>
      </c>
      <c r="H14" s="92">
        <v>5.0600000000000005</v>
      </c>
    </row>
    <row r="15" spans="1:8">
      <c r="A15" s="15" t="s">
        <v>34</v>
      </c>
      <c r="B15" s="14">
        <v>18.329999999999998</v>
      </c>
      <c r="C15" s="14">
        <v>14</v>
      </c>
      <c r="D15" s="14">
        <v>4.3299999999999983</v>
      </c>
      <c r="E15" s="14">
        <v>6.18</v>
      </c>
      <c r="F15" s="14">
        <v>6</v>
      </c>
      <c r="G15" s="14">
        <v>0.17999999999999972</v>
      </c>
      <c r="H15" s="92">
        <v>4.509999999999998</v>
      </c>
    </row>
    <row r="16" spans="1:8">
      <c r="A16" s="15" t="s">
        <v>35</v>
      </c>
      <c r="B16" s="14">
        <v>19.760000000000002</v>
      </c>
      <c r="C16" s="14">
        <v>18</v>
      </c>
      <c r="D16" s="14">
        <v>1.7600000000000016</v>
      </c>
      <c r="E16" s="14">
        <v>2.06</v>
      </c>
      <c r="F16" s="14">
        <v>2</v>
      </c>
      <c r="G16" s="14">
        <v>6.0000000000000053E-2</v>
      </c>
      <c r="H16" s="92">
        <v>1.8200000000000016</v>
      </c>
    </row>
    <row r="17" spans="1:8">
      <c r="A17" s="15" t="s">
        <v>36</v>
      </c>
      <c r="B17" s="14">
        <v>511.4</v>
      </c>
      <c r="C17" s="14">
        <v>459</v>
      </c>
      <c r="D17" s="14">
        <v>52.399999999999977</v>
      </c>
      <c r="E17" s="14">
        <v>142.11000000000001</v>
      </c>
      <c r="F17" s="14">
        <v>124</v>
      </c>
      <c r="G17" s="14">
        <v>18.110000000000014</v>
      </c>
      <c r="H17" s="92">
        <v>70.509999999999991</v>
      </c>
    </row>
    <row r="18" spans="1:8">
      <c r="A18" s="15" t="s">
        <v>37</v>
      </c>
      <c r="B18" s="14">
        <v>314.03999999999996</v>
      </c>
      <c r="C18" s="14">
        <v>325</v>
      </c>
      <c r="D18" s="14">
        <v>-10.960000000000036</v>
      </c>
      <c r="E18" s="14">
        <v>115.11</v>
      </c>
      <c r="F18" s="14">
        <v>107</v>
      </c>
      <c r="G18" s="14">
        <v>8.11</v>
      </c>
      <c r="H18" s="92">
        <v>-2.8500000000000369</v>
      </c>
    </row>
    <row r="19" spans="1:8">
      <c r="A19" s="12" t="s">
        <v>39</v>
      </c>
      <c r="B19" s="18">
        <v>1594.07</v>
      </c>
      <c r="C19" s="18">
        <v>1396</v>
      </c>
      <c r="D19" s="18">
        <v>198.07</v>
      </c>
      <c r="E19" s="18">
        <v>377.78000000000003</v>
      </c>
      <c r="F19" s="18">
        <v>318</v>
      </c>
      <c r="G19" s="18">
        <v>59.779999999999994</v>
      </c>
      <c r="H19" s="18">
        <v>257.85000000000002</v>
      </c>
    </row>
    <row r="20" spans="1:8">
      <c r="A20" s="12" t="s">
        <v>261</v>
      </c>
      <c r="B20" s="16">
        <v>428.08</v>
      </c>
      <c r="C20" s="16">
        <v>357</v>
      </c>
      <c r="D20" s="16">
        <v>71.079999999999984</v>
      </c>
      <c r="E20" s="16">
        <v>33.590000000000003</v>
      </c>
      <c r="F20" s="16">
        <v>29</v>
      </c>
      <c r="G20" s="16">
        <v>4.5900000000000034</v>
      </c>
      <c r="H20" s="16">
        <v>75.669999999999987</v>
      </c>
    </row>
    <row r="21" spans="1:8">
      <c r="A21" s="15" t="s">
        <v>41</v>
      </c>
      <c r="B21" s="14">
        <v>428.08</v>
      </c>
      <c r="C21" s="14">
        <v>357</v>
      </c>
      <c r="D21" s="14">
        <v>71.079999999999984</v>
      </c>
      <c r="E21" s="14">
        <v>33.590000000000003</v>
      </c>
      <c r="F21" s="14">
        <v>29</v>
      </c>
      <c r="G21" s="14">
        <v>4.5900000000000034</v>
      </c>
      <c r="H21" s="92">
        <v>75.669999999999987</v>
      </c>
    </row>
    <row r="22" spans="1:8">
      <c r="A22" s="17" t="s">
        <v>46</v>
      </c>
      <c r="B22" s="14">
        <v>108.57</v>
      </c>
      <c r="C22" s="14">
        <v>105</v>
      </c>
      <c r="D22" s="14">
        <v>3.57</v>
      </c>
      <c r="E22" s="14">
        <v>20.9</v>
      </c>
      <c r="F22" s="14">
        <v>19</v>
      </c>
      <c r="G22" s="14">
        <v>1.8999999999999986</v>
      </c>
      <c r="H22" s="92">
        <v>5.4699999999999989</v>
      </c>
    </row>
    <row r="23" spans="1:8">
      <c r="A23" s="15" t="s">
        <v>47</v>
      </c>
      <c r="B23" s="14">
        <v>246.19</v>
      </c>
      <c r="C23" s="14">
        <v>212</v>
      </c>
      <c r="D23" s="14">
        <v>34.19</v>
      </c>
      <c r="E23" s="14">
        <v>72.81</v>
      </c>
      <c r="F23" s="14">
        <v>60</v>
      </c>
      <c r="G23" s="14">
        <v>12.810000000000002</v>
      </c>
      <c r="H23" s="92">
        <v>47</v>
      </c>
    </row>
    <row r="24" spans="1:8">
      <c r="A24" s="15" t="s">
        <v>48</v>
      </c>
      <c r="B24" s="14">
        <v>230.55</v>
      </c>
      <c r="C24" s="14">
        <v>209</v>
      </c>
      <c r="D24" s="14">
        <v>21.550000000000011</v>
      </c>
      <c r="E24" s="14">
        <v>57.11</v>
      </c>
      <c r="F24" s="14">
        <v>52</v>
      </c>
      <c r="G24" s="14">
        <v>5.1099999999999994</v>
      </c>
      <c r="H24" s="92">
        <v>26.660000000000011</v>
      </c>
    </row>
    <row r="25" spans="1:8">
      <c r="A25" s="15" t="s">
        <v>49</v>
      </c>
      <c r="B25" s="14">
        <v>460.98</v>
      </c>
      <c r="C25" s="14">
        <v>412</v>
      </c>
      <c r="D25" s="14">
        <v>48.980000000000018</v>
      </c>
      <c r="E25" s="14">
        <v>141.19999999999999</v>
      </c>
      <c r="F25" s="14">
        <v>114</v>
      </c>
      <c r="G25" s="14">
        <v>27.199999999999989</v>
      </c>
      <c r="H25" s="92">
        <v>76.180000000000007</v>
      </c>
    </row>
    <row r="26" spans="1:8">
      <c r="A26" s="15" t="s">
        <v>50</v>
      </c>
      <c r="B26" s="14">
        <v>119.7</v>
      </c>
      <c r="C26" s="14">
        <v>101</v>
      </c>
      <c r="D26" s="14">
        <v>18.700000000000003</v>
      </c>
      <c r="E26" s="14">
        <v>52.17</v>
      </c>
      <c r="F26" s="14">
        <v>44</v>
      </c>
      <c r="G26" s="14">
        <v>8.1700000000000017</v>
      </c>
      <c r="H26" s="92">
        <v>26.870000000000005</v>
      </c>
    </row>
    <row r="27" spans="1:8">
      <c r="A27" s="12" t="s">
        <v>52</v>
      </c>
      <c r="B27" s="18">
        <v>738.34</v>
      </c>
      <c r="C27" s="18">
        <v>676</v>
      </c>
      <c r="D27" s="18">
        <v>62.34</v>
      </c>
      <c r="E27" s="18">
        <v>180.46</v>
      </c>
      <c r="F27" s="18">
        <v>155</v>
      </c>
      <c r="G27" s="18">
        <v>25.459999999999994</v>
      </c>
      <c r="H27" s="18">
        <v>87.800000000000011</v>
      </c>
    </row>
    <row r="28" spans="1:8">
      <c r="A28" s="12" t="s">
        <v>261</v>
      </c>
      <c r="B28" s="18">
        <v>213.75000000000003</v>
      </c>
      <c r="C28" s="18">
        <v>192</v>
      </c>
      <c r="D28" s="18">
        <v>21.750000000000007</v>
      </c>
      <c r="E28" s="18">
        <v>31.619999999999997</v>
      </c>
      <c r="F28" s="18">
        <v>27</v>
      </c>
      <c r="G28" s="18">
        <v>4.6199999999999983</v>
      </c>
      <c r="H28" s="18">
        <v>26.370000000000005</v>
      </c>
    </row>
    <row r="29" spans="1:8">
      <c r="A29" s="15" t="s">
        <v>54</v>
      </c>
      <c r="B29" s="14">
        <v>187.77</v>
      </c>
      <c r="C29" s="14">
        <v>162</v>
      </c>
      <c r="D29" s="14">
        <v>25.77000000000001</v>
      </c>
      <c r="E29" s="14">
        <v>28.58</v>
      </c>
      <c r="F29" s="14">
        <v>25</v>
      </c>
      <c r="G29" s="14">
        <v>3.5799999999999983</v>
      </c>
      <c r="H29" s="92">
        <v>29.350000000000009</v>
      </c>
    </row>
    <row r="30" spans="1:8">
      <c r="A30" s="15" t="s">
        <v>57</v>
      </c>
      <c r="B30" s="14">
        <v>9.08</v>
      </c>
      <c r="C30" s="14">
        <v>8</v>
      </c>
      <c r="D30" s="14">
        <v>1.08</v>
      </c>
      <c r="E30" s="14">
        <v>1.37</v>
      </c>
      <c r="F30" s="14">
        <v>1</v>
      </c>
      <c r="G30" s="14">
        <v>0.37000000000000011</v>
      </c>
      <c r="H30" s="92">
        <v>1.4500000000000002</v>
      </c>
    </row>
    <row r="31" spans="1:8">
      <c r="A31" s="15" t="s">
        <v>58</v>
      </c>
      <c r="B31" s="14">
        <v>16.899999999999999</v>
      </c>
      <c r="C31" s="14">
        <v>22</v>
      </c>
      <c r="D31" s="14">
        <v>-5.1000000000000014</v>
      </c>
      <c r="E31" s="14">
        <v>1.67</v>
      </c>
      <c r="F31" s="14">
        <v>1</v>
      </c>
      <c r="G31" s="14">
        <v>0.66999999999999993</v>
      </c>
      <c r="H31" s="92">
        <v>-4.4300000000000015</v>
      </c>
    </row>
    <row r="32" spans="1:8">
      <c r="A32" s="15" t="s">
        <v>59</v>
      </c>
      <c r="B32" s="14">
        <v>279.94</v>
      </c>
      <c r="C32" s="14">
        <v>265</v>
      </c>
      <c r="D32" s="14">
        <v>14.939999999999998</v>
      </c>
      <c r="E32" s="14">
        <v>61.26</v>
      </c>
      <c r="F32" s="14">
        <v>54</v>
      </c>
      <c r="G32" s="14">
        <v>7.259999999999998</v>
      </c>
      <c r="H32" s="92">
        <v>22.199999999999996</v>
      </c>
    </row>
    <row r="33" spans="1:8">
      <c r="A33" s="15" t="s">
        <v>60</v>
      </c>
      <c r="B33" s="14">
        <v>224.09</v>
      </c>
      <c r="C33" s="14">
        <v>203</v>
      </c>
      <c r="D33" s="14">
        <v>21.090000000000003</v>
      </c>
      <c r="E33" s="14">
        <v>75.8</v>
      </c>
      <c r="F33" s="14">
        <v>66</v>
      </c>
      <c r="G33" s="14">
        <v>9.7999999999999972</v>
      </c>
      <c r="H33" s="92">
        <v>30.89</v>
      </c>
    </row>
    <row r="34" spans="1:8">
      <c r="A34" s="15" t="s">
        <v>61</v>
      </c>
      <c r="B34" s="14">
        <v>20.56</v>
      </c>
      <c r="C34" s="14">
        <v>16</v>
      </c>
      <c r="D34" s="14">
        <v>4.5599999999999987</v>
      </c>
      <c r="E34" s="14">
        <v>11.78</v>
      </c>
      <c r="F34" s="14">
        <v>8</v>
      </c>
      <c r="G34" s="14">
        <v>3.7799999999999994</v>
      </c>
      <c r="H34" s="92">
        <v>8.3399999999999981</v>
      </c>
    </row>
    <row r="35" spans="1:8">
      <c r="A35" s="12" t="s">
        <v>63</v>
      </c>
      <c r="B35" s="18">
        <v>3620.7599999999998</v>
      </c>
      <c r="C35" s="18">
        <v>3138</v>
      </c>
      <c r="D35" s="18">
        <v>482.76000000000005</v>
      </c>
      <c r="E35" s="18">
        <v>871.56</v>
      </c>
      <c r="F35" s="18">
        <v>786</v>
      </c>
      <c r="G35" s="18">
        <v>85.56</v>
      </c>
      <c r="H35" s="18">
        <v>568.32000000000005</v>
      </c>
    </row>
    <row r="36" spans="1:8">
      <c r="A36" s="12" t="s">
        <v>261</v>
      </c>
      <c r="B36" s="18">
        <v>550.86</v>
      </c>
      <c r="C36" s="18">
        <v>467</v>
      </c>
      <c r="D36" s="18">
        <v>83.860000000000014</v>
      </c>
      <c r="E36" s="18">
        <v>68.12</v>
      </c>
      <c r="F36" s="18">
        <v>61</v>
      </c>
      <c r="G36" s="18">
        <v>7.1199999999999983</v>
      </c>
      <c r="H36" s="18">
        <v>90.98</v>
      </c>
    </row>
    <row r="37" spans="1:8">
      <c r="A37" s="15" t="s">
        <v>65</v>
      </c>
      <c r="B37" s="14">
        <v>466.8</v>
      </c>
      <c r="C37" s="14">
        <v>402</v>
      </c>
      <c r="D37" s="14">
        <v>64.800000000000026</v>
      </c>
      <c r="E37" s="14">
        <v>46.93</v>
      </c>
      <c r="F37" s="14">
        <v>42</v>
      </c>
      <c r="G37" s="14">
        <v>4.93</v>
      </c>
      <c r="H37" s="92">
        <v>69.730000000000018</v>
      </c>
    </row>
    <row r="38" spans="1:8">
      <c r="A38" s="15" t="s">
        <v>401</v>
      </c>
      <c r="B38" s="14">
        <v>67.959999999999994</v>
      </c>
      <c r="C38" s="14">
        <v>50</v>
      </c>
      <c r="D38" s="14">
        <v>17.959999999999994</v>
      </c>
      <c r="E38" s="14">
        <v>16.88</v>
      </c>
      <c r="F38" s="14">
        <v>15</v>
      </c>
      <c r="G38" s="14">
        <v>1.879999999999999</v>
      </c>
      <c r="H38" s="92">
        <v>19.839999999999993</v>
      </c>
    </row>
    <row r="39" spans="1:8">
      <c r="A39" s="15" t="s">
        <v>71</v>
      </c>
      <c r="B39" s="14">
        <v>16.100000000000001</v>
      </c>
      <c r="C39" s="14">
        <v>15</v>
      </c>
      <c r="D39" s="14">
        <v>1.1000000000000014</v>
      </c>
      <c r="E39" s="14">
        <v>4.3099999999999996</v>
      </c>
      <c r="F39" s="14">
        <v>4</v>
      </c>
      <c r="G39" s="14">
        <v>0.30999999999999961</v>
      </c>
      <c r="H39" s="92">
        <v>1.410000000000001</v>
      </c>
    </row>
    <row r="40" spans="1:8">
      <c r="A40" s="15" t="s">
        <v>76</v>
      </c>
      <c r="B40" s="14">
        <v>398.21</v>
      </c>
      <c r="C40" s="14">
        <v>356</v>
      </c>
      <c r="D40" s="14">
        <v>42.20999999999998</v>
      </c>
      <c r="E40" s="14">
        <v>120.01</v>
      </c>
      <c r="F40" s="14">
        <v>106</v>
      </c>
      <c r="G40" s="14">
        <v>14.010000000000005</v>
      </c>
      <c r="H40" s="92">
        <v>56.219999999999985</v>
      </c>
    </row>
    <row r="41" spans="1:8">
      <c r="A41" s="15" t="s">
        <v>77</v>
      </c>
      <c r="B41" s="14">
        <v>279.72000000000003</v>
      </c>
      <c r="C41" s="14">
        <v>248</v>
      </c>
      <c r="D41" s="14">
        <v>31.720000000000027</v>
      </c>
      <c r="E41" s="14">
        <v>97.71</v>
      </c>
      <c r="F41" s="14">
        <v>81</v>
      </c>
      <c r="G41" s="14">
        <v>16.709999999999994</v>
      </c>
      <c r="H41" s="92">
        <v>48.430000000000021</v>
      </c>
    </row>
    <row r="42" spans="1:8">
      <c r="A42" s="15" t="s">
        <v>78</v>
      </c>
      <c r="B42" s="14">
        <v>161.81</v>
      </c>
      <c r="C42" s="14">
        <v>149</v>
      </c>
      <c r="D42" s="14">
        <v>12.810000000000002</v>
      </c>
      <c r="E42" s="14">
        <v>35.85</v>
      </c>
      <c r="F42" s="14">
        <v>31</v>
      </c>
      <c r="G42" s="14">
        <v>4.8500000000000014</v>
      </c>
      <c r="H42" s="92">
        <v>17.660000000000004</v>
      </c>
    </row>
    <row r="43" spans="1:8">
      <c r="A43" s="15" t="s">
        <v>79</v>
      </c>
      <c r="B43" s="14">
        <v>210.56</v>
      </c>
      <c r="C43" s="14">
        <v>174</v>
      </c>
      <c r="D43" s="14">
        <v>36.56</v>
      </c>
      <c r="E43" s="14">
        <v>60.72</v>
      </c>
      <c r="F43" s="14">
        <v>48</v>
      </c>
      <c r="G43" s="14">
        <v>12.719999999999999</v>
      </c>
      <c r="H43" s="92">
        <v>49.28</v>
      </c>
    </row>
    <row r="44" spans="1:8">
      <c r="A44" s="15" t="s">
        <v>80</v>
      </c>
      <c r="B44" s="14">
        <v>345.73</v>
      </c>
      <c r="C44" s="14">
        <v>296</v>
      </c>
      <c r="D44" s="14">
        <v>49.730000000000018</v>
      </c>
      <c r="E44" s="14">
        <v>108.65</v>
      </c>
      <c r="F44" s="14">
        <v>88</v>
      </c>
      <c r="G44" s="14">
        <v>20.650000000000006</v>
      </c>
      <c r="H44" s="92">
        <v>70.380000000000024</v>
      </c>
    </row>
    <row r="45" spans="1:8">
      <c r="A45" s="15" t="s">
        <v>81</v>
      </c>
      <c r="B45" s="14">
        <v>905.73</v>
      </c>
      <c r="C45" s="14">
        <v>816</v>
      </c>
      <c r="D45" s="14">
        <v>89.730000000000018</v>
      </c>
      <c r="E45" s="14">
        <v>211.36</v>
      </c>
      <c r="F45" s="14">
        <v>186</v>
      </c>
      <c r="G45" s="14">
        <v>25.360000000000014</v>
      </c>
      <c r="H45" s="92">
        <v>115.09000000000003</v>
      </c>
    </row>
    <row r="46" spans="1:8">
      <c r="A46" s="15" t="s">
        <v>82</v>
      </c>
      <c r="B46" s="14">
        <v>768.14</v>
      </c>
      <c r="C46" s="14">
        <v>632</v>
      </c>
      <c r="D46" s="14">
        <v>136.13999999999999</v>
      </c>
      <c r="E46" s="14">
        <v>169.14</v>
      </c>
      <c r="F46" s="14">
        <v>185</v>
      </c>
      <c r="G46" s="14">
        <v>-15.860000000000014</v>
      </c>
      <c r="H46" s="92">
        <v>120.27999999999997</v>
      </c>
    </row>
    <row r="47" spans="1:8">
      <c r="A47" s="12" t="s">
        <v>84</v>
      </c>
      <c r="B47" s="18">
        <v>5670.03</v>
      </c>
      <c r="C47" s="18">
        <v>4884</v>
      </c>
      <c r="D47" s="18">
        <v>786.03000000000009</v>
      </c>
      <c r="E47" s="18">
        <v>2401.6699999999996</v>
      </c>
      <c r="F47" s="18">
        <v>1977</v>
      </c>
      <c r="G47" s="18">
        <v>424.66999999999996</v>
      </c>
      <c r="H47" s="18">
        <v>1210.7</v>
      </c>
    </row>
    <row r="48" spans="1:8">
      <c r="A48" s="12" t="s">
        <v>261</v>
      </c>
      <c r="B48" s="18">
        <v>367.03</v>
      </c>
      <c r="C48" s="18">
        <v>316</v>
      </c>
      <c r="D48" s="18">
        <v>51.029999999999987</v>
      </c>
      <c r="E48" s="18">
        <v>147.01999999999998</v>
      </c>
      <c r="F48" s="18">
        <v>121</v>
      </c>
      <c r="G48" s="18">
        <v>26.019999999999989</v>
      </c>
      <c r="H48" s="18">
        <v>77.049999999999983</v>
      </c>
    </row>
    <row r="49" spans="1:8">
      <c r="A49" s="15" t="s">
        <v>86</v>
      </c>
      <c r="B49" s="14">
        <v>359.95</v>
      </c>
      <c r="C49" s="14">
        <v>309</v>
      </c>
      <c r="D49" s="14">
        <v>50.949999999999989</v>
      </c>
      <c r="E49" s="14">
        <v>144.76</v>
      </c>
      <c r="F49" s="14">
        <v>119</v>
      </c>
      <c r="G49" s="14">
        <v>25.759999999999991</v>
      </c>
      <c r="H49" s="92">
        <v>76.70999999999998</v>
      </c>
    </row>
    <row r="50" spans="1:8">
      <c r="A50" s="15" t="s">
        <v>89</v>
      </c>
      <c r="B50" s="14">
        <v>7.08</v>
      </c>
      <c r="C50" s="14">
        <v>7</v>
      </c>
      <c r="D50" s="14">
        <v>8.0000000000000071E-2</v>
      </c>
      <c r="E50" s="14">
        <v>2.2599999999999998</v>
      </c>
      <c r="F50" s="14">
        <v>2</v>
      </c>
      <c r="G50" s="14">
        <v>0.25999999999999979</v>
      </c>
      <c r="H50" s="92">
        <v>0.33999999999999986</v>
      </c>
    </row>
    <row r="51" spans="1:8">
      <c r="A51" s="15" t="s">
        <v>92</v>
      </c>
      <c r="B51" s="14">
        <v>418.43</v>
      </c>
      <c r="C51" s="14">
        <v>360</v>
      </c>
      <c r="D51" s="14">
        <v>58.430000000000007</v>
      </c>
      <c r="E51" s="14">
        <v>139.29</v>
      </c>
      <c r="F51" s="14">
        <v>119</v>
      </c>
      <c r="G51" s="14">
        <v>20.289999999999992</v>
      </c>
      <c r="H51" s="92">
        <v>78.72</v>
      </c>
    </row>
    <row r="52" spans="1:8">
      <c r="A52" s="15" t="s">
        <v>93</v>
      </c>
      <c r="B52" s="14">
        <v>670.45</v>
      </c>
      <c r="C52" s="14">
        <v>614</v>
      </c>
      <c r="D52" s="14">
        <v>56.450000000000045</v>
      </c>
      <c r="E52" s="14">
        <v>308.14999999999998</v>
      </c>
      <c r="F52" s="14">
        <v>271</v>
      </c>
      <c r="G52" s="14">
        <v>37.149999999999977</v>
      </c>
      <c r="H52" s="92">
        <v>93.600000000000023</v>
      </c>
    </row>
    <row r="53" spans="1:8">
      <c r="A53" s="15" t="s">
        <v>94</v>
      </c>
      <c r="B53" s="14">
        <v>1258.74</v>
      </c>
      <c r="C53" s="14">
        <v>1095</v>
      </c>
      <c r="D53" s="14">
        <v>163.74</v>
      </c>
      <c r="E53" s="14">
        <v>530.02</v>
      </c>
      <c r="F53" s="14">
        <v>436</v>
      </c>
      <c r="G53" s="14">
        <v>94.019999999999982</v>
      </c>
      <c r="H53" s="92">
        <v>257.76</v>
      </c>
    </row>
    <row r="54" spans="1:8">
      <c r="A54" s="15" t="s">
        <v>95</v>
      </c>
      <c r="B54" s="14">
        <v>655.14</v>
      </c>
      <c r="C54" s="14">
        <v>546</v>
      </c>
      <c r="D54" s="14">
        <v>109.13999999999999</v>
      </c>
      <c r="E54" s="14">
        <v>218.89</v>
      </c>
      <c r="F54" s="14">
        <v>171</v>
      </c>
      <c r="G54" s="14">
        <v>47.889999999999986</v>
      </c>
      <c r="H54" s="92">
        <v>157.02999999999997</v>
      </c>
    </row>
    <row r="55" spans="1:8">
      <c r="A55" s="15" t="s">
        <v>96</v>
      </c>
      <c r="B55" s="14">
        <v>560.79999999999995</v>
      </c>
      <c r="C55" s="14">
        <v>496</v>
      </c>
      <c r="D55" s="14">
        <v>64.799999999999955</v>
      </c>
      <c r="E55" s="14">
        <v>221.28</v>
      </c>
      <c r="F55" s="14">
        <v>188</v>
      </c>
      <c r="G55" s="14">
        <v>33.28</v>
      </c>
      <c r="H55" s="92">
        <v>98.079999999999956</v>
      </c>
    </row>
    <row r="56" spans="1:8">
      <c r="A56" s="15" t="s">
        <v>97</v>
      </c>
      <c r="B56" s="14">
        <v>625.6</v>
      </c>
      <c r="C56" s="14">
        <v>511</v>
      </c>
      <c r="D56" s="14">
        <v>114.60000000000002</v>
      </c>
      <c r="E56" s="14">
        <v>313.25</v>
      </c>
      <c r="F56" s="14">
        <v>243</v>
      </c>
      <c r="G56" s="14">
        <v>70.25</v>
      </c>
      <c r="H56" s="92">
        <v>184.85000000000002</v>
      </c>
    </row>
    <row r="57" spans="1:8">
      <c r="A57" s="15" t="s">
        <v>98</v>
      </c>
      <c r="B57" s="14">
        <v>638.32000000000005</v>
      </c>
      <c r="C57" s="14">
        <v>546</v>
      </c>
      <c r="D57" s="14">
        <v>92.32000000000005</v>
      </c>
      <c r="E57" s="14">
        <v>284.67</v>
      </c>
      <c r="F57" s="14">
        <v>235</v>
      </c>
      <c r="G57" s="14">
        <v>49.670000000000016</v>
      </c>
      <c r="H57" s="92">
        <v>141.99000000000007</v>
      </c>
    </row>
    <row r="58" spans="1:8">
      <c r="A58" s="15" t="s">
        <v>99</v>
      </c>
      <c r="B58" s="14">
        <v>195.99</v>
      </c>
      <c r="C58" s="14">
        <v>168</v>
      </c>
      <c r="D58" s="14">
        <v>27.990000000000009</v>
      </c>
      <c r="E58" s="14">
        <v>94.2</v>
      </c>
      <c r="F58" s="14">
        <v>77</v>
      </c>
      <c r="G58" s="14">
        <v>17.200000000000003</v>
      </c>
      <c r="H58" s="92">
        <v>45.190000000000012</v>
      </c>
    </row>
    <row r="59" spans="1:8">
      <c r="A59" s="15" t="s">
        <v>100</v>
      </c>
      <c r="B59" s="14">
        <v>279.52999999999997</v>
      </c>
      <c r="C59" s="14">
        <v>232</v>
      </c>
      <c r="D59" s="14">
        <v>47.529999999999973</v>
      </c>
      <c r="E59" s="14">
        <v>144.9</v>
      </c>
      <c r="F59" s="14">
        <v>116</v>
      </c>
      <c r="G59" s="14">
        <v>28.900000000000006</v>
      </c>
      <c r="H59" s="92">
        <v>76.429999999999978</v>
      </c>
    </row>
    <row r="60" spans="1:8">
      <c r="A60" s="12" t="s">
        <v>102</v>
      </c>
      <c r="B60" s="18">
        <v>2082.7999999999997</v>
      </c>
      <c r="C60" s="18">
        <v>1848</v>
      </c>
      <c r="D60" s="18">
        <v>234.8</v>
      </c>
      <c r="E60" s="18">
        <v>625.18000000000006</v>
      </c>
      <c r="F60" s="18">
        <v>537</v>
      </c>
      <c r="G60" s="18">
        <v>88.179999999999993</v>
      </c>
      <c r="H60" s="18">
        <v>322.98</v>
      </c>
    </row>
    <row r="61" spans="1:8">
      <c r="A61" s="12" t="s">
        <v>261</v>
      </c>
      <c r="B61" s="18">
        <v>439.79</v>
      </c>
      <c r="C61" s="18">
        <v>385</v>
      </c>
      <c r="D61" s="18">
        <v>54.790000000000006</v>
      </c>
      <c r="E61" s="18">
        <v>62.260000000000005</v>
      </c>
      <c r="F61" s="18">
        <v>52</v>
      </c>
      <c r="G61" s="18">
        <v>10.259999999999998</v>
      </c>
      <c r="H61" s="18">
        <v>65.050000000000011</v>
      </c>
    </row>
    <row r="62" spans="1:8">
      <c r="A62" s="15" t="s">
        <v>104</v>
      </c>
      <c r="B62" s="14">
        <v>227.46</v>
      </c>
      <c r="C62" s="14">
        <v>193</v>
      </c>
      <c r="D62" s="14">
        <v>34.460000000000008</v>
      </c>
      <c r="E62" s="14">
        <v>22.34</v>
      </c>
      <c r="F62" s="14">
        <v>18</v>
      </c>
      <c r="G62" s="14">
        <v>4.34</v>
      </c>
      <c r="H62" s="92">
        <v>38.800000000000011</v>
      </c>
    </row>
    <row r="63" spans="1:8">
      <c r="A63" s="15" t="s">
        <v>402</v>
      </c>
      <c r="B63" s="14">
        <v>113.53</v>
      </c>
      <c r="C63" s="14">
        <v>102</v>
      </c>
      <c r="D63" s="14">
        <v>11.530000000000001</v>
      </c>
      <c r="E63" s="14">
        <v>15.11</v>
      </c>
      <c r="F63" s="14">
        <v>11</v>
      </c>
      <c r="G63" s="14">
        <v>4.1099999999999994</v>
      </c>
      <c r="H63" s="92">
        <v>15.64</v>
      </c>
    </row>
    <row r="64" spans="1:8">
      <c r="A64" s="15" t="s">
        <v>107</v>
      </c>
      <c r="B64" s="14">
        <v>51.34</v>
      </c>
      <c r="C64" s="14">
        <v>46</v>
      </c>
      <c r="D64" s="14">
        <v>5.3400000000000034</v>
      </c>
      <c r="E64" s="14">
        <v>12.65</v>
      </c>
      <c r="F64" s="14">
        <v>12</v>
      </c>
      <c r="G64" s="14">
        <v>0.65000000000000036</v>
      </c>
      <c r="H64" s="92">
        <v>5.9900000000000038</v>
      </c>
    </row>
    <row r="65" spans="1:8">
      <c r="A65" s="15" t="s">
        <v>108</v>
      </c>
      <c r="B65" s="14">
        <v>37.01</v>
      </c>
      <c r="C65" s="14">
        <v>34</v>
      </c>
      <c r="D65" s="14">
        <v>3.009999999999998</v>
      </c>
      <c r="E65" s="14">
        <v>7.85</v>
      </c>
      <c r="F65" s="14">
        <v>7</v>
      </c>
      <c r="G65" s="14">
        <v>0.84999999999999964</v>
      </c>
      <c r="H65" s="92">
        <v>3.8599999999999977</v>
      </c>
    </row>
    <row r="66" spans="1:8">
      <c r="A66" s="15" t="s">
        <v>109</v>
      </c>
      <c r="B66" s="14">
        <v>10.45</v>
      </c>
      <c r="C66" s="14">
        <v>10</v>
      </c>
      <c r="D66" s="14">
        <v>0.44999999999999929</v>
      </c>
      <c r="E66" s="14">
        <v>4.3099999999999996</v>
      </c>
      <c r="F66" s="14">
        <v>4</v>
      </c>
      <c r="G66" s="14">
        <v>0.30999999999999961</v>
      </c>
      <c r="H66" s="92">
        <v>0.7599999999999989</v>
      </c>
    </row>
    <row r="67" spans="1:8">
      <c r="A67" s="15" t="s">
        <v>111</v>
      </c>
      <c r="B67" s="14">
        <v>166.93</v>
      </c>
      <c r="C67" s="14">
        <v>144</v>
      </c>
      <c r="D67" s="14">
        <v>22.930000000000007</v>
      </c>
      <c r="E67" s="14">
        <v>41.46</v>
      </c>
      <c r="F67" s="14">
        <v>36</v>
      </c>
      <c r="G67" s="14">
        <v>5.4600000000000009</v>
      </c>
      <c r="H67" s="92">
        <v>28.390000000000008</v>
      </c>
    </row>
    <row r="68" spans="1:8">
      <c r="A68" s="15" t="s">
        <v>112</v>
      </c>
      <c r="B68" s="14">
        <v>819.62</v>
      </c>
      <c r="C68" s="14">
        <v>721</v>
      </c>
      <c r="D68" s="14">
        <v>98.62</v>
      </c>
      <c r="E68" s="14">
        <v>327.12</v>
      </c>
      <c r="F68" s="14">
        <v>276</v>
      </c>
      <c r="G68" s="14">
        <v>51.120000000000005</v>
      </c>
      <c r="H68" s="92">
        <v>149.74</v>
      </c>
    </row>
    <row r="69" spans="1:8">
      <c r="A69" s="15" t="s">
        <v>113</v>
      </c>
      <c r="B69" s="14">
        <v>204.39</v>
      </c>
      <c r="C69" s="14">
        <v>186</v>
      </c>
      <c r="D69" s="14">
        <v>18.389999999999986</v>
      </c>
      <c r="E69" s="14">
        <v>72.42</v>
      </c>
      <c r="F69" s="14">
        <v>69</v>
      </c>
      <c r="G69" s="14">
        <v>3.4200000000000017</v>
      </c>
      <c r="H69" s="92">
        <v>21.809999999999988</v>
      </c>
    </row>
    <row r="70" spans="1:8">
      <c r="A70" s="15" t="s">
        <v>114</v>
      </c>
      <c r="B70" s="14">
        <v>150.54</v>
      </c>
      <c r="C70" s="14">
        <v>137</v>
      </c>
      <c r="D70" s="14">
        <v>13.539999999999992</v>
      </c>
      <c r="E70" s="14">
        <v>31.52</v>
      </c>
      <c r="F70" s="14">
        <v>27</v>
      </c>
      <c r="G70" s="14">
        <v>4.5199999999999996</v>
      </c>
      <c r="H70" s="92">
        <v>18.059999999999992</v>
      </c>
    </row>
    <row r="71" spans="1:8">
      <c r="A71" s="15" t="s">
        <v>115</v>
      </c>
      <c r="B71" s="14">
        <v>134.83000000000001</v>
      </c>
      <c r="C71" s="14">
        <v>124</v>
      </c>
      <c r="D71" s="14">
        <v>10.830000000000013</v>
      </c>
      <c r="E71" s="14">
        <v>40.479999999999997</v>
      </c>
      <c r="F71" s="14">
        <v>34</v>
      </c>
      <c r="G71" s="14">
        <v>6.4799999999999969</v>
      </c>
      <c r="H71" s="92">
        <v>17.310000000000009</v>
      </c>
    </row>
    <row r="72" spans="1:8">
      <c r="A72" s="15" t="s">
        <v>116</v>
      </c>
      <c r="B72" s="14">
        <v>166.7</v>
      </c>
      <c r="C72" s="14">
        <v>151</v>
      </c>
      <c r="D72" s="14">
        <v>15.699999999999989</v>
      </c>
      <c r="E72" s="14">
        <v>49.92</v>
      </c>
      <c r="F72" s="14">
        <v>43</v>
      </c>
      <c r="G72" s="14">
        <v>6.9200000000000017</v>
      </c>
      <c r="H72" s="92">
        <v>22.61999999999999</v>
      </c>
    </row>
    <row r="73" spans="1:8">
      <c r="A73" s="12" t="s">
        <v>118</v>
      </c>
      <c r="B73" s="18">
        <v>1610.9200000000003</v>
      </c>
      <c r="C73" s="18">
        <v>1443</v>
      </c>
      <c r="D73" s="18">
        <v>167.92000000000002</v>
      </c>
      <c r="E73" s="18">
        <v>580.4</v>
      </c>
      <c r="F73" s="18">
        <v>491</v>
      </c>
      <c r="G73" s="18">
        <v>89.399999999999991</v>
      </c>
      <c r="H73" s="18">
        <v>257.32</v>
      </c>
    </row>
    <row r="74" spans="1:8">
      <c r="A74" s="12" t="s">
        <v>261</v>
      </c>
      <c r="B74" s="18">
        <v>406.73</v>
      </c>
      <c r="C74" s="18">
        <v>360</v>
      </c>
      <c r="D74" s="18">
        <v>46.730000000000018</v>
      </c>
      <c r="E74" s="18">
        <v>100.75999999999999</v>
      </c>
      <c r="F74" s="18">
        <v>89</v>
      </c>
      <c r="G74" s="18">
        <v>11.759999999999998</v>
      </c>
      <c r="H74" s="18">
        <v>58.490000000000009</v>
      </c>
    </row>
    <row r="75" spans="1:8">
      <c r="A75" s="15" t="s">
        <v>120</v>
      </c>
      <c r="B75" s="14">
        <v>201.65</v>
      </c>
      <c r="C75" s="14">
        <v>180</v>
      </c>
      <c r="D75" s="14">
        <v>21.650000000000006</v>
      </c>
      <c r="E75" s="14">
        <v>21.2</v>
      </c>
      <c r="F75" s="14">
        <v>19</v>
      </c>
      <c r="G75" s="14">
        <v>2.1999999999999993</v>
      </c>
      <c r="H75" s="92">
        <v>23.850000000000005</v>
      </c>
    </row>
    <row r="76" spans="1:8">
      <c r="A76" s="15" t="s">
        <v>381</v>
      </c>
      <c r="B76" s="14">
        <v>13.48</v>
      </c>
      <c r="C76" s="14">
        <v>6</v>
      </c>
      <c r="D76" s="14">
        <v>7.48</v>
      </c>
      <c r="E76" s="14">
        <v>0.79</v>
      </c>
      <c r="F76" s="14">
        <v>0</v>
      </c>
      <c r="G76" s="14">
        <v>0.79</v>
      </c>
      <c r="H76" s="92">
        <v>8.27</v>
      </c>
    </row>
    <row r="77" spans="1:8">
      <c r="A77" s="15" t="s">
        <v>128</v>
      </c>
      <c r="B77" s="14">
        <v>129.18</v>
      </c>
      <c r="C77" s="14">
        <v>116</v>
      </c>
      <c r="D77" s="14">
        <v>13.180000000000007</v>
      </c>
      <c r="E77" s="14">
        <v>49.53</v>
      </c>
      <c r="F77" s="14">
        <v>41</v>
      </c>
      <c r="G77" s="14">
        <v>8.5300000000000011</v>
      </c>
      <c r="H77" s="92">
        <v>21.710000000000008</v>
      </c>
    </row>
    <row r="78" spans="1:8">
      <c r="A78" s="15" t="s">
        <v>126</v>
      </c>
      <c r="B78" s="14">
        <v>19.53</v>
      </c>
      <c r="C78" s="14">
        <v>18</v>
      </c>
      <c r="D78" s="14">
        <v>1.5300000000000011</v>
      </c>
      <c r="E78" s="14">
        <v>7.95</v>
      </c>
      <c r="F78" s="14">
        <v>9</v>
      </c>
      <c r="G78" s="14">
        <v>-1.0499999999999998</v>
      </c>
      <c r="H78" s="92">
        <v>0.48000000000000131</v>
      </c>
    </row>
    <row r="79" spans="1:8">
      <c r="A79" s="15" t="s">
        <v>125</v>
      </c>
      <c r="B79" s="14">
        <v>16.28</v>
      </c>
      <c r="C79" s="14">
        <v>15</v>
      </c>
      <c r="D79" s="14">
        <v>1.2800000000000011</v>
      </c>
      <c r="E79" s="14">
        <v>6.77</v>
      </c>
      <c r="F79" s="14">
        <v>6</v>
      </c>
      <c r="G79" s="14">
        <v>0.76999999999999957</v>
      </c>
      <c r="H79" s="92">
        <v>2.0500000000000007</v>
      </c>
    </row>
    <row r="80" spans="1:8">
      <c r="A80" s="15" t="s">
        <v>398</v>
      </c>
      <c r="B80" s="14">
        <v>26.61</v>
      </c>
      <c r="C80" s="14">
        <v>25</v>
      </c>
      <c r="D80" s="14">
        <v>1.6099999999999994</v>
      </c>
      <c r="E80" s="14">
        <v>14.52</v>
      </c>
      <c r="F80" s="14">
        <v>14</v>
      </c>
      <c r="G80" s="14">
        <v>0.51999999999999957</v>
      </c>
      <c r="H80" s="92">
        <v>2.129999999999999</v>
      </c>
    </row>
    <row r="81" spans="1:8">
      <c r="A81" s="15" t="s">
        <v>129</v>
      </c>
      <c r="B81" s="14">
        <v>49.04</v>
      </c>
      <c r="C81" s="14">
        <v>45</v>
      </c>
      <c r="D81" s="14">
        <v>4.0399999999999991</v>
      </c>
      <c r="E81" s="14">
        <v>17.07</v>
      </c>
      <c r="F81" s="14">
        <v>13</v>
      </c>
      <c r="G81" s="14">
        <v>4.07</v>
      </c>
      <c r="H81" s="92">
        <v>8.11</v>
      </c>
    </row>
    <row r="82" spans="1:8">
      <c r="A82" s="15" t="s">
        <v>130</v>
      </c>
      <c r="B82" s="14">
        <v>99.88</v>
      </c>
      <c r="C82" s="14">
        <v>94</v>
      </c>
      <c r="D82" s="14">
        <v>5.8799999999999955</v>
      </c>
      <c r="E82" s="14">
        <v>49.24</v>
      </c>
      <c r="F82" s="14">
        <v>47</v>
      </c>
      <c r="G82" s="14">
        <v>2.240000000000002</v>
      </c>
      <c r="H82" s="92">
        <v>8.1199999999999974</v>
      </c>
    </row>
    <row r="83" spans="1:8">
      <c r="A83" s="15" t="s">
        <v>131</v>
      </c>
      <c r="B83" s="14">
        <v>174.01</v>
      </c>
      <c r="C83" s="14">
        <v>150</v>
      </c>
      <c r="D83" s="14">
        <v>24.009999999999991</v>
      </c>
      <c r="E83" s="14">
        <v>72.63</v>
      </c>
      <c r="F83" s="14">
        <v>59</v>
      </c>
      <c r="G83" s="14">
        <v>13.629999999999995</v>
      </c>
      <c r="H83" s="92">
        <v>37.639999999999986</v>
      </c>
    </row>
    <row r="84" spans="1:8">
      <c r="A84" s="19" t="s">
        <v>132</v>
      </c>
      <c r="B84" s="14">
        <v>266.2</v>
      </c>
      <c r="C84" s="14">
        <v>236</v>
      </c>
      <c r="D84" s="14">
        <v>30.199999999999989</v>
      </c>
      <c r="E84" s="14">
        <v>100.71</v>
      </c>
      <c r="F84" s="14">
        <v>87</v>
      </c>
      <c r="G84" s="14">
        <v>13.709999999999994</v>
      </c>
      <c r="H84" s="92">
        <v>43.909999999999982</v>
      </c>
    </row>
    <row r="85" spans="1:8">
      <c r="A85" s="19" t="s">
        <v>133</v>
      </c>
      <c r="B85" s="14">
        <v>110.22</v>
      </c>
      <c r="C85" s="14">
        <v>99</v>
      </c>
      <c r="D85" s="14">
        <v>11.219999999999999</v>
      </c>
      <c r="E85" s="14">
        <v>50.78</v>
      </c>
      <c r="F85" s="14">
        <v>38</v>
      </c>
      <c r="G85" s="14">
        <v>12.780000000000001</v>
      </c>
      <c r="H85" s="92">
        <v>24</v>
      </c>
    </row>
    <row r="86" spans="1:8">
      <c r="A86" s="19" t="s">
        <v>134</v>
      </c>
      <c r="B86" s="14">
        <v>200.68</v>
      </c>
      <c r="C86" s="14">
        <v>181</v>
      </c>
      <c r="D86" s="14">
        <v>19.680000000000007</v>
      </c>
      <c r="E86" s="14">
        <v>82.01</v>
      </c>
      <c r="F86" s="14">
        <v>69</v>
      </c>
      <c r="G86" s="14">
        <v>13.010000000000005</v>
      </c>
      <c r="H86" s="92">
        <v>32.690000000000012</v>
      </c>
    </row>
    <row r="87" spans="1:8">
      <c r="A87" s="19" t="s">
        <v>135</v>
      </c>
      <c r="B87" s="14">
        <v>304.16000000000003</v>
      </c>
      <c r="C87" s="14">
        <v>278</v>
      </c>
      <c r="D87" s="14">
        <v>26.160000000000025</v>
      </c>
      <c r="E87" s="14">
        <v>107.2</v>
      </c>
      <c r="F87" s="14">
        <v>89</v>
      </c>
      <c r="G87" s="14">
        <v>18.200000000000003</v>
      </c>
      <c r="H87" s="92">
        <v>44.360000000000028</v>
      </c>
    </row>
    <row r="88" spans="1:8">
      <c r="A88" s="20" t="s">
        <v>136</v>
      </c>
      <c r="B88" s="18">
        <v>1293.5900000000001</v>
      </c>
      <c r="C88" s="18">
        <v>1153</v>
      </c>
      <c r="D88" s="18">
        <v>140.59</v>
      </c>
      <c r="E88" s="18">
        <v>553.83000000000004</v>
      </c>
      <c r="F88" s="18">
        <v>477</v>
      </c>
      <c r="G88" s="18">
        <v>76.829999999999984</v>
      </c>
      <c r="H88" s="18">
        <v>217.42</v>
      </c>
    </row>
    <row r="89" spans="1:8">
      <c r="A89" s="20" t="s">
        <v>261</v>
      </c>
      <c r="B89" s="18">
        <v>373.09000000000003</v>
      </c>
      <c r="C89" s="18">
        <v>317</v>
      </c>
      <c r="D89" s="18">
        <v>56.089999999999996</v>
      </c>
      <c r="E89" s="18">
        <v>114.88</v>
      </c>
      <c r="F89" s="18">
        <v>98</v>
      </c>
      <c r="G89" s="18">
        <v>16.88</v>
      </c>
      <c r="H89" s="18">
        <v>72.97</v>
      </c>
    </row>
    <row r="90" spans="1:8">
      <c r="A90" s="19" t="s">
        <v>137</v>
      </c>
      <c r="B90" s="14">
        <v>57.74</v>
      </c>
      <c r="C90" s="14">
        <v>53</v>
      </c>
      <c r="D90" s="14">
        <v>4.740000000000002</v>
      </c>
      <c r="E90" s="14">
        <v>17.37</v>
      </c>
      <c r="F90" s="14">
        <v>16</v>
      </c>
      <c r="G90" s="14">
        <v>1.370000000000001</v>
      </c>
      <c r="H90" s="92">
        <v>6.110000000000003</v>
      </c>
    </row>
    <row r="91" spans="1:8">
      <c r="A91" s="19" t="s">
        <v>138</v>
      </c>
      <c r="B91" s="14">
        <v>279.94</v>
      </c>
      <c r="C91" s="14">
        <v>229</v>
      </c>
      <c r="D91" s="14">
        <v>50.94</v>
      </c>
      <c r="E91" s="14">
        <v>89.47</v>
      </c>
      <c r="F91" s="14">
        <v>75</v>
      </c>
      <c r="G91" s="14">
        <v>14.469999999999999</v>
      </c>
      <c r="H91" s="92">
        <v>65.41</v>
      </c>
    </row>
    <row r="92" spans="1:8">
      <c r="A92" s="19" t="s">
        <v>139</v>
      </c>
      <c r="B92" s="14">
        <v>35.409999999999997</v>
      </c>
      <c r="C92" s="14">
        <v>35</v>
      </c>
      <c r="D92" s="14">
        <v>0.40999999999999659</v>
      </c>
      <c r="E92" s="14">
        <v>8.0399999999999991</v>
      </c>
      <c r="F92" s="14">
        <v>7</v>
      </c>
      <c r="G92" s="14">
        <v>1.0399999999999991</v>
      </c>
      <c r="H92" s="92">
        <v>1.4499999999999957</v>
      </c>
    </row>
    <row r="93" spans="1:8">
      <c r="A93" s="15" t="s">
        <v>140</v>
      </c>
      <c r="B93" s="14">
        <v>437.52</v>
      </c>
      <c r="C93" s="14">
        <v>406</v>
      </c>
      <c r="D93" s="14">
        <v>31.519999999999982</v>
      </c>
      <c r="E93" s="14">
        <v>184.97</v>
      </c>
      <c r="F93" s="14">
        <v>161</v>
      </c>
      <c r="G93" s="14">
        <v>23.97</v>
      </c>
      <c r="H93" s="92">
        <v>55.489999999999981</v>
      </c>
    </row>
    <row r="94" spans="1:8">
      <c r="A94" s="15" t="s">
        <v>141</v>
      </c>
      <c r="B94" s="14">
        <v>482.98</v>
      </c>
      <c r="C94" s="14">
        <v>430</v>
      </c>
      <c r="D94" s="14">
        <v>52.980000000000018</v>
      </c>
      <c r="E94" s="14">
        <v>253.98</v>
      </c>
      <c r="F94" s="14">
        <v>218</v>
      </c>
      <c r="G94" s="14">
        <v>35.97999999999999</v>
      </c>
      <c r="H94" s="92">
        <v>88.960000000000008</v>
      </c>
    </row>
    <row r="95" spans="1:8">
      <c r="A95" s="12" t="s">
        <v>143</v>
      </c>
      <c r="B95" s="18">
        <v>1616.37</v>
      </c>
      <c r="C95" s="18">
        <v>1441</v>
      </c>
      <c r="D95" s="18">
        <v>175.36999999999998</v>
      </c>
      <c r="E95" s="18">
        <v>610.31999999999994</v>
      </c>
      <c r="F95" s="18">
        <v>517</v>
      </c>
      <c r="G95" s="18">
        <v>93.32</v>
      </c>
      <c r="H95" s="18">
        <v>268.69</v>
      </c>
    </row>
    <row r="96" spans="1:8">
      <c r="A96" s="12" t="s">
        <v>261</v>
      </c>
      <c r="B96" s="18">
        <v>480.35</v>
      </c>
      <c r="C96" s="18">
        <v>434</v>
      </c>
      <c r="D96" s="18">
        <v>46.349999999999994</v>
      </c>
      <c r="E96" s="18">
        <v>139.27000000000001</v>
      </c>
      <c r="F96" s="18">
        <v>113</v>
      </c>
      <c r="G96" s="18">
        <v>26.270000000000007</v>
      </c>
      <c r="H96" s="18">
        <v>72.62</v>
      </c>
    </row>
    <row r="97" spans="1:8">
      <c r="A97" s="15" t="s">
        <v>145</v>
      </c>
      <c r="B97" s="14">
        <v>66.53</v>
      </c>
      <c r="C97" s="14">
        <v>57</v>
      </c>
      <c r="D97" s="14">
        <v>9.5300000000000011</v>
      </c>
      <c r="E97" s="14">
        <v>9.81</v>
      </c>
      <c r="F97" s="14">
        <v>8</v>
      </c>
      <c r="G97" s="14">
        <v>1.8100000000000005</v>
      </c>
      <c r="H97" s="92">
        <v>11.340000000000002</v>
      </c>
    </row>
    <row r="98" spans="1:8">
      <c r="A98" s="15" t="s">
        <v>148</v>
      </c>
      <c r="B98" s="14">
        <v>124.67</v>
      </c>
      <c r="C98" s="14">
        <v>112</v>
      </c>
      <c r="D98" s="14">
        <v>12.670000000000002</v>
      </c>
      <c r="E98" s="14">
        <v>43.84</v>
      </c>
      <c r="F98" s="14">
        <v>33</v>
      </c>
      <c r="G98" s="14">
        <v>10.840000000000003</v>
      </c>
      <c r="H98" s="92">
        <v>23.510000000000005</v>
      </c>
    </row>
    <row r="99" spans="1:8">
      <c r="A99" s="15" t="s">
        <v>150</v>
      </c>
      <c r="B99" s="14">
        <v>255.04</v>
      </c>
      <c r="C99" s="14">
        <v>236</v>
      </c>
      <c r="D99" s="14">
        <v>19.039999999999992</v>
      </c>
      <c r="E99" s="14">
        <v>67.17</v>
      </c>
      <c r="F99" s="14">
        <v>57</v>
      </c>
      <c r="G99" s="14">
        <v>10.170000000000002</v>
      </c>
      <c r="H99" s="92">
        <v>29.209999999999994</v>
      </c>
    </row>
    <row r="100" spans="1:8">
      <c r="A100" s="15" t="s">
        <v>149</v>
      </c>
      <c r="B100" s="14">
        <v>34.11</v>
      </c>
      <c r="C100" s="14">
        <v>29</v>
      </c>
      <c r="D100" s="14">
        <v>5.1099999999999994</v>
      </c>
      <c r="E100" s="14">
        <v>18.45</v>
      </c>
      <c r="F100" s="14">
        <v>15</v>
      </c>
      <c r="G100" s="14">
        <v>3.4499999999999993</v>
      </c>
      <c r="H100" s="92">
        <v>8.5599999999999987</v>
      </c>
    </row>
    <row r="101" spans="1:8">
      <c r="A101" s="15" t="s">
        <v>151</v>
      </c>
      <c r="B101" s="14">
        <v>180.39</v>
      </c>
      <c r="C101" s="14">
        <v>161</v>
      </c>
      <c r="D101" s="14">
        <v>19.389999999999986</v>
      </c>
      <c r="E101" s="14">
        <v>55.96</v>
      </c>
      <c r="F101" s="14">
        <v>46</v>
      </c>
      <c r="G101" s="14">
        <v>9.9600000000000009</v>
      </c>
      <c r="H101" s="92">
        <v>29.349999999999987</v>
      </c>
    </row>
    <row r="102" spans="1:8">
      <c r="A102" s="15" t="s">
        <v>152</v>
      </c>
      <c r="B102" s="14">
        <v>145.28</v>
      </c>
      <c r="C102" s="14">
        <v>132</v>
      </c>
      <c r="D102" s="14">
        <v>13.280000000000001</v>
      </c>
      <c r="E102" s="14">
        <v>46.12</v>
      </c>
      <c r="F102" s="14">
        <v>40</v>
      </c>
      <c r="G102" s="14">
        <v>6.1199999999999974</v>
      </c>
      <c r="H102" s="92">
        <v>19.399999999999999</v>
      </c>
    </row>
    <row r="103" spans="1:8">
      <c r="A103" s="15" t="s">
        <v>153</v>
      </c>
      <c r="B103" s="14">
        <v>220.84</v>
      </c>
      <c r="C103" s="14">
        <v>200</v>
      </c>
      <c r="D103" s="14">
        <v>20.840000000000003</v>
      </c>
      <c r="E103" s="14">
        <v>70.77</v>
      </c>
      <c r="F103" s="14">
        <v>66</v>
      </c>
      <c r="G103" s="14">
        <v>4.769999999999996</v>
      </c>
      <c r="H103" s="92">
        <v>25.61</v>
      </c>
    </row>
    <row r="104" spans="1:8">
      <c r="A104" s="15" t="s">
        <v>154</v>
      </c>
      <c r="B104" s="14">
        <v>589.51</v>
      </c>
      <c r="C104" s="14">
        <v>514</v>
      </c>
      <c r="D104" s="14">
        <v>75.509999999999991</v>
      </c>
      <c r="E104" s="14">
        <v>298.2</v>
      </c>
      <c r="F104" s="14">
        <v>252</v>
      </c>
      <c r="G104" s="14">
        <v>46.199999999999989</v>
      </c>
      <c r="H104" s="92">
        <v>121.70999999999998</v>
      </c>
    </row>
    <row r="105" spans="1:8">
      <c r="A105" s="12" t="s">
        <v>156</v>
      </c>
      <c r="B105" s="18">
        <v>3641.7999999999997</v>
      </c>
      <c r="C105" s="18">
        <v>3074</v>
      </c>
      <c r="D105" s="18">
        <v>567.80000000000018</v>
      </c>
      <c r="E105" s="18">
        <v>1582.73</v>
      </c>
      <c r="F105" s="18">
        <v>1281</v>
      </c>
      <c r="G105" s="18">
        <v>310.7299999999999</v>
      </c>
      <c r="H105" s="18">
        <v>878.53000000000009</v>
      </c>
    </row>
    <row r="106" spans="1:8">
      <c r="A106" s="12" t="s">
        <v>261</v>
      </c>
      <c r="B106" s="18">
        <v>513.91999999999996</v>
      </c>
      <c r="C106" s="18">
        <v>424</v>
      </c>
      <c r="D106" s="18">
        <v>89.920000000000016</v>
      </c>
      <c r="E106" s="18">
        <v>178.49</v>
      </c>
      <c r="F106" s="18">
        <v>132</v>
      </c>
      <c r="G106" s="18">
        <v>46.49</v>
      </c>
      <c r="H106" s="18">
        <v>136.41000000000003</v>
      </c>
    </row>
    <row r="107" spans="1:8">
      <c r="A107" s="15" t="s">
        <v>158</v>
      </c>
      <c r="B107" s="14">
        <v>165.56</v>
      </c>
      <c r="C107" s="14">
        <v>147</v>
      </c>
      <c r="D107" s="14">
        <v>18.560000000000002</v>
      </c>
      <c r="E107" s="14">
        <v>64.760000000000005</v>
      </c>
      <c r="F107" s="14">
        <v>49</v>
      </c>
      <c r="G107" s="14">
        <v>15.760000000000005</v>
      </c>
      <c r="H107" s="92">
        <v>34.320000000000007</v>
      </c>
    </row>
    <row r="108" spans="1:8">
      <c r="A108" s="15" t="s">
        <v>162</v>
      </c>
      <c r="B108" s="14">
        <v>150.08000000000001</v>
      </c>
      <c r="C108" s="14">
        <v>129</v>
      </c>
      <c r="D108" s="14">
        <v>21.080000000000013</v>
      </c>
      <c r="E108" s="14">
        <v>60.94</v>
      </c>
      <c r="F108" s="14">
        <v>47</v>
      </c>
      <c r="G108" s="14">
        <v>13.939999999999998</v>
      </c>
      <c r="H108" s="92">
        <v>35.02000000000001</v>
      </c>
    </row>
    <row r="109" spans="1:8">
      <c r="A109" s="15" t="s">
        <v>163</v>
      </c>
      <c r="B109" s="14">
        <v>198.28</v>
      </c>
      <c r="C109" s="14">
        <v>148</v>
      </c>
      <c r="D109" s="14">
        <v>50.28</v>
      </c>
      <c r="E109" s="14">
        <v>52.79</v>
      </c>
      <c r="F109" s="14">
        <v>36</v>
      </c>
      <c r="G109" s="14">
        <v>16.79</v>
      </c>
      <c r="H109" s="92">
        <v>67.069999999999993</v>
      </c>
    </row>
    <row r="110" spans="1:8">
      <c r="A110" s="15" t="s">
        <v>164</v>
      </c>
      <c r="B110" s="14">
        <v>194.51</v>
      </c>
      <c r="C110" s="14">
        <v>161</v>
      </c>
      <c r="D110" s="14">
        <v>33.509999999999991</v>
      </c>
      <c r="E110" s="14">
        <v>93.24</v>
      </c>
      <c r="F110" s="14">
        <v>75</v>
      </c>
      <c r="G110" s="14">
        <v>18.239999999999995</v>
      </c>
      <c r="H110" s="92">
        <v>51.749999999999986</v>
      </c>
    </row>
    <row r="111" spans="1:8">
      <c r="A111" s="15" t="s">
        <v>165</v>
      </c>
      <c r="B111" s="14">
        <v>285.25</v>
      </c>
      <c r="C111" s="14">
        <v>246</v>
      </c>
      <c r="D111" s="14">
        <v>39.25</v>
      </c>
      <c r="E111" s="14">
        <v>124.32</v>
      </c>
      <c r="F111" s="14">
        <v>104</v>
      </c>
      <c r="G111" s="14">
        <v>20.319999999999993</v>
      </c>
      <c r="H111" s="92">
        <v>59.569999999999993</v>
      </c>
    </row>
    <row r="112" spans="1:8">
      <c r="A112" s="15" t="s">
        <v>166</v>
      </c>
      <c r="B112" s="14">
        <v>870.94</v>
      </c>
      <c r="C112" s="14">
        <v>706</v>
      </c>
      <c r="D112" s="14">
        <v>164.94000000000005</v>
      </c>
      <c r="E112" s="14">
        <v>312.67</v>
      </c>
      <c r="F112" s="14">
        <v>243</v>
      </c>
      <c r="G112" s="14">
        <v>69.670000000000016</v>
      </c>
      <c r="H112" s="92">
        <v>234.61000000000007</v>
      </c>
    </row>
    <row r="113" spans="1:8">
      <c r="A113" s="15" t="s">
        <v>167</v>
      </c>
      <c r="B113" s="14">
        <v>248.31</v>
      </c>
      <c r="C113" s="14">
        <v>198</v>
      </c>
      <c r="D113" s="14">
        <v>50.31</v>
      </c>
      <c r="E113" s="14">
        <v>133.13</v>
      </c>
      <c r="F113" s="14">
        <v>101</v>
      </c>
      <c r="G113" s="14">
        <v>32.129999999999995</v>
      </c>
      <c r="H113" s="92">
        <v>82.44</v>
      </c>
    </row>
    <row r="114" spans="1:8">
      <c r="A114" s="15" t="s">
        <v>168</v>
      </c>
      <c r="B114" s="14">
        <v>448.34</v>
      </c>
      <c r="C114" s="14">
        <v>388</v>
      </c>
      <c r="D114" s="14">
        <v>60.339999999999975</v>
      </c>
      <c r="E114" s="14">
        <v>231.64</v>
      </c>
      <c r="F114" s="14">
        <v>196</v>
      </c>
      <c r="G114" s="14">
        <v>35.639999999999986</v>
      </c>
      <c r="H114" s="92">
        <v>95.979999999999961</v>
      </c>
    </row>
    <row r="115" spans="1:8">
      <c r="A115" s="15" t="s">
        <v>169</v>
      </c>
      <c r="B115" s="14">
        <v>138.66</v>
      </c>
      <c r="C115" s="14">
        <v>118</v>
      </c>
      <c r="D115" s="14">
        <v>20.659999999999997</v>
      </c>
      <c r="E115" s="14">
        <v>66.59</v>
      </c>
      <c r="F115" s="14">
        <v>51</v>
      </c>
      <c r="G115" s="14">
        <v>15.590000000000003</v>
      </c>
      <c r="H115" s="92">
        <v>36.25</v>
      </c>
    </row>
    <row r="116" spans="1:8">
      <c r="A116" s="15" t="s">
        <v>170</v>
      </c>
      <c r="B116" s="14">
        <v>411.79</v>
      </c>
      <c r="C116" s="14">
        <v>371</v>
      </c>
      <c r="D116" s="14">
        <v>40.79000000000002</v>
      </c>
      <c r="E116" s="14">
        <v>194.72</v>
      </c>
      <c r="F116" s="14">
        <v>171</v>
      </c>
      <c r="G116" s="14">
        <v>23.72</v>
      </c>
      <c r="H116" s="92">
        <v>64.510000000000019</v>
      </c>
    </row>
    <row r="117" spans="1:8">
      <c r="A117" s="15" t="s">
        <v>171</v>
      </c>
      <c r="B117" s="14">
        <v>100.17</v>
      </c>
      <c r="C117" s="14">
        <v>78</v>
      </c>
      <c r="D117" s="14">
        <v>22.17</v>
      </c>
      <c r="E117" s="14">
        <v>56.65</v>
      </c>
      <c r="F117" s="14">
        <v>41</v>
      </c>
      <c r="G117" s="14">
        <v>15.649999999999999</v>
      </c>
      <c r="H117" s="92">
        <v>37.82</v>
      </c>
    </row>
    <row r="118" spans="1:8">
      <c r="A118" s="15" t="s">
        <v>332</v>
      </c>
      <c r="B118" s="14">
        <v>429.91</v>
      </c>
      <c r="C118" s="14">
        <v>384</v>
      </c>
      <c r="D118" s="14">
        <v>45.910000000000025</v>
      </c>
      <c r="E118" s="14">
        <v>191.28</v>
      </c>
      <c r="F118" s="14">
        <v>167</v>
      </c>
      <c r="G118" s="14">
        <v>33.28</v>
      </c>
      <c r="H118" s="92">
        <v>79.190000000000026</v>
      </c>
    </row>
    <row r="119" spans="1:8">
      <c r="A119" s="12" t="s">
        <v>173</v>
      </c>
      <c r="B119" s="18">
        <v>3302.67</v>
      </c>
      <c r="C119" s="18">
        <v>2855</v>
      </c>
      <c r="D119" s="18">
        <v>447.66999999999996</v>
      </c>
      <c r="E119" s="18">
        <v>1209.75</v>
      </c>
      <c r="F119" s="18">
        <v>988</v>
      </c>
      <c r="G119" s="18">
        <v>221.75</v>
      </c>
      <c r="H119" s="18">
        <v>669.42000000000007</v>
      </c>
    </row>
    <row r="120" spans="1:8">
      <c r="A120" s="12" t="s">
        <v>261</v>
      </c>
      <c r="B120" s="18">
        <v>498.03999999999996</v>
      </c>
      <c r="C120" s="18">
        <v>425</v>
      </c>
      <c r="D120" s="18">
        <v>73.039999999999992</v>
      </c>
      <c r="E120" s="18">
        <v>83.97</v>
      </c>
      <c r="F120" s="18">
        <v>59</v>
      </c>
      <c r="G120" s="18">
        <v>24.97</v>
      </c>
      <c r="H120" s="18">
        <v>98.009999999999991</v>
      </c>
    </row>
    <row r="121" spans="1:8">
      <c r="A121" s="15" t="s">
        <v>175</v>
      </c>
      <c r="B121" s="14">
        <v>155.79</v>
      </c>
      <c r="C121" s="14">
        <v>136</v>
      </c>
      <c r="D121" s="14">
        <v>19.789999999999992</v>
      </c>
      <c r="E121" s="14">
        <v>24.16</v>
      </c>
      <c r="F121" s="14">
        <v>18</v>
      </c>
      <c r="G121" s="14">
        <v>6.16</v>
      </c>
      <c r="H121" s="92">
        <v>25.949999999999992</v>
      </c>
    </row>
    <row r="122" spans="1:8">
      <c r="A122" s="15" t="s">
        <v>178</v>
      </c>
      <c r="B122" s="14">
        <v>166.01</v>
      </c>
      <c r="C122" s="14">
        <v>139</v>
      </c>
      <c r="D122" s="14">
        <v>27.009999999999991</v>
      </c>
      <c r="E122" s="14">
        <v>28.95</v>
      </c>
      <c r="F122" s="14">
        <v>18</v>
      </c>
      <c r="G122" s="14">
        <v>10.95</v>
      </c>
      <c r="H122" s="92">
        <v>37.959999999999994</v>
      </c>
    </row>
    <row r="123" spans="1:8">
      <c r="A123" s="15" t="s">
        <v>179</v>
      </c>
      <c r="B123" s="14">
        <v>176.24</v>
      </c>
      <c r="C123" s="14">
        <v>150</v>
      </c>
      <c r="D123" s="14">
        <v>26.240000000000009</v>
      </c>
      <c r="E123" s="14">
        <v>30.86</v>
      </c>
      <c r="F123" s="14">
        <v>23</v>
      </c>
      <c r="G123" s="14">
        <v>7.8599999999999994</v>
      </c>
      <c r="H123" s="92">
        <v>34.100000000000009</v>
      </c>
    </row>
    <row r="124" spans="1:8">
      <c r="A124" s="15" t="s">
        <v>180</v>
      </c>
      <c r="B124" s="14">
        <v>91.6</v>
      </c>
      <c r="C124" s="14">
        <v>80</v>
      </c>
      <c r="D124" s="14">
        <v>11.599999999999994</v>
      </c>
      <c r="E124" s="14">
        <v>40.770000000000003</v>
      </c>
      <c r="F124" s="14">
        <v>34</v>
      </c>
      <c r="G124" s="14">
        <v>6.7700000000000031</v>
      </c>
      <c r="H124" s="92">
        <v>18.369999999999997</v>
      </c>
    </row>
    <row r="125" spans="1:8">
      <c r="A125" s="15" t="s">
        <v>181</v>
      </c>
      <c r="B125" s="14">
        <v>343.62</v>
      </c>
      <c r="C125" s="14">
        <v>289</v>
      </c>
      <c r="D125" s="14">
        <v>54.620000000000005</v>
      </c>
      <c r="E125" s="14">
        <v>75.87</v>
      </c>
      <c r="F125" s="14">
        <v>59</v>
      </c>
      <c r="G125" s="14">
        <v>16.870000000000005</v>
      </c>
      <c r="H125" s="92">
        <v>71.490000000000009</v>
      </c>
    </row>
    <row r="126" spans="1:8">
      <c r="A126" s="15" t="s">
        <v>182</v>
      </c>
      <c r="B126" s="14">
        <v>325.14</v>
      </c>
      <c r="C126" s="14">
        <v>265</v>
      </c>
      <c r="D126" s="14">
        <v>60.139999999999986</v>
      </c>
      <c r="E126" s="14">
        <v>87.79</v>
      </c>
      <c r="F126" s="14">
        <v>66</v>
      </c>
      <c r="G126" s="14">
        <v>21.790000000000006</v>
      </c>
      <c r="H126" s="92">
        <v>81.929999999999993</v>
      </c>
    </row>
    <row r="127" spans="1:8">
      <c r="A127" s="15" t="s">
        <v>183</v>
      </c>
      <c r="B127" s="14">
        <v>509.58</v>
      </c>
      <c r="C127" s="14">
        <v>455</v>
      </c>
      <c r="D127" s="14">
        <v>54.579999999999984</v>
      </c>
      <c r="E127" s="14">
        <v>195.62</v>
      </c>
      <c r="F127" s="14">
        <v>175</v>
      </c>
      <c r="G127" s="14">
        <v>20.620000000000005</v>
      </c>
      <c r="H127" s="92">
        <v>75.199999999999989</v>
      </c>
    </row>
    <row r="128" spans="1:8">
      <c r="A128" s="15" t="s">
        <v>184</v>
      </c>
      <c r="B128" s="14">
        <v>166.7</v>
      </c>
      <c r="C128" s="14">
        <v>138</v>
      </c>
      <c r="D128" s="14">
        <v>28.699999999999989</v>
      </c>
      <c r="E128" s="14">
        <v>59.32</v>
      </c>
      <c r="F128" s="14">
        <v>37</v>
      </c>
      <c r="G128" s="14">
        <v>22.32</v>
      </c>
      <c r="H128" s="92">
        <v>51.019999999999989</v>
      </c>
    </row>
    <row r="129" spans="1:8">
      <c r="A129" s="15" t="s">
        <v>185</v>
      </c>
      <c r="B129" s="14">
        <v>175.95</v>
      </c>
      <c r="C129" s="14">
        <v>156</v>
      </c>
      <c r="D129" s="14">
        <v>19.949999999999989</v>
      </c>
      <c r="E129" s="14">
        <v>76.239999999999995</v>
      </c>
      <c r="F129" s="14">
        <v>60</v>
      </c>
      <c r="G129" s="14">
        <v>16.239999999999995</v>
      </c>
      <c r="H129" s="92">
        <v>36.189999999999984</v>
      </c>
    </row>
    <row r="130" spans="1:8">
      <c r="A130" s="15" t="s">
        <v>186</v>
      </c>
      <c r="B130" s="14">
        <v>499.05</v>
      </c>
      <c r="C130" s="14">
        <v>426</v>
      </c>
      <c r="D130" s="14">
        <v>73.050000000000011</v>
      </c>
      <c r="E130" s="14">
        <v>223.43</v>
      </c>
      <c r="F130" s="14">
        <v>180</v>
      </c>
      <c r="G130" s="14">
        <v>43.430000000000007</v>
      </c>
      <c r="H130" s="92">
        <v>116.48000000000002</v>
      </c>
    </row>
    <row r="131" spans="1:8">
      <c r="A131" s="15" t="s">
        <v>187</v>
      </c>
      <c r="B131" s="14">
        <v>221.2</v>
      </c>
      <c r="C131" s="14">
        <v>198</v>
      </c>
      <c r="D131" s="14">
        <v>23.199999999999989</v>
      </c>
      <c r="E131" s="14">
        <v>142.06</v>
      </c>
      <c r="F131" s="14">
        <v>123</v>
      </c>
      <c r="G131" s="14">
        <v>19.060000000000002</v>
      </c>
      <c r="H131" s="92">
        <v>42.259999999999991</v>
      </c>
    </row>
    <row r="132" spans="1:8">
      <c r="A132" s="15" t="s">
        <v>188</v>
      </c>
      <c r="B132" s="14">
        <v>471.79</v>
      </c>
      <c r="C132" s="14">
        <v>423</v>
      </c>
      <c r="D132" s="14">
        <v>48.79000000000002</v>
      </c>
      <c r="E132" s="14">
        <v>224.68</v>
      </c>
      <c r="F132" s="14">
        <v>195</v>
      </c>
      <c r="G132" s="14">
        <v>29.680000000000007</v>
      </c>
      <c r="H132" s="92">
        <v>78.470000000000027</v>
      </c>
    </row>
    <row r="133" spans="1:8">
      <c r="A133" s="12" t="s">
        <v>190</v>
      </c>
      <c r="B133" s="18">
        <v>3440.8500000000004</v>
      </c>
      <c r="C133" s="18">
        <v>2992</v>
      </c>
      <c r="D133" s="18">
        <v>448.85000000000014</v>
      </c>
      <c r="E133" s="18">
        <v>1109.47</v>
      </c>
      <c r="F133" s="18">
        <v>930</v>
      </c>
      <c r="G133" s="18">
        <v>179.47000000000003</v>
      </c>
      <c r="H133" s="18">
        <v>628.32000000000016</v>
      </c>
    </row>
    <row r="134" spans="1:8">
      <c r="A134" s="12" t="s">
        <v>261</v>
      </c>
      <c r="B134" s="18">
        <v>360.58</v>
      </c>
      <c r="C134" s="18">
        <v>326</v>
      </c>
      <c r="D134" s="18">
        <v>34.58</v>
      </c>
      <c r="E134" s="18">
        <v>98.429999999999993</v>
      </c>
      <c r="F134" s="18">
        <v>90</v>
      </c>
      <c r="G134" s="18">
        <v>8.4299999999999979</v>
      </c>
      <c r="H134" s="18">
        <v>43.01</v>
      </c>
    </row>
    <row r="135" spans="1:8">
      <c r="A135" s="15" t="s">
        <v>192</v>
      </c>
      <c r="B135" s="14">
        <v>158.13</v>
      </c>
      <c r="C135" s="14">
        <v>148</v>
      </c>
      <c r="D135" s="14">
        <v>10.129999999999995</v>
      </c>
      <c r="E135" s="14">
        <v>42.05</v>
      </c>
      <c r="F135" s="14">
        <v>41</v>
      </c>
      <c r="G135" s="14">
        <v>1.0499999999999972</v>
      </c>
      <c r="H135" s="92">
        <v>11.179999999999993</v>
      </c>
    </row>
    <row r="136" spans="1:8">
      <c r="A136" s="15" t="s">
        <v>196</v>
      </c>
      <c r="B136" s="14">
        <v>180.18</v>
      </c>
      <c r="C136" s="14">
        <v>158</v>
      </c>
      <c r="D136" s="14">
        <v>22.180000000000007</v>
      </c>
      <c r="E136" s="14">
        <v>49.21</v>
      </c>
      <c r="F136" s="14">
        <v>43</v>
      </c>
      <c r="G136" s="14">
        <v>6.2100000000000009</v>
      </c>
      <c r="H136" s="92">
        <v>28.390000000000008</v>
      </c>
    </row>
    <row r="137" spans="1:8">
      <c r="A137" s="84" t="s">
        <v>195</v>
      </c>
      <c r="B137" s="14">
        <v>22.27</v>
      </c>
      <c r="C137" s="14">
        <v>20</v>
      </c>
      <c r="D137" s="14">
        <v>2.2699999999999996</v>
      </c>
      <c r="E137" s="14">
        <v>7.17</v>
      </c>
      <c r="F137" s="14">
        <v>6</v>
      </c>
      <c r="G137" s="14">
        <v>1.17</v>
      </c>
      <c r="H137" s="92">
        <v>3.4399999999999995</v>
      </c>
    </row>
    <row r="138" spans="1:8">
      <c r="A138" s="15" t="s">
        <v>197</v>
      </c>
      <c r="B138" s="14">
        <v>644.64</v>
      </c>
      <c r="C138" s="14">
        <v>573</v>
      </c>
      <c r="D138" s="14">
        <v>71.639999999999986</v>
      </c>
      <c r="E138" s="14">
        <v>297.08</v>
      </c>
      <c r="F138" s="14">
        <v>248</v>
      </c>
      <c r="G138" s="14">
        <v>49.079999999999984</v>
      </c>
      <c r="H138" s="92">
        <v>120.71999999999997</v>
      </c>
    </row>
    <row r="139" spans="1:8">
      <c r="A139" s="15" t="s">
        <v>198</v>
      </c>
      <c r="B139" s="14">
        <v>380.8</v>
      </c>
      <c r="C139" s="14">
        <v>338</v>
      </c>
      <c r="D139" s="14">
        <v>42.800000000000011</v>
      </c>
      <c r="E139" s="14">
        <v>48.93</v>
      </c>
      <c r="F139" s="14">
        <v>44</v>
      </c>
      <c r="G139" s="14">
        <v>4.93</v>
      </c>
      <c r="H139" s="92">
        <v>47.730000000000011</v>
      </c>
    </row>
    <row r="140" spans="1:8">
      <c r="A140" s="15" t="s">
        <v>199</v>
      </c>
      <c r="B140" s="14">
        <v>830.2</v>
      </c>
      <c r="C140" s="14">
        <v>718</v>
      </c>
      <c r="D140" s="14">
        <v>112.20000000000005</v>
      </c>
      <c r="E140" s="14">
        <v>232.56</v>
      </c>
      <c r="F140" s="14">
        <v>200</v>
      </c>
      <c r="G140" s="14">
        <v>32.56</v>
      </c>
      <c r="H140" s="92">
        <v>144.76000000000005</v>
      </c>
    </row>
    <row r="141" spans="1:8">
      <c r="A141" s="15" t="s">
        <v>200</v>
      </c>
      <c r="B141" s="14">
        <v>1224.6300000000001</v>
      </c>
      <c r="C141" s="14">
        <v>1037</v>
      </c>
      <c r="D141" s="14">
        <v>187.63000000000011</v>
      </c>
      <c r="E141" s="14">
        <v>432.47</v>
      </c>
      <c r="F141" s="14">
        <v>348</v>
      </c>
      <c r="G141" s="14">
        <v>84.470000000000027</v>
      </c>
      <c r="H141" s="92">
        <v>272.10000000000014</v>
      </c>
    </row>
    <row r="142" spans="1:8">
      <c r="A142" s="12" t="s">
        <v>202</v>
      </c>
      <c r="B142" s="18">
        <v>3650.6099999999997</v>
      </c>
      <c r="C142" s="18">
        <v>3230</v>
      </c>
      <c r="D142" s="18">
        <v>420.6099999999999</v>
      </c>
      <c r="E142" s="18">
        <v>1420.79</v>
      </c>
      <c r="F142" s="18">
        <v>1200</v>
      </c>
      <c r="G142" s="18">
        <v>220.78999999999996</v>
      </c>
      <c r="H142" s="18">
        <v>641.39999999999986</v>
      </c>
    </row>
    <row r="143" spans="1:8">
      <c r="A143" s="12" t="s">
        <v>261</v>
      </c>
      <c r="B143" s="18">
        <v>675.81999999999994</v>
      </c>
      <c r="C143" s="18">
        <v>609</v>
      </c>
      <c r="D143" s="18">
        <v>66.819999999999993</v>
      </c>
      <c r="E143" s="18">
        <v>118.09</v>
      </c>
      <c r="F143" s="18">
        <v>102</v>
      </c>
      <c r="G143" s="18">
        <v>16.090000000000003</v>
      </c>
      <c r="H143" s="18">
        <v>82.91</v>
      </c>
    </row>
    <row r="144" spans="1:8">
      <c r="A144" s="15" t="s">
        <v>204</v>
      </c>
      <c r="B144" s="14">
        <v>498.44</v>
      </c>
      <c r="C144" s="14">
        <v>430</v>
      </c>
      <c r="D144" s="14">
        <v>68.44</v>
      </c>
      <c r="E144" s="14">
        <v>71.900000000000006</v>
      </c>
      <c r="F144" s="14">
        <v>61</v>
      </c>
      <c r="G144" s="14">
        <v>10.900000000000006</v>
      </c>
      <c r="H144" s="92">
        <v>79.34</v>
      </c>
    </row>
    <row r="145" spans="1:8">
      <c r="A145" s="15" t="s">
        <v>207</v>
      </c>
      <c r="B145" s="14">
        <v>177.38</v>
      </c>
      <c r="C145" s="14">
        <v>179</v>
      </c>
      <c r="D145" s="14">
        <v>-1.6200000000000045</v>
      </c>
      <c r="E145" s="14">
        <v>46.19</v>
      </c>
      <c r="F145" s="14">
        <v>41</v>
      </c>
      <c r="G145" s="14">
        <v>5.1899999999999977</v>
      </c>
      <c r="H145" s="92">
        <v>3.5699999999999932</v>
      </c>
    </row>
    <row r="146" spans="1:8">
      <c r="A146" s="15" t="s">
        <v>208</v>
      </c>
      <c r="B146" s="14">
        <v>453.9</v>
      </c>
      <c r="C146" s="14">
        <v>388</v>
      </c>
      <c r="D146" s="14">
        <v>65.899999999999977</v>
      </c>
      <c r="E146" s="14">
        <v>230.05</v>
      </c>
      <c r="F146" s="14">
        <v>186</v>
      </c>
      <c r="G146" s="14">
        <v>44.050000000000011</v>
      </c>
      <c r="H146" s="92">
        <v>109.94999999999999</v>
      </c>
    </row>
    <row r="147" spans="1:8">
      <c r="A147" s="15" t="s">
        <v>209</v>
      </c>
      <c r="B147" s="14">
        <v>236.08</v>
      </c>
      <c r="C147" s="14">
        <v>210</v>
      </c>
      <c r="D147" s="14">
        <v>26.080000000000013</v>
      </c>
      <c r="E147" s="14">
        <v>90.87</v>
      </c>
      <c r="F147" s="14">
        <v>78</v>
      </c>
      <c r="G147" s="14">
        <v>12.870000000000005</v>
      </c>
      <c r="H147" s="92">
        <v>38.950000000000017</v>
      </c>
    </row>
    <row r="148" spans="1:8">
      <c r="A148" s="15" t="s">
        <v>210</v>
      </c>
      <c r="B148" s="14">
        <v>473.2</v>
      </c>
      <c r="C148" s="14">
        <v>402</v>
      </c>
      <c r="D148" s="14">
        <v>71.199999999999989</v>
      </c>
      <c r="E148" s="14">
        <v>196.82</v>
      </c>
      <c r="F148" s="14">
        <v>158</v>
      </c>
      <c r="G148" s="14">
        <v>38.819999999999993</v>
      </c>
      <c r="H148" s="92">
        <v>110.01999999999998</v>
      </c>
    </row>
    <row r="149" spans="1:8">
      <c r="A149" s="15" t="s">
        <v>211</v>
      </c>
      <c r="B149" s="14">
        <v>308.83999999999997</v>
      </c>
      <c r="C149" s="14">
        <v>287</v>
      </c>
      <c r="D149" s="14">
        <v>21.839999999999975</v>
      </c>
      <c r="E149" s="14">
        <v>142.22</v>
      </c>
      <c r="F149" s="14">
        <v>127</v>
      </c>
      <c r="G149" s="14">
        <v>15.219999999999999</v>
      </c>
      <c r="H149" s="92">
        <v>37.059999999999974</v>
      </c>
    </row>
    <row r="150" spans="1:8">
      <c r="A150" s="15" t="s">
        <v>212</v>
      </c>
      <c r="B150" s="14">
        <v>248.92</v>
      </c>
      <c r="C150" s="14">
        <v>218</v>
      </c>
      <c r="D150" s="14">
        <v>30.919999999999987</v>
      </c>
      <c r="E150" s="14">
        <v>109.64</v>
      </c>
      <c r="F150" s="14">
        <v>93</v>
      </c>
      <c r="G150" s="14">
        <v>16.64</v>
      </c>
      <c r="H150" s="92">
        <v>47.559999999999988</v>
      </c>
    </row>
    <row r="151" spans="1:8">
      <c r="A151" s="15" t="s">
        <v>213</v>
      </c>
      <c r="B151" s="14">
        <v>217.47</v>
      </c>
      <c r="C151" s="14">
        <v>187</v>
      </c>
      <c r="D151" s="14">
        <v>30.47</v>
      </c>
      <c r="E151" s="14">
        <v>77.33</v>
      </c>
      <c r="F151" s="14">
        <v>64</v>
      </c>
      <c r="G151" s="14">
        <v>13.329999999999998</v>
      </c>
      <c r="H151" s="92">
        <v>43.8</v>
      </c>
    </row>
    <row r="152" spans="1:8">
      <c r="A152" s="15" t="s">
        <v>214</v>
      </c>
      <c r="B152" s="14">
        <v>132.49</v>
      </c>
      <c r="C152" s="14">
        <v>116</v>
      </c>
      <c r="D152" s="14">
        <v>16.490000000000009</v>
      </c>
      <c r="E152" s="14">
        <v>51.81</v>
      </c>
      <c r="F152" s="14">
        <v>46</v>
      </c>
      <c r="G152" s="14">
        <v>5.8100000000000023</v>
      </c>
      <c r="H152" s="92">
        <v>22.300000000000011</v>
      </c>
    </row>
    <row r="153" spans="1:8">
      <c r="A153" s="15" t="s">
        <v>215</v>
      </c>
      <c r="B153" s="14">
        <v>188.29</v>
      </c>
      <c r="C153" s="14">
        <v>166</v>
      </c>
      <c r="D153" s="14">
        <v>22.289999999999992</v>
      </c>
      <c r="E153" s="14">
        <v>71.56</v>
      </c>
      <c r="F153" s="14">
        <v>55</v>
      </c>
      <c r="G153" s="14">
        <v>16.560000000000002</v>
      </c>
      <c r="H153" s="92">
        <v>38.849999999999994</v>
      </c>
    </row>
    <row r="154" spans="1:8">
      <c r="A154" s="15" t="s">
        <v>216</v>
      </c>
      <c r="B154" s="14">
        <v>30.84</v>
      </c>
      <c r="C154" s="14">
        <v>28</v>
      </c>
      <c r="D154" s="14">
        <v>2.84</v>
      </c>
      <c r="E154" s="14">
        <v>10.41</v>
      </c>
      <c r="F154" s="14">
        <v>10</v>
      </c>
      <c r="G154" s="14">
        <v>0.41000000000000014</v>
      </c>
      <c r="H154" s="92">
        <v>3.25</v>
      </c>
    </row>
    <row r="155" spans="1:8">
      <c r="A155" s="15" t="s">
        <v>217</v>
      </c>
      <c r="B155" s="14">
        <v>282.72000000000003</v>
      </c>
      <c r="C155" s="14">
        <v>255</v>
      </c>
      <c r="D155" s="14">
        <v>27.720000000000027</v>
      </c>
      <c r="E155" s="14">
        <v>136.19999999999999</v>
      </c>
      <c r="F155" s="14">
        <v>116</v>
      </c>
      <c r="G155" s="14">
        <v>20.199999999999989</v>
      </c>
      <c r="H155" s="92">
        <v>47.920000000000016</v>
      </c>
    </row>
    <row r="156" spans="1:8">
      <c r="A156" s="15" t="s">
        <v>218</v>
      </c>
      <c r="B156" s="14">
        <v>176.96</v>
      </c>
      <c r="C156" s="14">
        <v>161</v>
      </c>
      <c r="D156" s="14">
        <v>15.960000000000008</v>
      </c>
      <c r="E156" s="14">
        <v>77.33</v>
      </c>
      <c r="F156" s="14">
        <v>69</v>
      </c>
      <c r="G156" s="14">
        <v>8.3299999999999983</v>
      </c>
      <c r="H156" s="92">
        <v>24.290000000000006</v>
      </c>
    </row>
    <row r="157" spans="1:8">
      <c r="A157" s="15" t="s">
        <v>219</v>
      </c>
      <c r="B157" s="14">
        <v>225.08</v>
      </c>
      <c r="C157" s="14">
        <v>203</v>
      </c>
      <c r="D157" s="14">
        <v>22.080000000000013</v>
      </c>
      <c r="E157" s="14">
        <v>108.46</v>
      </c>
      <c r="F157" s="14">
        <v>96</v>
      </c>
      <c r="G157" s="14">
        <v>12.459999999999994</v>
      </c>
      <c r="H157" s="92">
        <v>34.540000000000006</v>
      </c>
    </row>
    <row r="158" spans="1:8" ht="24">
      <c r="A158" s="12" t="s">
        <v>262</v>
      </c>
      <c r="B158" s="18">
        <v>3069.21</v>
      </c>
      <c r="C158" s="18">
        <v>2765.8</v>
      </c>
      <c r="D158" s="18">
        <v>303.41000000000008</v>
      </c>
      <c r="E158" s="18">
        <v>1690.92</v>
      </c>
      <c r="F158" s="18">
        <v>1455.6</v>
      </c>
      <c r="G158" s="18">
        <v>235.32000000000002</v>
      </c>
      <c r="H158" s="18">
        <v>538.73000000000013</v>
      </c>
    </row>
    <row r="159" spans="1:8">
      <c r="A159" s="15" t="s">
        <v>223</v>
      </c>
      <c r="B159" s="14">
        <v>314.7</v>
      </c>
      <c r="C159" s="14">
        <v>266</v>
      </c>
      <c r="D159" s="14">
        <v>48.699999999999989</v>
      </c>
      <c r="E159" s="14">
        <v>182.38</v>
      </c>
      <c r="F159" s="14">
        <v>142</v>
      </c>
      <c r="G159" s="14">
        <v>40.379999999999995</v>
      </c>
      <c r="H159" s="92">
        <v>89.079999999999984</v>
      </c>
    </row>
    <row r="160" spans="1:8">
      <c r="A160" s="15" t="s">
        <v>226</v>
      </c>
      <c r="B160" s="14">
        <v>317.67</v>
      </c>
      <c r="C160" s="14">
        <v>276</v>
      </c>
      <c r="D160" s="14">
        <v>41.670000000000016</v>
      </c>
      <c r="E160" s="14">
        <v>144.87</v>
      </c>
      <c r="F160" s="14">
        <v>121</v>
      </c>
      <c r="G160" s="14">
        <v>23.870000000000005</v>
      </c>
      <c r="H160" s="92">
        <v>65.54000000000002</v>
      </c>
    </row>
    <row r="161" spans="1:8">
      <c r="A161" s="15" t="s">
        <v>227</v>
      </c>
      <c r="B161" s="14">
        <v>285.54000000000002</v>
      </c>
      <c r="C161" s="14">
        <v>241</v>
      </c>
      <c r="D161" s="14">
        <v>44.54000000000002</v>
      </c>
      <c r="E161" s="14">
        <v>143.65</v>
      </c>
      <c r="F161" s="14">
        <v>114</v>
      </c>
      <c r="G161" s="14">
        <v>29.650000000000006</v>
      </c>
      <c r="H161" s="92">
        <v>74.190000000000026</v>
      </c>
    </row>
    <row r="162" spans="1:8">
      <c r="A162" s="15" t="s">
        <v>228</v>
      </c>
      <c r="B162" s="14">
        <v>368.69</v>
      </c>
      <c r="C162" s="14">
        <v>342</v>
      </c>
      <c r="D162" s="14">
        <v>26.689999999999998</v>
      </c>
      <c r="E162" s="14">
        <v>187.62</v>
      </c>
      <c r="F162" s="14">
        <v>174</v>
      </c>
      <c r="G162" s="14">
        <v>13.620000000000005</v>
      </c>
      <c r="H162" s="92">
        <v>40.31</v>
      </c>
    </row>
    <row r="163" spans="1:8">
      <c r="A163" s="15" t="s">
        <v>229</v>
      </c>
      <c r="B163" s="14">
        <v>332.75</v>
      </c>
      <c r="C163" s="14">
        <v>280</v>
      </c>
      <c r="D163" s="14">
        <v>52.75</v>
      </c>
      <c r="E163" s="14">
        <v>199.39</v>
      </c>
      <c r="F163" s="14">
        <v>160</v>
      </c>
      <c r="G163" s="14">
        <v>39.389999999999986</v>
      </c>
      <c r="H163" s="92">
        <v>92.139999999999986</v>
      </c>
    </row>
    <row r="164" spans="1:8">
      <c r="A164" s="15" t="s">
        <v>230</v>
      </c>
      <c r="B164" s="14">
        <v>313.18</v>
      </c>
      <c r="C164" s="14">
        <v>293</v>
      </c>
      <c r="D164" s="14">
        <v>20.180000000000007</v>
      </c>
      <c r="E164" s="14">
        <v>179.38</v>
      </c>
      <c r="F164" s="14">
        <v>161</v>
      </c>
      <c r="G164" s="14">
        <v>18.379999999999995</v>
      </c>
      <c r="H164" s="92">
        <v>38.56</v>
      </c>
    </row>
    <row r="165" spans="1:8">
      <c r="A165" s="15" t="s">
        <v>231</v>
      </c>
      <c r="B165" s="14">
        <v>114.75</v>
      </c>
      <c r="C165" s="14">
        <v>140</v>
      </c>
      <c r="D165" s="14">
        <v>-25.25</v>
      </c>
      <c r="E165" s="14">
        <v>62.41</v>
      </c>
      <c r="F165" s="14">
        <v>77</v>
      </c>
      <c r="G165" s="14">
        <v>-14.590000000000003</v>
      </c>
      <c r="H165" s="92">
        <v>-39.840000000000003</v>
      </c>
    </row>
    <row r="166" spans="1:8">
      <c r="A166" s="15" t="s">
        <v>232</v>
      </c>
      <c r="B166" s="14">
        <v>527.83000000000004</v>
      </c>
      <c r="C166" s="14">
        <v>486</v>
      </c>
      <c r="D166" s="14">
        <v>41.830000000000041</v>
      </c>
      <c r="E166" s="14">
        <v>327.06</v>
      </c>
      <c r="F166" s="14">
        <v>290</v>
      </c>
      <c r="G166" s="14">
        <v>37.06</v>
      </c>
      <c r="H166" s="92">
        <v>78.890000000000043</v>
      </c>
    </row>
    <row r="167" spans="1:8">
      <c r="A167" s="15" t="s">
        <v>233</v>
      </c>
      <c r="B167" s="14">
        <v>494.1</v>
      </c>
      <c r="C167" s="14">
        <v>441.8</v>
      </c>
      <c r="D167" s="14">
        <v>52.300000000000011</v>
      </c>
      <c r="E167" s="14">
        <v>264.16000000000003</v>
      </c>
      <c r="F167" s="14">
        <v>216.6</v>
      </c>
      <c r="G167" s="14">
        <v>47.560000000000031</v>
      </c>
      <c r="H167" s="92">
        <v>99.860000000000042</v>
      </c>
    </row>
  </sheetData>
  <autoFilter ref="A6:H167"/>
  <mergeCells count="5">
    <mergeCell ref="A2:H2"/>
    <mergeCell ref="A4:A5"/>
    <mergeCell ref="H4:H5"/>
    <mergeCell ref="B4:D4"/>
    <mergeCell ref="E4:G4"/>
  </mergeCells>
  <phoneticPr fontId="104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9"/>
  <sheetViews>
    <sheetView workbookViewId="0">
      <pane xSplit="3" ySplit="6" topLeftCell="D7" activePane="bottomRight" state="frozen"/>
      <selection activeCell="B1" sqref="B1"/>
      <selection pane="topRight" activeCell="E1" sqref="E1"/>
      <selection pane="bottomLeft" activeCell="B10" sqref="B10"/>
      <selection pane="bottomRight" activeCell="I12" sqref="I12"/>
    </sheetView>
  </sheetViews>
  <sheetFormatPr defaultColWidth="9" defaultRowHeight="14.25"/>
  <cols>
    <col min="1" max="1" width="10.625" style="191" customWidth="1"/>
    <col min="2" max="2" width="17.75" style="191" customWidth="1"/>
    <col min="3" max="3" width="9" style="191"/>
    <col min="4" max="8" width="10" style="191" customWidth="1"/>
    <col min="9" max="9" width="11.875" style="191" customWidth="1"/>
    <col min="10" max="10" width="12.25" style="191" customWidth="1"/>
    <col min="11" max="11" width="12.625" style="191" customWidth="1"/>
    <col min="12" max="13" width="10.125" style="194" customWidth="1"/>
    <col min="14" max="14" width="9.875" style="194" customWidth="1"/>
    <col min="15" max="15" width="10.125" style="194" customWidth="1"/>
    <col min="16" max="16" width="9" style="205" customWidth="1"/>
    <col min="17" max="16384" width="9" style="191"/>
  </cols>
  <sheetData>
    <row r="1" spans="1:17">
      <c r="A1" s="207" t="s">
        <v>387</v>
      </c>
    </row>
    <row r="2" spans="1:17" ht="38.25" customHeight="1">
      <c r="A2" s="301" t="s">
        <v>392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</row>
    <row r="3" spans="1:17" ht="32.25" customHeight="1">
      <c r="A3" s="305" t="s">
        <v>263</v>
      </c>
      <c r="B3" s="305" t="s">
        <v>264</v>
      </c>
      <c r="C3" s="306" t="s">
        <v>266</v>
      </c>
      <c r="D3" s="309" t="s">
        <v>366</v>
      </c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02" t="s">
        <v>238</v>
      </c>
    </row>
    <row r="4" spans="1:17">
      <c r="A4" s="305"/>
      <c r="B4" s="305"/>
      <c r="C4" s="307"/>
      <c r="D4" s="309" t="s">
        <v>271</v>
      </c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03"/>
    </row>
    <row r="5" spans="1:17" ht="35.25" customHeight="1">
      <c r="A5" s="305"/>
      <c r="B5" s="305"/>
      <c r="C5" s="307"/>
      <c r="D5" s="311" t="s">
        <v>367</v>
      </c>
      <c r="E5" s="312"/>
      <c r="F5" s="312"/>
      <c r="G5" s="312"/>
      <c r="H5" s="313"/>
      <c r="I5" s="314" t="s">
        <v>368</v>
      </c>
      <c r="J5" s="315"/>
      <c r="K5" s="316"/>
      <c r="L5" s="317" t="s">
        <v>310</v>
      </c>
      <c r="M5" s="318"/>
      <c r="N5" s="318"/>
      <c r="O5" s="318"/>
      <c r="P5" s="319"/>
      <c r="Q5" s="304"/>
    </row>
    <row r="6" spans="1:17" ht="24">
      <c r="A6" s="305"/>
      <c r="B6" s="305"/>
      <c r="C6" s="308"/>
      <c r="D6" s="93" t="s">
        <v>7</v>
      </c>
      <c r="E6" s="93" t="s">
        <v>8</v>
      </c>
      <c r="F6" s="93" t="s">
        <v>312</v>
      </c>
      <c r="G6" s="93" t="s">
        <v>363</v>
      </c>
      <c r="H6" s="93" t="s">
        <v>369</v>
      </c>
      <c r="I6" s="94" t="s">
        <v>7</v>
      </c>
      <c r="J6" s="94" t="s">
        <v>8</v>
      </c>
      <c r="K6" s="94" t="s">
        <v>312</v>
      </c>
      <c r="L6" s="93" t="s">
        <v>7</v>
      </c>
      <c r="M6" s="93" t="s">
        <v>8</v>
      </c>
      <c r="N6" s="93" t="s">
        <v>312</v>
      </c>
      <c r="O6" s="93" t="s">
        <v>363</v>
      </c>
      <c r="P6" s="93" t="s">
        <v>369</v>
      </c>
      <c r="Q6" s="192"/>
    </row>
    <row r="7" spans="1:17">
      <c r="A7" s="196" t="s">
        <v>243</v>
      </c>
      <c r="B7" s="197"/>
      <c r="C7" s="98"/>
      <c r="D7" s="61">
        <f t="shared" ref="D7:H7" si="0">D8+D33+D44+D56+D77+D95+D113+D135+D141+D154+D171+D188+D199+D217</f>
        <v>47112.849999999984</v>
      </c>
      <c r="E7" s="61">
        <f t="shared" si="0"/>
        <v>30907.189999999991</v>
      </c>
      <c r="F7" s="61">
        <f t="shared" si="0"/>
        <v>14688.66</v>
      </c>
      <c r="G7" s="61">
        <f t="shared" si="0"/>
        <v>0</v>
      </c>
      <c r="H7" s="61">
        <f t="shared" si="0"/>
        <v>1517</v>
      </c>
      <c r="I7" s="61">
        <v>34339</v>
      </c>
      <c r="J7" s="61">
        <v>24060</v>
      </c>
      <c r="K7" s="61">
        <v>10279</v>
      </c>
      <c r="L7" s="99">
        <v>12773.85</v>
      </c>
      <c r="M7" s="99">
        <v>6847.1900000000005</v>
      </c>
      <c r="N7" s="99">
        <v>4409.6599999999989</v>
      </c>
      <c r="O7" s="99">
        <v>0</v>
      </c>
      <c r="P7" s="99">
        <v>1517</v>
      </c>
      <c r="Q7" s="193"/>
    </row>
    <row r="8" spans="1:17">
      <c r="A8" s="198" t="s">
        <v>15</v>
      </c>
      <c r="B8" s="199"/>
      <c r="C8" s="200"/>
      <c r="D8" s="100">
        <f t="shared" ref="D8:H8" si="1">SUM(D10:D32)</f>
        <v>13337.890000000001</v>
      </c>
      <c r="E8" s="100">
        <f t="shared" si="1"/>
        <v>7699.5999999999995</v>
      </c>
      <c r="F8" s="100">
        <f t="shared" si="1"/>
        <v>5601.5999999999995</v>
      </c>
      <c r="G8" s="100">
        <f t="shared" si="1"/>
        <v>0</v>
      </c>
      <c r="H8" s="100">
        <f t="shared" si="1"/>
        <v>36.69</v>
      </c>
      <c r="I8" s="100">
        <v>9795</v>
      </c>
      <c r="J8" s="100">
        <v>6251</v>
      </c>
      <c r="K8" s="100">
        <v>3544</v>
      </c>
      <c r="L8" s="99">
        <v>3542.8900000000008</v>
      </c>
      <c r="M8" s="99">
        <v>1448.6</v>
      </c>
      <c r="N8" s="99">
        <v>2057.6</v>
      </c>
      <c r="O8" s="99">
        <v>0</v>
      </c>
      <c r="P8" s="99">
        <v>36.69</v>
      </c>
      <c r="Q8" s="99"/>
    </row>
    <row r="9" spans="1:17" s="201" customFormat="1" ht="13.5">
      <c r="A9" s="198" t="s">
        <v>244</v>
      </c>
      <c r="B9" s="199"/>
      <c r="C9" s="200"/>
      <c r="D9" s="100">
        <f t="shared" ref="D9:H9" si="2">SUM(D10:D30)</f>
        <v>13312.550000000001</v>
      </c>
      <c r="E9" s="100">
        <f t="shared" si="2"/>
        <v>7699.5999999999995</v>
      </c>
      <c r="F9" s="100">
        <f t="shared" si="2"/>
        <v>5601.5999999999995</v>
      </c>
      <c r="G9" s="100">
        <f t="shared" si="2"/>
        <v>0</v>
      </c>
      <c r="H9" s="100">
        <f t="shared" si="2"/>
        <v>11.35</v>
      </c>
      <c r="I9" s="100">
        <v>9795</v>
      </c>
      <c r="J9" s="100">
        <v>6251</v>
      </c>
      <c r="K9" s="100">
        <v>3544</v>
      </c>
      <c r="L9" s="99">
        <v>3517.5500000000006</v>
      </c>
      <c r="M9" s="99">
        <v>1448.6</v>
      </c>
      <c r="N9" s="99">
        <v>2057.6</v>
      </c>
      <c r="O9" s="99">
        <v>0</v>
      </c>
      <c r="P9" s="99">
        <v>11.35</v>
      </c>
      <c r="Q9" s="200"/>
    </row>
    <row r="10" spans="1:17" ht="24">
      <c r="A10" s="202" t="s">
        <v>17</v>
      </c>
      <c r="B10" s="41" t="s">
        <v>18</v>
      </c>
      <c r="C10" s="60" t="s">
        <v>273</v>
      </c>
      <c r="D10" s="96">
        <f t="shared" ref="D10:F20" si="3">I10+L10</f>
        <v>1619.56</v>
      </c>
      <c r="E10" s="96">
        <f t="shared" si="3"/>
        <v>745.13</v>
      </c>
      <c r="F10" s="96">
        <f t="shared" si="3"/>
        <v>874.43</v>
      </c>
      <c r="G10" s="96">
        <f t="shared" ref="G10:H25" si="4">O10</f>
        <v>0</v>
      </c>
      <c r="H10" s="96">
        <f t="shared" si="4"/>
        <v>0</v>
      </c>
      <c r="I10" s="130">
        <v>1096</v>
      </c>
      <c r="J10" s="130">
        <v>583</v>
      </c>
      <c r="K10" s="130">
        <v>513</v>
      </c>
      <c r="L10" s="97">
        <v>523.55999999999995</v>
      </c>
      <c r="M10" s="97">
        <v>162.13</v>
      </c>
      <c r="N10" s="97">
        <v>361.42999999999995</v>
      </c>
      <c r="O10" s="97"/>
      <c r="P10" s="195"/>
      <c r="Q10" s="193"/>
    </row>
    <row r="11" spans="1:17" ht="24">
      <c r="A11" s="202" t="s">
        <v>17</v>
      </c>
      <c r="B11" s="41" t="s">
        <v>19</v>
      </c>
      <c r="C11" s="60" t="s">
        <v>273</v>
      </c>
      <c r="D11" s="96">
        <f t="shared" si="3"/>
        <v>751.31999999999994</v>
      </c>
      <c r="E11" s="96">
        <f t="shared" si="3"/>
        <v>646.41999999999996</v>
      </c>
      <c r="F11" s="96">
        <f t="shared" si="3"/>
        <v>104.89999999999999</v>
      </c>
      <c r="G11" s="96">
        <f t="shared" si="4"/>
        <v>0</v>
      </c>
      <c r="H11" s="96">
        <f t="shared" si="4"/>
        <v>0</v>
      </c>
      <c r="I11" s="130">
        <v>631</v>
      </c>
      <c r="J11" s="130">
        <v>553</v>
      </c>
      <c r="K11" s="130">
        <v>78</v>
      </c>
      <c r="L11" s="97">
        <v>120.31999999999995</v>
      </c>
      <c r="M11" s="97">
        <v>93.419999999999959</v>
      </c>
      <c r="N11" s="97">
        <v>26.899999999999988</v>
      </c>
      <c r="O11" s="97"/>
      <c r="P11" s="195"/>
      <c r="Q11" s="193"/>
    </row>
    <row r="12" spans="1:17" ht="24">
      <c r="A12" s="202" t="s">
        <v>17</v>
      </c>
      <c r="B12" s="41" t="s">
        <v>20</v>
      </c>
      <c r="C12" s="60" t="s">
        <v>273</v>
      </c>
      <c r="D12" s="96">
        <f t="shared" si="3"/>
        <v>1288.77</v>
      </c>
      <c r="E12" s="96">
        <f t="shared" si="3"/>
        <v>779.25</v>
      </c>
      <c r="F12" s="96">
        <f t="shared" si="3"/>
        <v>509.51999999999992</v>
      </c>
      <c r="G12" s="96">
        <f t="shared" si="4"/>
        <v>0</v>
      </c>
      <c r="H12" s="96">
        <f t="shared" si="4"/>
        <v>0</v>
      </c>
      <c r="I12" s="130">
        <v>981</v>
      </c>
      <c r="J12" s="130">
        <v>661</v>
      </c>
      <c r="K12" s="130">
        <v>320</v>
      </c>
      <c r="L12" s="97">
        <v>307.76999999999992</v>
      </c>
      <c r="M12" s="97">
        <v>118.25</v>
      </c>
      <c r="N12" s="97">
        <v>189.51999999999992</v>
      </c>
      <c r="O12" s="97"/>
      <c r="P12" s="195"/>
      <c r="Q12" s="193"/>
    </row>
    <row r="13" spans="1:17">
      <c r="A13" s="202" t="s">
        <v>17</v>
      </c>
      <c r="B13" s="41" t="s">
        <v>21</v>
      </c>
      <c r="C13" s="60" t="s">
        <v>272</v>
      </c>
      <c r="D13" s="96">
        <f t="shared" si="3"/>
        <v>1018.48</v>
      </c>
      <c r="E13" s="96">
        <f t="shared" si="3"/>
        <v>857.32</v>
      </c>
      <c r="F13" s="96">
        <f t="shared" si="3"/>
        <v>161.16</v>
      </c>
      <c r="G13" s="96">
        <f t="shared" si="4"/>
        <v>0</v>
      </c>
      <c r="H13" s="96">
        <f t="shared" si="4"/>
        <v>0</v>
      </c>
      <c r="I13" s="130">
        <v>875</v>
      </c>
      <c r="J13" s="130">
        <v>748</v>
      </c>
      <c r="K13" s="130">
        <v>127</v>
      </c>
      <c r="L13" s="97">
        <v>143.48000000000005</v>
      </c>
      <c r="M13" s="97">
        <v>109.32000000000005</v>
      </c>
      <c r="N13" s="97">
        <v>34.159999999999997</v>
      </c>
      <c r="O13" s="97"/>
      <c r="P13" s="195"/>
      <c r="Q13" s="193"/>
    </row>
    <row r="14" spans="1:17" ht="24">
      <c r="A14" s="202" t="s">
        <v>17</v>
      </c>
      <c r="B14" s="41" t="s">
        <v>22</v>
      </c>
      <c r="C14" s="60" t="s">
        <v>273</v>
      </c>
      <c r="D14" s="96">
        <f t="shared" si="3"/>
        <v>753.26</v>
      </c>
      <c r="E14" s="96">
        <f t="shared" si="3"/>
        <v>700.99</v>
      </c>
      <c r="F14" s="96">
        <f t="shared" si="3"/>
        <v>52.269999999999953</v>
      </c>
      <c r="G14" s="96">
        <f t="shared" si="4"/>
        <v>0</v>
      </c>
      <c r="H14" s="96">
        <f t="shared" si="4"/>
        <v>0</v>
      </c>
      <c r="I14" s="130">
        <v>847</v>
      </c>
      <c r="J14" s="130">
        <v>612</v>
      </c>
      <c r="K14" s="130">
        <v>235</v>
      </c>
      <c r="L14" s="97">
        <v>-93.740000000000038</v>
      </c>
      <c r="M14" s="97">
        <v>88.990000000000009</v>
      </c>
      <c r="N14" s="97">
        <v>-182.73000000000005</v>
      </c>
      <c r="O14" s="97"/>
      <c r="P14" s="195"/>
      <c r="Q14" s="193"/>
    </row>
    <row r="15" spans="1:17" ht="24">
      <c r="A15" s="202" t="s">
        <v>17</v>
      </c>
      <c r="B15" s="41" t="s">
        <v>23</v>
      </c>
      <c r="C15" s="60" t="s">
        <v>273</v>
      </c>
      <c r="D15" s="96">
        <f t="shared" si="3"/>
        <v>2193.06</v>
      </c>
      <c r="E15" s="96">
        <f t="shared" si="3"/>
        <v>794.48</v>
      </c>
      <c r="F15" s="96">
        <f t="shared" si="3"/>
        <v>1398.58</v>
      </c>
      <c r="G15" s="96">
        <f t="shared" si="4"/>
        <v>0</v>
      </c>
      <c r="H15" s="96">
        <f t="shared" si="4"/>
        <v>0</v>
      </c>
      <c r="I15" s="130">
        <v>1443</v>
      </c>
      <c r="J15" s="130">
        <v>660</v>
      </c>
      <c r="K15" s="130">
        <v>783</v>
      </c>
      <c r="L15" s="97">
        <v>750.06000000000006</v>
      </c>
      <c r="M15" s="97">
        <v>134.48000000000002</v>
      </c>
      <c r="N15" s="97">
        <v>615.58000000000004</v>
      </c>
      <c r="O15" s="97"/>
      <c r="P15" s="195"/>
      <c r="Q15" s="193"/>
    </row>
    <row r="16" spans="1:17" ht="24">
      <c r="A16" s="202" t="s">
        <v>17</v>
      </c>
      <c r="B16" s="41" t="s">
        <v>24</v>
      </c>
      <c r="C16" s="60" t="s">
        <v>273</v>
      </c>
      <c r="D16" s="96">
        <f t="shared" si="3"/>
        <v>2145.2800000000002</v>
      </c>
      <c r="E16" s="96">
        <f t="shared" si="3"/>
        <v>868.51</v>
      </c>
      <c r="F16" s="96">
        <f t="shared" si="3"/>
        <v>1276.77</v>
      </c>
      <c r="G16" s="96">
        <f t="shared" si="4"/>
        <v>0</v>
      </c>
      <c r="H16" s="96">
        <f t="shared" si="4"/>
        <v>0</v>
      </c>
      <c r="I16" s="130">
        <v>1517</v>
      </c>
      <c r="J16" s="130">
        <v>719</v>
      </c>
      <c r="K16" s="130">
        <v>798</v>
      </c>
      <c r="L16" s="97">
        <v>628.28000000000009</v>
      </c>
      <c r="M16" s="97">
        <v>149.51</v>
      </c>
      <c r="N16" s="97">
        <v>478.7700000000001</v>
      </c>
      <c r="O16" s="97"/>
      <c r="P16" s="195"/>
      <c r="Q16" s="193"/>
    </row>
    <row r="17" spans="1:17" ht="24">
      <c r="A17" s="202" t="s">
        <v>17</v>
      </c>
      <c r="B17" s="41" t="s">
        <v>25</v>
      </c>
      <c r="C17" s="60" t="s">
        <v>273</v>
      </c>
      <c r="D17" s="96">
        <f t="shared" si="3"/>
        <v>1218.28</v>
      </c>
      <c r="E17" s="96">
        <f t="shared" si="3"/>
        <v>858.31</v>
      </c>
      <c r="F17" s="96">
        <f t="shared" si="3"/>
        <v>359.97</v>
      </c>
      <c r="G17" s="96">
        <f t="shared" si="4"/>
        <v>0</v>
      </c>
      <c r="H17" s="96">
        <f t="shared" si="4"/>
        <v>0</v>
      </c>
      <c r="I17" s="130">
        <v>959</v>
      </c>
      <c r="J17" s="130">
        <v>733</v>
      </c>
      <c r="K17" s="130">
        <v>226</v>
      </c>
      <c r="L17" s="97">
        <v>259.27999999999997</v>
      </c>
      <c r="M17" s="97">
        <v>125.30999999999995</v>
      </c>
      <c r="N17" s="97">
        <v>133.97000000000003</v>
      </c>
      <c r="O17" s="97"/>
      <c r="P17" s="195"/>
      <c r="Q17" s="193"/>
    </row>
    <row r="18" spans="1:17" ht="24">
      <c r="A18" s="202" t="s">
        <v>17</v>
      </c>
      <c r="B18" s="41" t="s">
        <v>26</v>
      </c>
      <c r="C18" s="60" t="s">
        <v>273</v>
      </c>
      <c r="D18" s="96">
        <f t="shared" si="3"/>
        <v>1395.89</v>
      </c>
      <c r="E18" s="96">
        <f t="shared" si="3"/>
        <v>569.34</v>
      </c>
      <c r="F18" s="96">
        <f t="shared" si="3"/>
        <v>826.55</v>
      </c>
      <c r="G18" s="96">
        <f t="shared" si="4"/>
        <v>0</v>
      </c>
      <c r="H18" s="96">
        <f t="shared" si="4"/>
        <v>0</v>
      </c>
      <c r="I18" s="130">
        <v>893</v>
      </c>
      <c r="J18" s="130">
        <v>458</v>
      </c>
      <c r="K18" s="130">
        <v>435</v>
      </c>
      <c r="L18" s="97">
        <v>502.89000000000004</v>
      </c>
      <c r="M18" s="97">
        <v>111.34000000000003</v>
      </c>
      <c r="N18" s="97">
        <v>391.55</v>
      </c>
      <c r="O18" s="97"/>
      <c r="P18" s="195"/>
      <c r="Q18" s="193"/>
    </row>
    <row r="19" spans="1:17" ht="24">
      <c r="A19" s="202" t="s">
        <v>17</v>
      </c>
      <c r="B19" s="41" t="s">
        <v>27</v>
      </c>
      <c r="C19" s="60" t="s">
        <v>273</v>
      </c>
      <c r="D19" s="96">
        <f t="shared" si="3"/>
        <v>546.86</v>
      </c>
      <c r="E19" s="96">
        <f t="shared" si="3"/>
        <v>509.41</v>
      </c>
      <c r="F19" s="96">
        <f t="shared" si="3"/>
        <v>37.450000000000003</v>
      </c>
      <c r="G19" s="96">
        <f t="shared" si="4"/>
        <v>0</v>
      </c>
      <c r="H19" s="96">
        <f t="shared" si="4"/>
        <v>0</v>
      </c>
      <c r="I19" s="130">
        <v>450</v>
      </c>
      <c r="J19" s="130">
        <v>421</v>
      </c>
      <c r="K19" s="130">
        <v>29</v>
      </c>
      <c r="L19" s="97">
        <v>96.860000000000028</v>
      </c>
      <c r="M19" s="97">
        <v>88.410000000000025</v>
      </c>
      <c r="N19" s="97">
        <v>8.4499999999999993</v>
      </c>
      <c r="O19" s="97"/>
      <c r="P19" s="195"/>
      <c r="Q19" s="193"/>
    </row>
    <row r="20" spans="1:17" ht="24">
      <c r="A20" s="202" t="s">
        <v>17</v>
      </c>
      <c r="B20" s="41" t="s">
        <v>28</v>
      </c>
      <c r="C20" s="60" t="s">
        <v>272</v>
      </c>
      <c r="D20" s="96">
        <f t="shared" si="3"/>
        <v>282.82</v>
      </c>
      <c r="E20" s="96">
        <f t="shared" si="3"/>
        <v>282.82</v>
      </c>
      <c r="F20" s="96">
        <f t="shared" si="3"/>
        <v>0</v>
      </c>
      <c r="G20" s="96">
        <f t="shared" si="4"/>
        <v>0</v>
      </c>
      <c r="H20" s="96">
        <f t="shared" si="4"/>
        <v>0</v>
      </c>
      <c r="I20" s="130">
        <v>103</v>
      </c>
      <c r="J20" s="130">
        <v>103</v>
      </c>
      <c r="K20" s="130">
        <v>0</v>
      </c>
      <c r="L20" s="97">
        <v>179.82</v>
      </c>
      <c r="M20" s="97">
        <v>179.82</v>
      </c>
      <c r="N20" s="97"/>
      <c r="O20" s="97"/>
      <c r="P20" s="195"/>
      <c r="Q20" s="193"/>
    </row>
    <row r="21" spans="1:17" ht="24">
      <c r="A21" s="202" t="s">
        <v>17</v>
      </c>
      <c r="B21" s="158" t="s">
        <v>334</v>
      </c>
      <c r="C21" s="60" t="s">
        <v>273</v>
      </c>
      <c r="D21" s="96">
        <f>I21+L21</f>
        <v>54.55</v>
      </c>
      <c r="E21" s="96">
        <f>J21+M21</f>
        <v>54.55</v>
      </c>
      <c r="F21" s="96"/>
      <c r="G21" s="96"/>
      <c r="H21" s="96"/>
      <c r="I21" s="130"/>
      <c r="J21" s="130"/>
      <c r="K21" s="130"/>
      <c r="L21" s="97">
        <v>54.55</v>
      </c>
      <c r="M21" s="97">
        <v>54.55</v>
      </c>
      <c r="N21" s="97"/>
      <c r="O21" s="97"/>
      <c r="P21" s="195"/>
      <c r="Q21" s="193"/>
    </row>
    <row r="22" spans="1:17" ht="24">
      <c r="A22" s="202" t="s">
        <v>17</v>
      </c>
      <c r="B22" s="158" t="s">
        <v>335</v>
      </c>
      <c r="C22" s="60" t="s">
        <v>273</v>
      </c>
      <c r="D22" s="96">
        <f>I22+L22</f>
        <v>33.07</v>
      </c>
      <c r="E22" s="96">
        <f>J22+M22</f>
        <v>33.07</v>
      </c>
      <c r="F22" s="96"/>
      <c r="G22" s="96"/>
      <c r="H22" s="96"/>
      <c r="I22" s="130"/>
      <c r="J22" s="130"/>
      <c r="K22" s="130"/>
      <c r="L22" s="97">
        <v>33.07</v>
      </c>
      <c r="M22" s="97">
        <v>33.07</v>
      </c>
      <c r="N22" s="97"/>
      <c r="O22" s="97"/>
      <c r="P22" s="195"/>
      <c r="Q22" s="193"/>
    </row>
    <row r="23" spans="1:17">
      <c r="A23" s="65" t="s">
        <v>17</v>
      </c>
      <c r="B23" s="65"/>
      <c r="C23" s="59"/>
      <c r="D23" s="96">
        <f t="shared" ref="D23:F32" si="5">I23+L23</f>
        <v>6.3</v>
      </c>
      <c r="E23" s="96">
        <f t="shared" si="5"/>
        <v>0</v>
      </c>
      <c r="F23" s="96">
        <f t="shared" si="5"/>
        <v>0</v>
      </c>
      <c r="G23" s="96">
        <f t="shared" ref="G23:H32" si="6">O23</f>
        <v>0</v>
      </c>
      <c r="H23" s="96">
        <f t="shared" si="4"/>
        <v>6.3</v>
      </c>
      <c r="I23" s="130">
        <v>0</v>
      </c>
      <c r="J23" s="59"/>
      <c r="K23" s="59"/>
      <c r="L23" s="97">
        <v>6.3</v>
      </c>
      <c r="M23" s="203"/>
      <c r="N23" s="203"/>
      <c r="O23" s="203"/>
      <c r="P23" s="204">
        <v>6.3</v>
      </c>
      <c r="Q23" s="193"/>
    </row>
    <row r="24" spans="1:17">
      <c r="A24" s="65" t="s">
        <v>29</v>
      </c>
      <c r="B24" s="65"/>
      <c r="C24" s="59"/>
      <c r="D24" s="96">
        <f t="shared" si="5"/>
        <v>3.7</v>
      </c>
      <c r="E24" s="96">
        <f t="shared" si="5"/>
        <v>0</v>
      </c>
      <c r="F24" s="96">
        <f t="shared" si="5"/>
        <v>0</v>
      </c>
      <c r="G24" s="96">
        <f t="shared" si="6"/>
        <v>0</v>
      </c>
      <c r="H24" s="96">
        <f t="shared" si="4"/>
        <v>3.7</v>
      </c>
      <c r="I24" s="130">
        <v>0</v>
      </c>
      <c r="J24" s="59"/>
      <c r="K24" s="59"/>
      <c r="L24" s="97">
        <v>3.7</v>
      </c>
      <c r="M24" s="203"/>
      <c r="N24" s="203"/>
      <c r="O24" s="203"/>
      <c r="P24" s="204">
        <v>3.7</v>
      </c>
      <c r="Q24" s="193"/>
    </row>
    <row r="25" spans="1:17">
      <c r="A25" s="65" t="s">
        <v>30</v>
      </c>
      <c r="B25" s="65"/>
      <c r="C25" s="59"/>
      <c r="D25" s="96">
        <f t="shared" si="5"/>
        <v>1.35</v>
      </c>
      <c r="E25" s="96">
        <f t="shared" si="5"/>
        <v>0</v>
      </c>
      <c r="F25" s="96">
        <f t="shared" si="5"/>
        <v>0</v>
      </c>
      <c r="G25" s="96">
        <f t="shared" si="6"/>
        <v>0</v>
      </c>
      <c r="H25" s="96">
        <f t="shared" si="4"/>
        <v>1.35</v>
      </c>
      <c r="I25" s="130">
        <v>0</v>
      </c>
      <c r="J25" s="59"/>
      <c r="K25" s="59"/>
      <c r="L25" s="97">
        <v>1.35</v>
      </c>
      <c r="M25" s="203"/>
      <c r="N25" s="203"/>
      <c r="O25" s="203"/>
      <c r="P25" s="204">
        <v>1.35</v>
      </c>
      <c r="Q25" s="193"/>
    </row>
    <row r="26" spans="1:17">
      <c r="A26" s="65" t="s">
        <v>31</v>
      </c>
      <c r="B26" s="65"/>
      <c r="C26" s="59"/>
      <c r="D26" s="96">
        <f t="shared" si="5"/>
        <v>0</v>
      </c>
      <c r="E26" s="96">
        <f t="shared" si="5"/>
        <v>0</v>
      </c>
      <c r="F26" s="96">
        <f t="shared" si="5"/>
        <v>0</v>
      </c>
      <c r="G26" s="96">
        <f t="shared" si="6"/>
        <v>0</v>
      </c>
      <c r="H26" s="96">
        <f t="shared" si="6"/>
        <v>0</v>
      </c>
      <c r="I26" s="130">
        <v>0</v>
      </c>
      <c r="J26" s="59"/>
      <c r="K26" s="59"/>
      <c r="L26" s="97">
        <v>0</v>
      </c>
      <c r="M26" s="203"/>
      <c r="N26" s="203"/>
      <c r="O26" s="203"/>
      <c r="P26" s="204"/>
      <c r="Q26" s="193"/>
    </row>
    <row r="27" spans="1:17">
      <c r="A27" s="65" t="s">
        <v>32</v>
      </c>
      <c r="B27" s="65"/>
      <c r="C27" s="59"/>
      <c r="D27" s="96">
        <f t="shared" si="5"/>
        <v>0</v>
      </c>
      <c r="E27" s="96">
        <f t="shared" si="5"/>
        <v>0</v>
      </c>
      <c r="F27" s="96">
        <f t="shared" si="5"/>
        <v>0</v>
      </c>
      <c r="G27" s="96">
        <f t="shared" si="6"/>
        <v>0</v>
      </c>
      <c r="H27" s="96">
        <f t="shared" si="6"/>
        <v>0</v>
      </c>
      <c r="I27" s="130">
        <v>0</v>
      </c>
      <c r="J27" s="59"/>
      <c r="K27" s="59"/>
      <c r="L27" s="97">
        <v>0</v>
      </c>
      <c r="M27" s="203"/>
      <c r="N27" s="203"/>
      <c r="O27" s="203"/>
      <c r="P27" s="204"/>
      <c r="Q27" s="193"/>
    </row>
    <row r="28" spans="1:17">
      <c r="A28" s="65" t="s">
        <v>33</v>
      </c>
      <c r="B28" s="65"/>
      <c r="C28" s="59"/>
      <c r="D28" s="96">
        <f t="shared" si="5"/>
        <v>0</v>
      </c>
      <c r="E28" s="96">
        <f t="shared" si="5"/>
        <v>0</v>
      </c>
      <c r="F28" s="96">
        <f t="shared" si="5"/>
        <v>0</v>
      </c>
      <c r="G28" s="96">
        <f t="shared" si="6"/>
        <v>0</v>
      </c>
      <c r="H28" s="96">
        <f t="shared" si="6"/>
        <v>0</v>
      </c>
      <c r="I28" s="130">
        <v>0</v>
      </c>
      <c r="J28" s="59"/>
      <c r="K28" s="59"/>
      <c r="L28" s="97">
        <v>0</v>
      </c>
      <c r="M28" s="203"/>
      <c r="N28" s="203"/>
      <c r="O28" s="203"/>
      <c r="P28" s="204"/>
      <c r="Q28" s="193"/>
    </row>
    <row r="29" spans="1:17">
      <c r="A29" s="65" t="s">
        <v>34</v>
      </c>
      <c r="B29" s="65"/>
      <c r="C29" s="59"/>
      <c r="D29" s="96">
        <f t="shared" si="5"/>
        <v>0</v>
      </c>
      <c r="E29" s="96">
        <f t="shared" si="5"/>
        <v>0</v>
      </c>
      <c r="F29" s="96">
        <f t="shared" si="5"/>
        <v>0</v>
      </c>
      <c r="G29" s="96">
        <f t="shared" si="6"/>
        <v>0</v>
      </c>
      <c r="H29" s="96">
        <f t="shared" si="6"/>
        <v>0</v>
      </c>
      <c r="I29" s="130">
        <v>0</v>
      </c>
      <c r="J29" s="59"/>
      <c r="K29" s="59"/>
      <c r="L29" s="97">
        <v>0</v>
      </c>
      <c r="M29" s="203"/>
      <c r="N29" s="203"/>
      <c r="O29" s="203"/>
      <c r="P29" s="204"/>
      <c r="Q29" s="193"/>
    </row>
    <row r="30" spans="1:17">
      <c r="A30" s="65" t="s">
        <v>35</v>
      </c>
      <c r="B30" s="65"/>
      <c r="C30" s="59"/>
      <c r="D30" s="96">
        <f t="shared" si="5"/>
        <v>0</v>
      </c>
      <c r="E30" s="96">
        <f t="shared" si="5"/>
        <v>0</v>
      </c>
      <c r="F30" s="96">
        <f t="shared" si="5"/>
        <v>0</v>
      </c>
      <c r="G30" s="96">
        <f t="shared" si="6"/>
        <v>0</v>
      </c>
      <c r="H30" s="96">
        <f t="shared" si="6"/>
        <v>0</v>
      </c>
      <c r="I30" s="130">
        <v>0</v>
      </c>
      <c r="J30" s="59"/>
      <c r="K30" s="59"/>
      <c r="L30" s="97">
        <v>0</v>
      </c>
      <c r="M30" s="203"/>
      <c r="N30" s="203"/>
      <c r="O30" s="203"/>
      <c r="P30" s="204"/>
      <c r="Q30" s="193"/>
    </row>
    <row r="31" spans="1:17">
      <c r="A31" s="65" t="s">
        <v>36</v>
      </c>
      <c r="B31" s="65"/>
      <c r="C31" s="59"/>
      <c r="D31" s="96">
        <f t="shared" si="5"/>
        <v>15.77</v>
      </c>
      <c r="E31" s="96">
        <f t="shared" si="5"/>
        <v>0</v>
      </c>
      <c r="F31" s="96">
        <f t="shared" si="5"/>
        <v>0</v>
      </c>
      <c r="G31" s="96">
        <f t="shared" si="6"/>
        <v>0</v>
      </c>
      <c r="H31" s="96">
        <f t="shared" si="6"/>
        <v>15.77</v>
      </c>
      <c r="I31" s="130">
        <v>0</v>
      </c>
      <c r="J31" s="59"/>
      <c r="K31" s="59"/>
      <c r="L31" s="97">
        <v>15.77</v>
      </c>
      <c r="M31" s="203"/>
      <c r="N31" s="203"/>
      <c r="O31" s="203"/>
      <c r="P31" s="204">
        <v>15.77</v>
      </c>
      <c r="Q31" s="193"/>
    </row>
    <row r="32" spans="1:17">
      <c r="A32" s="65" t="s">
        <v>37</v>
      </c>
      <c r="B32" s="65"/>
      <c r="C32" s="59"/>
      <c r="D32" s="96">
        <f t="shared" si="5"/>
        <v>9.57</v>
      </c>
      <c r="E32" s="96">
        <f t="shared" si="5"/>
        <v>0</v>
      </c>
      <c r="F32" s="96">
        <f t="shared" si="5"/>
        <v>0</v>
      </c>
      <c r="G32" s="96">
        <f t="shared" si="6"/>
        <v>0</v>
      </c>
      <c r="H32" s="96">
        <f t="shared" si="6"/>
        <v>9.57</v>
      </c>
      <c r="I32" s="130">
        <v>0</v>
      </c>
      <c r="J32" s="59"/>
      <c r="K32" s="59"/>
      <c r="L32" s="97">
        <v>9.57</v>
      </c>
      <c r="M32" s="203"/>
      <c r="N32" s="203"/>
      <c r="O32" s="203"/>
      <c r="P32" s="204">
        <v>9.57</v>
      </c>
      <c r="Q32" s="193"/>
    </row>
    <row r="33" spans="1:17">
      <c r="A33" s="198" t="s">
        <v>39</v>
      </c>
      <c r="B33" s="199"/>
      <c r="C33" s="100"/>
      <c r="D33" s="100">
        <f t="shared" ref="D33:H33" si="7">SUM(D35:D43)</f>
        <v>4584.1299999999992</v>
      </c>
      <c r="E33" s="100">
        <f t="shared" si="7"/>
        <v>2066.15</v>
      </c>
      <c r="F33" s="100">
        <f t="shared" si="7"/>
        <v>2480.7099999999996</v>
      </c>
      <c r="G33" s="100">
        <f t="shared" si="7"/>
        <v>0</v>
      </c>
      <c r="H33" s="100">
        <f t="shared" si="7"/>
        <v>37.270000000000003</v>
      </c>
      <c r="I33" s="100">
        <v>3325</v>
      </c>
      <c r="J33" s="100">
        <v>1645</v>
      </c>
      <c r="K33" s="100">
        <v>1680</v>
      </c>
      <c r="L33" s="99">
        <v>1259.1299999999997</v>
      </c>
      <c r="M33" s="99">
        <v>421.15000000000003</v>
      </c>
      <c r="N33" s="99">
        <v>800.70999999999981</v>
      </c>
      <c r="O33" s="99">
        <v>0</v>
      </c>
      <c r="P33" s="99">
        <v>37.270000000000003</v>
      </c>
      <c r="Q33" s="193"/>
    </row>
    <row r="34" spans="1:17" s="201" customFormat="1" ht="13.5">
      <c r="A34" s="198" t="s">
        <v>245</v>
      </c>
      <c r="B34" s="199"/>
      <c r="C34" s="100"/>
      <c r="D34" s="100">
        <f t="shared" ref="D34:H34" si="8">SUM(D35:D38)</f>
        <v>4550.42</v>
      </c>
      <c r="E34" s="100">
        <f t="shared" si="8"/>
        <v>2066.15</v>
      </c>
      <c r="F34" s="100">
        <f t="shared" si="8"/>
        <v>2480.7099999999996</v>
      </c>
      <c r="G34" s="100">
        <f t="shared" si="8"/>
        <v>0</v>
      </c>
      <c r="H34" s="100">
        <f t="shared" si="8"/>
        <v>3.56</v>
      </c>
      <c r="I34" s="100">
        <v>3325</v>
      </c>
      <c r="J34" s="100">
        <v>1645</v>
      </c>
      <c r="K34" s="100">
        <v>1680</v>
      </c>
      <c r="L34" s="99">
        <v>1225.4199999999998</v>
      </c>
      <c r="M34" s="99">
        <v>421.15000000000003</v>
      </c>
      <c r="N34" s="99">
        <v>800.70999999999981</v>
      </c>
      <c r="O34" s="99">
        <v>0</v>
      </c>
      <c r="P34" s="99">
        <v>6.84</v>
      </c>
      <c r="Q34" s="200"/>
    </row>
    <row r="35" spans="1:17" ht="24">
      <c r="A35" s="202" t="s">
        <v>41</v>
      </c>
      <c r="B35" s="41" t="s">
        <v>43</v>
      </c>
      <c r="C35" s="60" t="s">
        <v>273</v>
      </c>
      <c r="D35" s="96">
        <f t="shared" ref="D35:F43" si="9">I35+L35</f>
        <v>3139.5599999999995</v>
      </c>
      <c r="E35" s="96">
        <f t="shared" si="9"/>
        <v>1093.98</v>
      </c>
      <c r="F35" s="96">
        <f t="shared" si="9"/>
        <v>2045.5799999999997</v>
      </c>
      <c r="G35" s="96">
        <f t="shared" ref="G35:H43" si="10">O35</f>
        <v>0</v>
      </c>
      <c r="H35" s="96">
        <f t="shared" si="10"/>
        <v>0</v>
      </c>
      <c r="I35" s="130">
        <v>2296</v>
      </c>
      <c r="J35" s="130">
        <v>901</v>
      </c>
      <c r="K35" s="130">
        <v>1395</v>
      </c>
      <c r="L35" s="97">
        <v>843.55999999999972</v>
      </c>
      <c r="M35" s="97">
        <v>192.98000000000002</v>
      </c>
      <c r="N35" s="97">
        <v>650.5799999999997</v>
      </c>
      <c r="O35" s="97"/>
      <c r="P35" s="195"/>
      <c r="Q35" s="193"/>
    </row>
    <row r="36" spans="1:17" ht="24">
      <c r="A36" s="202" t="s">
        <v>41</v>
      </c>
      <c r="B36" s="41" t="s">
        <v>44</v>
      </c>
      <c r="C36" s="60" t="s">
        <v>273</v>
      </c>
      <c r="D36" s="96">
        <f t="shared" si="9"/>
        <v>1137.3700000000001</v>
      </c>
      <c r="E36" s="96">
        <f t="shared" si="9"/>
        <v>702.24</v>
      </c>
      <c r="F36" s="96">
        <f t="shared" si="9"/>
        <v>435.13000000000005</v>
      </c>
      <c r="G36" s="96">
        <f t="shared" si="10"/>
        <v>0</v>
      </c>
      <c r="H36" s="96">
        <f t="shared" si="10"/>
        <v>0</v>
      </c>
      <c r="I36" s="130">
        <v>930</v>
      </c>
      <c r="J36" s="130">
        <v>645</v>
      </c>
      <c r="K36" s="130">
        <v>285</v>
      </c>
      <c r="L36" s="97">
        <v>207.37000000000006</v>
      </c>
      <c r="M36" s="97">
        <v>57.240000000000009</v>
      </c>
      <c r="N36" s="97">
        <v>150.13000000000005</v>
      </c>
      <c r="O36" s="97"/>
      <c r="P36" s="195"/>
      <c r="Q36" s="193"/>
    </row>
    <row r="37" spans="1:17">
      <c r="A37" s="202" t="s">
        <v>41</v>
      </c>
      <c r="B37" s="41" t="s">
        <v>45</v>
      </c>
      <c r="C37" s="60" t="s">
        <v>272</v>
      </c>
      <c r="D37" s="96">
        <f t="shared" si="9"/>
        <v>269.93</v>
      </c>
      <c r="E37" s="96">
        <f t="shared" si="9"/>
        <v>269.93</v>
      </c>
      <c r="F37" s="96">
        <f t="shared" si="9"/>
        <v>0</v>
      </c>
      <c r="G37" s="96">
        <f t="shared" si="10"/>
        <v>0</v>
      </c>
      <c r="H37" s="96">
        <f t="shared" si="10"/>
        <v>0</v>
      </c>
      <c r="I37" s="130">
        <v>99</v>
      </c>
      <c r="J37" s="130">
        <v>99</v>
      </c>
      <c r="K37" s="130">
        <v>0</v>
      </c>
      <c r="L37" s="97">
        <v>170.93</v>
      </c>
      <c r="M37" s="97">
        <v>170.93</v>
      </c>
      <c r="N37" s="97"/>
      <c r="O37" s="97"/>
      <c r="P37" s="195"/>
      <c r="Q37" s="193"/>
    </row>
    <row r="38" spans="1:17">
      <c r="A38" s="65" t="s">
        <v>41</v>
      </c>
      <c r="B38" s="66"/>
      <c r="C38" s="60"/>
      <c r="D38" s="96">
        <f t="shared" si="9"/>
        <v>3.56</v>
      </c>
      <c r="E38" s="96">
        <f t="shared" si="9"/>
        <v>0</v>
      </c>
      <c r="F38" s="96">
        <f t="shared" si="9"/>
        <v>0</v>
      </c>
      <c r="G38" s="96">
        <f t="shared" si="10"/>
        <v>0</v>
      </c>
      <c r="H38" s="96">
        <f t="shared" si="10"/>
        <v>3.56</v>
      </c>
      <c r="I38" s="130">
        <v>0</v>
      </c>
      <c r="J38" s="60"/>
      <c r="K38" s="60"/>
      <c r="L38" s="97">
        <v>3.56</v>
      </c>
      <c r="M38" s="97"/>
      <c r="N38" s="97"/>
      <c r="O38" s="97"/>
      <c r="P38" s="204">
        <v>3.56</v>
      </c>
      <c r="Q38" s="193"/>
    </row>
    <row r="39" spans="1:17">
      <c r="A39" s="65" t="s">
        <v>46</v>
      </c>
      <c r="B39" s="65"/>
      <c r="C39" s="59"/>
      <c r="D39" s="96">
        <f t="shared" si="9"/>
        <v>3.28</v>
      </c>
      <c r="E39" s="96">
        <f t="shared" si="9"/>
        <v>0</v>
      </c>
      <c r="F39" s="96">
        <f t="shared" si="9"/>
        <v>0</v>
      </c>
      <c r="G39" s="96">
        <f t="shared" si="10"/>
        <v>0</v>
      </c>
      <c r="H39" s="96">
        <f t="shared" si="10"/>
        <v>3.28</v>
      </c>
      <c r="I39" s="130">
        <v>0</v>
      </c>
      <c r="J39" s="59"/>
      <c r="K39" s="59"/>
      <c r="L39" s="97">
        <v>3.28</v>
      </c>
      <c r="M39" s="203"/>
      <c r="N39" s="203"/>
      <c r="O39" s="203"/>
      <c r="P39" s="204">
        <v>3.28</v>
      </c>
      <c r="Q39" s="193"/>
    </row>
    <row r="40" spans="1:17">
      <c r="A40" s="65" t="s">
        <v>47</v>
      </c>
      <c r="B40" s="65"/>
      <c r="C40" s="59"/>
      <c r="D40" s="96">
        <f t="shared" si="9"/>
        <v>12.8</v>
      </c>
      <c r="E40" s="96">
        <f t="shared" si="9"/>
        <v>0</v>
      </c>
      <c r="F40" s="96">
        <f t="shared" si="9"/>
        <v>0</v>
      </c>
      <c r="G40" s="96">
        <f t="shared" si="10"/>
        <v>0</v>
      </c>
      <c r="H40" s="96">
        <f t="shared" si="10"/>
        <v>12.8</v>
      </c>
      <c r="I40" s="130">
        <v>0</v>
      </c>
      <c r="J40" s="59"/>
      <c r="K40" s="59"/>
      <c r="L40" s="97">
        <v>12.8</v>
      </c>
      <c r="M40" s="203"/>
      <c r="N40" s="203"/>
      <c r="O40" s="203"/>
      <c r="P40" s="204">
        <v>12.8</v>
      </c>
      <c r="Q40" s="193"/>
    </row>
    <row r="41" spans="1:17">
      <c r="A41" s="65" t="s">
        <v>48</v>
      </c>
      <c r="B41" s="65"/>
      <c r="C41" s="59"/>
      <c r="D41" s="96">
        <f t="shared" si="9"/>
        <v>6.12</v>
      </c>
      <c r="E41" s="96">
        <f t="shared" si="9"/>
        <v>0</v>
      </c>
      <c r="F41" s="96">
        <f t="shared" si="9"/>
        <v>0</v>
      </c>
      <c r="G41" s="96">
        <f t="shared" si="10"/>
        <v>0</v>
      </c>
      <c r="H41" s="96">
        <f t="shared" si="10"/>
        <v>6.12</v>
      </c>
      <c r="I41" s="130">
        <v>0</v>
      </c>
      <c r="J41" s="59"/>
      <c r="K41" s="59"/>
      <c r="L41" s="97">
        <v>6.12</v>
      </c>
      <c r="M41" s="203"/>
      <c r="N41" s="203"/>
      <c r="O41" s="203"/>
      <c r="P41" s="204">
        <v>6.12</v>
      </c>
      <c r="Q41" s="193"/>
    </row>
    <row r="42" spans="1:17">
      <c r="A42" s="65" t="s">
        <v>49</v>
      </c>
      <c r="B42" s="65"/>
      <c r="C42" s="59"/>
      <c r="D42" s="96">
        <f t="shared" si="9"/>
        <v>5.48</v>
      </c>
      <c r="E42" s="96">
        <f t="shared" si="9"/>
        <v>0</v>
      </c>
      <c r="F42" s="96">
        <f t="shared" si="9"/>
        <v>0</v>
      </c>
      <c r="G42" s="96">
        <f t="shared" si="10"/>
        <v>0</v>
      </c>
      <c r="H42" s="96">
        <f t="shared" si="10"/>
        <v>5.48</v>
      </c>
      <c r="I42" s="130">
        <v>0</v>
      </c>
      <c r="J42" s="59"/>
      <c r="K42" s="59"/>
      <c r="L42" s="97">
        <v>5.48</v>
      </c>
      <c r="M42" s="203"/>
      <c r="N42" s="203"/>
      <c r="O42" s="203"/>
      <c r="P42" s="204">
        <v>5.48</v>
      </c>
      <c r="Q42" s="193"/>
    </row>
    <row r="43" spans="1:17">
      <c r="A43" s="65" t="s">
        <v>50</v>
      </c>
      <c r="B43" s="65"/>
      <c r="C43" s="59"/>
      <c r="D43" s="96">
        <f t="shared" si="9"/>
        <v>6.03</v>
      </c>
      <c r="E43" s="96">
        <f t="shared" si="9"/>
        <v>0</v>
      </c>
      <c r="F43" s="96">
        <f t="shared" si="9"/>
        <v>0</v>
      </c>
      <c r="G43" s="96">
        <f t="shared" si="10"/>
        <v>0</v>
      </c>
      <c r="H43" s="96">
        <f t="shared" si="10"/>
        <v>6.03</v>
      </c>
      <c r="I43" s="130">
        <v>0</v>
      </c>
      <c r="J43" s="59"/>
      <c r="K43" s="59"/>
      <c r="L43" s="97">
        <v>6.03</v>
      </c>
      <c r="M43" s="203"/>
      <c r="N43" s="203"/>
      <c r="O43" s="203"/>
      <c r="P43" s="204">
        <v>6.03</v>
      </c>
      <c r="Q43" s="193"/>
    </row>
    <row r="44" spans="1:17">
      <c r="A44" s="198" t="s">
        <v>52</v>
      </c>
      <c r="B44" s="199"/>
      <c r="C44" s="100">
        <f t="shared" ref="C44:H44" si="11">SUM(C46:C55)</f>
        <v>0</v>
      </c>
      <c r="D44" s="100">
        <f t="shared" si="11"/>
        <v>3856.8100000000004</v>
      </c>
      <c r="E44" s="100">
        <f t="shared" si="11"/>
        <v>2580.9300000000003</v>
      </c>
      <c r="F44" s="100">
        <f t="shared" si="11"/>
        <v>1248.33</v>
      </c>
      <c r="G44" s="100">
        <f t="shared" si="11"/>
        <v>0</v>
      </c>
      <c r="H44" s="100">
        <f t="shared" si="11"/>
        <v>27.55</v>
      </c>
      <c r="I44" s="100">
        <v>2546</v>
      </c>
      <c r="J44" s="100">
        <v>1718</v>
      </c>
      <c r="K44" s="100">
        <v>828</v>
      </c>
      <c r="L44" s="99">
        <v>1310.8100000000002</v>
      </c>
      <c r="M44" s="99">
        <v>862.93</v>
      </c>
      <c r="N44" s="99">
        <v>420.33000000000004</v>
      </c>
      <c r="O44" s="99">
        <v>0</v>
      </c>
      <c r="P44" s="99">
        <v>27.55</v>
      </c>
      <c r="Q44" s="193"/>
    </row>
    <row r="45" spans="1:17">
      <c r="A45" s="198" t="s">
        <v>246</v>
      </c>
      <c r="B45" s="199"/>
      <c r="C45" s="100">
        <f t="shared" ref="C45:H45" si="12">SUM(C46:C52)</f>
        <v>0</v>
      </c>
      <c r="D45" s="100">
        <f t="shared" si="12"/>
        <v>3834.57</v>
      </c>
      <c r="E45" s="100">
        <f t="shared" si="12"/>
        <v>2580.9300000000003</v>
      </c>
      <c r="F45" s="100">
        <f t="shared" si="12"/>
        <v>1248.33</v>
      </c>
      <c r="G45" s="100">
        <f t="shared" si="12"/>
        <v>0</v>
      </c>
      <c r="H45" s="100">
        <f t="shared" si="12"/>
        <v>5.31</v>
      </c>
      <c r="I45" s="100">
        <v>2546</v>
      </c>
      <c r="J45" s="100">
        <v>1718</v>
      </c>
      <c r="K45" s="100">
        <v>828</v>
      </c>
      <c r="L45" s="99">
        <v>1288.5700000000002</v>
      </c>
      <c r="M45" s="99">
        <v>862.93</v>
      </c>
      <c r="N45" s="99">
        <v>420.33000000000004</v>
      </c>
      <c r="O45" s="99">
        <v>0</v>
      </c>
      <c r="P45" s="99">
        <v>27.55</v>
      </c>
      <c r="Q45" s="193"/>
    </row>
    <row r="46" spans="1:17" ht="24">
      <c r="A46" s="202" t="s">
        <v>54</v>
      </c>
      <c r="B46" s="41" t="s">
        <v>55</v>
      </c>
      <c r="C46" s="60" t="s">
        <v>273</v>
      </c>
      <c r="D46" s="96">
        <f t="shared" ref="D46:F55" si="13">I46+L46</f>
        <v>971.69999999999993</v>
      </c>
      <c r="E46" s="96">
        <f t="shared" si="13"/>
        <v>898.42</v>
      </c>
      <c r="F46" s="96">
        <f t="shared" si="13"/>
        <v>73.280000000000015</v>
      </c>
      <c r="G46" s="96">
        <f t="shared" ref="G46:H55" si="14">O46</f>
        <v>0</v>
      </c>
      <c r="H46" s="96">
        <f t="shared" si="14"/>
        <v>0</v>
      </c>
      <c r="I46" s="130">
        <v>894</v>
      </c>
      <c r="J46" s="130">
        <v>816</v>
      </c>
      <c r="K46" s="130">
        <v>78</v>
      </c>
      <c r="L46" s="97">
        <v>77.699999999999974</v>
      </c>
      <c r="M46" s="97">
        <v>82.419999999999959</v>
      </c>
      <c r="N46" s="97">
        <v>-4.7199999999999882</v>
      </c>
      <c r="O46" s="97"/>
      <c r="P46" s="195"/>
      <c r="Q46" s="193"/>
    </row>
    <row r="47" spans="1:17" ht="24">
      <c r="A47" s="202" t="s">
        <v>54</v>
      </c>
      <c r="B47" s="3" t="s">
        <v>318</v>
      </c>
      <c r="C47" s="60" t="s">
        <v>273</v>
      </c>
      <c r="D47" s="96">
        <f t="shared" si="13"/>
        <v>1412.76</v>
      </c>
      <c r="E47" s="96">
        <f t="shared" si="13"/>
        <v>754.93</v>
      </c>
      <c r="F47" s="96">
        <f t="shared" si="13"/>
        <v>657.83</v>
      </c>
      <c r="G47" s="96">
        <f t="shared" si="14"/>
        <v>0</v>
      </c>
      <c r="H47" s="96">
        <f t="shared" si="14"/>
        <v>0</v>
      </c>
      <c r="I47" s="130">
        <v>1010</v>
      </c>
      <c r="J47" s="130">
        <v>553</v>
      </c>
      <c r="K47" s="130">
        <v>457</v>
      </c>
      <c r="L47" s="97">
        <v>402.76</v>
      </c>
      <c r="M47" s="97">
        <v>201.92999999999995</v>
      </c>
      <c r="N47" s="97">
        <v>200.83</v>
      </c>
      <c r="O47" s="97"/>
      <c r="P47" s="195"/>
      <c r="Q47" s="193"/>
    </row>
    <row r="48" spans="1:17" ht="24">
      <c r="A48" s="202" t="s">
        <v>54</v>
      </c>
      <c r="B48" s="41" t="s">
        <v>56</v>
      </c>
      <c r="C48" s="60" t="s">
        <v>273</v>
      </c>
      <c r="D48" s="96">
        <f t="shared" si="13"/>
        <v>962.72</v>
      </c>
      <c r="E48" s="96">
        <f t="shared" si="13"/>
        <v>448.86</v>
      </c>
      <c r="F48" s="96">
        <f t="shared" si="13"/>
        <v>513.86</v>
      </c>
      <c r="G48" s="96">
        <f t="shared" si="14"/>
        <v>0</v>
      </c>
      <c r="H48" s="96">
        <f t="shared" si="14"/>
        <v>0</v>
      </c>
      <c r="I48" s="130">
        <v>642</v>
      </c>
      <c r="J48" s="130">
        <v>349</v>
      </c>
      <c r="K48" s="130">
        <v>293</v>
      </c>
      <c r="L48" s="97">
        <v>320.72000000000003</v>
      </c>
      <c r="M48" s="97">
        <v>99.860000000000014</v>
      </c>
      <c r="N48" s="97">
        <v>220.86000000000004</v>
      </c>
      <c r="O48" s="97"/>
      <c r="P48" s="195"/>
      <c r="Q48" s="193"/>
    </row>
    <row r="49" spans="1:17">
      <c r="A49" s="202" t="s">
        <v>54</v>
      </c>
      <c r="B49" s="206" t="s">
        <v>337</v>
      </c>
      <c r="C49" s="60" t="s">
        <v>272</v>
      </c>
      <c r="D49" s="96">
        <f t="shared" si="13"/>
        <v>482.08000000000004</v>
      </c>
      <c r="E49" s="96">
        <f t="shared" si="13"/>
        <v>478.72</v>
      </c>
      <c r="F49" s="96">
        <f t="shared" si="13"/>
        <v>3.36</v>
      </c>
      <c r="G49" s="96">
        <f t="shared" si="14"/>
        <v>0</v>
      </c>
      <c r="H49" s="96">
        <f t="shared" si="14"/>
        <v>0</v>
      </c>
      <c r="I49" s="130">
        <v>0</v>
      </c>
      <c r="J49" s="130">
        <v>0</v>
      </c>
      <c r="K49" s="130">
        <v>0</v>
      </c>
      <c r="L49" s="97">
        <v>482.08000000000004</v>
      </c>
      <c r="M49" s="97">
        <v>478.72</v>
      </c>
      <c r="N49" s="97">
        <v>3.36</v>
      </c>
      <c r="O49" s="97"/>
      <c r="P49" s="195"/>
      <c r="Q49" s="193"/>
    </row>
    <row r="50" spans="1:17">
      <c r="A50" s="65" t="s">
        <v>54</v>
      </c>
      <c r="B50" s="66"/>
      <c r="C50" s="59"/>
      <c r="D50" s="96">
        <f t="shared" si="13"/>
        <v>5.31</v>
      </c>
      <c r="E50" s="96">
        <f t="shared" si="13"/>
        <v>0</v>
      </c>
      <c r="F50" s="96">
        <f t="shared" si="13"/>
        <v>0</v>
      </c>
      <c r="G50" s="96">
        <f t="shared" si="14"/>
        <v>0</v>
      </c>
      <c r="H50" s="96">
        <f t="shared" si="14"/>
        <v>5.31</v>
      </c>
      <c r="I50" s="130">
        <v>0</v>
      </c>
      <c r="J50" s="59"/>
      <c r="K50" s="59"/>
      <c r="L50" s="97">
        <v>5.31</v>
      </c>
      <c r="M50" s="203"/>
      <c r="N50" s="203"/>
      <c r="O50" s="203"/>
      <c r="P50" s="204">
        <v>5.31</v>
      </c>
      <c r="Q50" s="193"/>
    </row>
    <row r="51" spans="1:17">
      <c r="A51" s="65" t="s">
        <v>57</v>
      </c>
      <c r="B51" s="65"/>
      <c r="C51" s="59"/>
      <c r="D51" s="96">
        <f t="shared" si="13"/>
        <v>0</v>
      </c>
      <c r="E51" s="96">
        <f t="shared" si="13"/>
        <v>0</v>
      </c>
      <c r="F51" s="96">
        <f t="shared" si="13"/>
        <v>0</v>
      </c>
      <c r="G51" s="96">
        <f t="shared" si="14"/>
        <v>0</v>
      </c>
      <c r="H51" s="96">
        <f t="shared" si="14"/>
        <v>0</v>
      </c>
      <c r="I51" s="130">
        <v>0</v>
      </c>
      <c r="J51" s="59"/>
      <c r="K51" s="59"/>
      <c r="L51" s="97">
        <v>0</v>
      </c>
      <c r="M51" s="203"/>
      <c r="N51" s="203"/>
      <c r="O51" s="203"/>
      <c r="P51" s="204"/>
      <c r="Q51" s="193"/>
    </row>
    <row r="52" spans="1:17">
      <c r="A52" s="65" t="s">
        <v>58</v>
      </c>
      <c r="B52" s="65"/>
      <c r="C52" s="60"/>
      <c r="D52" s="96">
        <f t="shared" si="13"/>
        <v>0</v>
      </c>
      <c r="E52" s="96">
        <f t="shared" si="13"/>
        <v>0</v>
      </c>
      <c r="F52" s="96">
        <f t="shared" si="13"/>
        <v>0</v>
      </c>
      <c r="G52" s="96">
        <f t="shared" si="14"/>
        <v>0</v>
      </c>
      <c r="H52" s="96">
        <f t="shared" si="14"/>
        <v>0</v>
      </c>
      <c r="I52" s="130">
        <v>0</v>
      </c>
      <c r="J52" s="60"/>
      <c r="K52" s="60"/>
      <c r="L52" s="97">
        <v>0</v>
      </c>
      <c r="M52" s="97"/>
      <c r="N52" s="97"/>
      <c r="O52" s="97"/>
      <c r="P52" s="97"/>
      <c r="Q52" s="193"/>
    </row>
    <row r="53" spans="1:17">
      <c r="A53" s="65" t="s">
        <v>59</v>
      </c>
      <c r="B53" s="65"/>
      <c r="C53" s="60"/>
      <c r="D53" s="96">
        <f t="shared" si="13"/>
        <v>11.28</v>
      </c>
      <c r="E53" s="96">
        <f t="shared" si="13"/>
        <v>0</v>
      </c>
      <c r="F53" s="96">
        <f t="shared" si="13"/>
        <v>0</v>
      </c>
      <c r="G53" s="96">
        <f t="shared" si="14"/>
        <v>0</v>
      </c>
      <c r="H53" s="96">
        <f t="shared" si="14"/>
        <v>11.28</v>
      </c>
      <c r="I53" s="130">
        <v>0</v>
      </c>
      <c r="J53" s="60"/>
      <c r="K53" s="60"/>
      <c r="L53" s="97">
        <v>11.28</v>
      </c>
      <c r="M53" s="97"/>
      <c r="N53" s="97"/>
      <c r="O53" s="97"/>
      <c r="P53" s="204">
        <v>11.28</v>
      </c>
      <c r="Q53" s="193"/>
    </row>
    <row r="54" spans="1:17">
      <c r="A54" s="65" t="s">
        <v>60</v>
      </c>
      <c r="B54" s="65"/>
      <c r="C54" s="60"/>
      <c r="D54" s="96">
        <f t="shared" si="13"/>
        <v>10.16</v>
      </c>
      <c r="E54" s="96">
        <f t="shared" si="13"/>
        <v>0</v>
      </c>
      <c r="F54" s="96">
        <f t="shared" si="13"/>
        <v>0</v>
      </c>
      <c r="G54" s="96">
        <f t="shared" si="14"/>
        <v>0</v>
      </c>
      <c r="H54" s="96">
        <f t="shared" si="14"/>
        <v>10.16</v>
      </c>
      <c r="I54" s="130">
        <v>0</v>
      </c>
      <c r="J54" s="60"/>
      <c r="K54" s="60"/>
      <c r="L54" s="97">
        <v>10.16</v>
      </c>
      <c r="M54" s="97"/>
      <c r="N54" s="97"/>
      <c r="O54" s="97"/>
      <c r="P54" s="204">
        <v>10.16</v>
      </c>
      <c r="Q54" s="193"/>
    </row>
    <row r="55" spans="1:17">
      <c r="A55" s="65" t="s">
        <v>61</v>
      </c>
      <c r="B55" s="65"/>
      <c r="C55" s="59"/>
      <c r="D55" s="96">
        <f t="shared" si="13"/>
        <v>0.8</v>
      </c>
      <c r="E55" s="96">
        <f t="shared" si="13"/>
        <v>0</v>
      </c>
      <c r="F55" s="96">
        <f t="shared" si="13"/>
        <v>0</v>
      </c>
      <c r="G55" s="96">
        <f t="shared" si="14"/>
        <v>0</v>
      </c>
      <c r="H55" s="96">
        <f t="shared" si="14"/>
        <v>0.8</v>
      </c>
      <c r="I55" s="130">
        <v>0</v>
      </c>
      <c r="J55" s="59"/>
      <c r="K55" s="59"/>
      <c r="L55" s="97">
        <v>0.8</v>
      </c>
      <c r="M55" s="203"/>
      <c r="N55" s="203"/>
      <c r="O55" s="203"/>
      <c r="P55" s="204">
        <v>0.8</v>
      </c>
      <c r="Q55" s="193"/>
    </row>
    <row r="56" spans="1:17">
      <c r="A56" s="198" t="s">
        <v>63</v>
      </c>
      <c r="B56" s="199"/>
      <c r="C56" s="100"/>
      <c r="D56" s="100">
        <f t="shared" ref="D56:H56" si="15">SUM(D58:D76)</f>
        <v>4735.1999999999989</v>
      </c>
      <c r="E56" s="100">
        <f t="shared" si="15"/>
        <v>3367.6</v>
      </c>
      <c r="F56" s="100">
        <f t="shared" si="15"/>
        <v>1264.0400000000002</v>
      </c>
      <c r="G56" s="100">
        <f t="shared" si="15"/>
        <v>0</v>
      </c>
      <c r="H56" s="100">
        <f t="shared" si="15"/>
        <v>103.56</v>
      </c>
      <c r="I56" s="100">
        <v>3510</v>
      </c>
      <c r="J56" s="100">
        <v>2642</v>
      </c>
      <c r="K56" s="100">
        <v>868</v>
      </c>
      <c r="L56" s="99">
        <v>1225.2</v>
      </c>
      <c r="M56" s="99">
        <v>725.59999999999991</v>
      </c>
      <c r="N56" s="99">
        <v>396.03999999999996</v>
      </c>
      <c r="O56" s="99">
        <v>0</v>
      </c>
      <c r="P56" s="99">
        <v>103.56</v>
      </c>
      <c r="Q56" s="193"/>
    </row>
    <row r="57" spans="1:17">
      <c r="A57" s="198" t="s">
        <v>247</v>
      </c>
      <c r="B57" s="199"/>
      <c r="C57" s="100"/>
      <c r="D57" s="100">
        <f t="shared" ref="D57:H57" si="16">SUM(D58:D69)</f>
        <v>4638.2599999999993</v>
      </c>
      <c r="E57" s="100">
        <f t="shared" si="16"/>
        <v>3367.6</v>
      </c>
      <c r="F57" s="100">
        <f t="shared" si="16"/>
        <v>1264.0400000000002</v>
      </c>
      <c r="G57" s="100">
        <f t="shared" si="16"/>
        <v>0</v>
      </c>
      <c r="H57" s="100">
        <f t="shared" si="16"/>
        <v>6.62</v>
      </c>
      <c r="I57" s="100">
        <v>3510</v>
      </c>
      <c r="J57" s="100">
        <v>2642</v>
      </c>
      <c r="K57" s="100">
        <v>868</v>
      </c>
      <c r="L57" s="99">
        <v>1128.26</v>
      </c>
      <c r="M57" s="99">
        <v>725.59999999999991</v>
      </c>
      <c r="N57" s="99">
        <v>396.03999999999996</v>
      </c>
      <c r="O57" s="99">
        <v>0</v>
      </c>
      <c r="P57" s="99">
        <v>6.62</v>
      </c>
      <c r="Q57" s="193"/>
    </row>
    <row r="58" spans="1:17" ht="24">
      <c r="A58" s="202" t="s">
        <v>65</v>
      </c>
      <c r="B58" s="41" t="s">
        <v>66</v>
      </c>
      <c r="C58" s="60" t="s">
        <v>273</v>
      </c>
      <c r="D58" s="96">
        <f t="shared" ref="D58:F62" si="17">I58+L58</f>
        <v>1014.0999999999999</v>
      </c>
      <c r="E58" s="96">
        <f t="shared" si="17"/>
        <v>787.55</v>
      </c>
      <c r="F58" s="96">
        <f t="shared" si="17"/>
        <v>226.55</v>
      </c>
      <c r="G58" s="96">
        <f>O58</f>
        <v>0</v>
      </c>
      <c r="H58" s="96">
        <f t="shared" ref="H58:H76" si="18">P58</f>
        <v>0</v>
      </c>
      <c r="I58" s="130">
        <v>863</v>
      </c>
      <c r="J58" s="130">
        <v>688</v>
      </c>
      <c r="K58" s="130">
        <v>175</v>
      </c>
      <c r="L58" s="97">
        <v>151.09999999999997</v>
      </c>
      <c r="M58" s="97">
        <v>99.549999999999955</v>
      </c>
      <c r="N58" s="97">
        <v>51.550000000000004</v>
      </c>
      <c r="O58" s="97"/>
      <c r="P58" s="195"/>
      <c r="Q58" s="193"/>
    </row>
    <row r="59" spans="1:17" ht="24">
      <c r="A59" s="202" t="s">
        <v>65</v>
      </c>
      <c r="B59" s="41" t="s">
        <v>67</v>
      </c>
      <c r="C59" s="60" t="s">
        <v>273</v>
      </c>
      <c r="D59" s="96">
        <f t="shared" si="17"/>
        <v>1082.1500000000001</v>
      </c>
      <c r="E59" s="96">
        <f t="shared" si="17"/>
        <v>789.83</v>
      </c>
      <c r="F59" s="96">
        <f t="shared" si="17"/>
        <v>292.32</v>
      </c>
      <c r="G59" s="96">
        <f>O59</f>
        <v>0</v>
      </c>
      <c r="H59" s="96">
        <f t="shared" si="18"/>
        <v>0</v>
      </c>
      <c r="I59" s="130">
        <v>876</v>
      </c>
      <c r="J59" s="130">
        <v>689</v>
      </c>
      <c r="K59" s="130">
        <v>187</v>
      </c>
      <c r="L59" s="97">
        <v>206.15000000000003</v>
      </c>
      <c r="M59" s="97">
        <v>100.83000000000004</v>
      </c>
      <c r="N59" s="97">
        <v>105.31999999999998</v>
      </c>
      <c r="O59" s="97"/>
      <c r="P59" s="195"/>
      <c r="Q59" s="193"/>
    </row>
    <row r="60" spans="1:17">
      <c r="A60" s="202" t="s">
        <v>65</v>
      </c>
      <c r="B60" s="41" t="s">
        <v>68</v>
      </c>
      <c r="C60" s="60" t="s">
        <v>272</v>
      </c>
      <c r="D60" s="96">
        <f t="shared" si="17"/>
        <v>1211.8399999999999</v>
      </c>
      <c r="E60" s="96">
        <f t="shared" si="17"/>
        <v>820.97</v>
      </c>
      <c r="F60" s="96">
        <f t="shared" si="17"/>
        <v>390.86999999999995</v>
      </c>
      <c r="G60" s="96">
        <f>O60</f>
        <v>0</v>
      </c>
      <c r="H60" s="96">
        <f t="shared" si="18"/>
        <v>0</v>
      </c>
      <c r="I60" s="130">
        <v>966</v>
      </c>
      <c r="J60" s="130">
        <v>697</v>
      </c>
      <c r="K60" s="130">
        <v>269</v>
      </c>
      <c r="L60" s="97">
        <v>245.83999999999997</v>
      </c>
      <c r="M60" s="97">
        <v>123.97000000000003</v>
      </c>
      <c r="N60" s="97">
        <v>121.86999999999996</v>
      </c>
      <c r="O60" s="97"/>
      <c r="P60" s="195"/>
      <c r="Q60" s="193"/>
    </row>
    <row r="61" spans="1:17" ht="24">
      <c r="A61" s="202" t="s">
        <v>65</v>
      </c>
      <c r="B61" s="41" t="s">
        <v>69</v>
      </c>
      <c r="C61" s="60" t="s">
        <v>273</v>
      </c>
      <c r="D61" s="96">
        <f t="shared" si="17"/>
        <v>925.53</v>
      </c>
      <c r="E61" s="96">
        <f t="shared" si="17"/>
        <v>574.17999999999995</v>
      </c>
      <c r="F61" s="96">
        <f t="shared" si="17"/>
        <v>351.35</v>
      </c>
      <c r="G61" s="96">
        <f>O61</f>
        <v>0</v>
      </c>
      <c r="H61" s="96">
        <f t="shared" si="18"/>
        <v>0</v>
      </c>
      <c r="I61" s="130">
        <v>637</v>
      </c>
      <c r="J61" s="130">
        <v>400</v>
      </c>
      <c r="K61" s="130">
        <v>237</v>
      </c>
      <c r="L61" s="97">
        <v>288.52999999999997</v>
      </c>
      <c r="M61" s="97">
        <v>174.17999999999995</v>
      </c>
      <c r="N61" s="97">
        <v>114.35000000000001</v>
      </c>
      <c r="O61" s="97"/>
      <c r="P61" s="195"/>
      <c r="Q61" s="193"/>
    </row>
    <row r="62" spans="1:17" ht="24">
      <c r="A62" s="202" t="s">
        <v>65</v>
      </c>
      <c r="B62" s="41" t="s">
        <v>70</v>
      </c>
      <c r="C62" s="60" t="s">
        <v>272</v>
      </c>
      <c r="D62" s="96">
        <f t="shared" si="17"/>
        <v>376.53</v>
      </c>
      <c r="E62" s="96">
        <f t="shared" si="17"/>
        <v>373.58</v>
      </c>
      <c r="F62" s="96">
        <f t="shared" si="17"/>
        <v>2.9499999999999993</v>
      </c>
      <c r="G62" s="96">
        <f>O62</f>
        <v>0</v>
      </c>
      <c r="H62" s="96">
        <f t="shared" si="18"/>
        <v>0</v>
      </c>
      <c r="I62" s="130">
        <v>168</v>
      </c>
      <c r="J62" s="130">
        <v>168</v>
      </c>
      <c r="K62" s="130">
        <v>0</v>
      </c>
      <c r="L62" s="97">
        <v>208.52999999999997</v>
      </c>
      <c r="M62" s="97">
        <v>205.57999999999998</v>
      </c>
      <c r="N62" s="97">
        <v>2.9499999999999993</v>
      </c>
      <c r="O62" s="97"/>
      <c r="P62" s="195"/>
      <c r="Q62" s="193"/>
    </row>
    <row r="63" spans="1:17" ht="24">
      <c r="A63" s="202" t="s">
        <v>65</v>
      </c>
      <c r="B63" s="158" t="s">
        <v>338</v>
      </c>
      <c r="C63" s="60" t="s">
        <v>273</v>
      </c>
      <c r="D63" s="96">
        <f>I63+L63</f>
        <v>21.49</v>
      </c>
      <c r="E63" s="96">
        <f>J63+M63</f>
        <v>21.49</v>
      </c>
      <c r="F63" s="96"/>
      <c r="G63" s="96"/>
      <c r="H63" s="96"/>
      <c r="I63" s="130"/>
      <c r="J63" s="130"/>
      <c r="K63" s="130"/>
      <c r="L63" s="97">
        <v>21.49</v>
      </c>
      <c r="M63" s="97">
        <v>21.49</v>
      </c>
      <c r="N63" s="97">
        <v>0</v>
      </c>
      <c r="O63" s="97"/>
      <c r="P63" s="195"/>
      <c r="Q63" s="193"/>
    </row>
    <row r="64" spans="1:17">
      <c r="A64" s="65" t="s">
        <v>65</v>
      </c>
      <c r="B64" s="65"/>
      <c r="C64" s="60"/>
      <c r="D64" s="96">
        <f t="shared" ref="D64:F76" si="19">I64+L64</f>
        <v>0</v>
      </c>
      <c r="E64" s="96">
        <f t="shared" si="19"/>
        <v>0</v>
      </c>
      <c r="F64" s="96">
        <f t="shared" si="19"/>
        <v>0</v>
      </c>
      <c r="G64" s="96">
        <f t="shared" ref="G64:G76" si="20">O64</f>
        <v>0</v>
      </c>
      <c r="H64" s="96">
        <f t="shared" si="18"/>
        <v>0</v>
      </c>
      <c r="I64" s="130">
        <v>0</v>
      </c>
      <c r="J64" s="60"/>
      <c r="K64" s="60"/>
      <c r="L64" s="97">
        <v>0</v>
      </c>
      <c r="M64" s="97"/>
      <c r="N64" s="97"/>
      <c r="O64" s="97"/>
      <c r="P64" s="97"/>
      <c r="Q64" s="193"/>
    </row>
    <row r="65" spans="1:17">
      <c r="A65" s="65" t="s">
        <v>71</v>
      </c>
      <c r="B65" s="65"/>
      <c r="C65" s="60"/>
      <c r="D65" s="96">
        <f t="shared" si="19"/>
        <v>1.04</v>
      </c>
      <c r="E65" s="96">
        <f t="shared" si="19"/>
        <v>0</v>
      </c>
      <c r="F65" s="96">
        <f t="shared" si="19"/>
        <v>0</v>
      </c>
      <c r="G65" s="96">
        <f t="shared" si="20"/>
        <v>0</v>
      </c>
      <c r="H65" s="96">
        <f t="shared" si="18"/>
        <v>1.04</v>
      </c>
      <c r="I65" s="130">
        <v>0</v>
      </c>
      <c r="J65" s="60"/>
      <c r="K65" s="60"/>
      <c r="L65" s="97">
        <v>1.04</v>
      </c>
      <c r="M65" s="97"/>
      <c r="N65" s="97"/>
      <c r="O65" s="97"/>
      <c r="P65" s="204">
        <v>1.04</v>
      </c>
      <c r="Q65" s="193"/>
    </row>
    <row r="66" spans="1:17">
      <c r="A66" s="65" t="s">
        <v>72</v>
      </c>
      <c r="B66" s="65"/>
      <c r="C66" s="60"/>
      <c r="D66" s="96">
        <f t="shared" si="19"/>
        <v>1.59</v>
      </c>
      <c r="E66" s="96">
        <f t="shared" si="19"/>
        <v>0</v>
      </c>
      <c r="F66" s="96">
        <f t="shared" si="19"/>
        <v>0</v>
      </c>
      <c r="G66" s="96">
        <f t="shared" si="20"/>
        <v>0</v>
      </c>
      <c r="H66" s="96">
        <f t="shared" si="18"/>
        <v>1.59</v>
      </c>
      <c r="I66" s="130">
        <v>0</v>
      </c>
      <c r="J66" s="60"/>
      <c r="K66" s="60"/>
      <c r="L66" s="97">
        <v>1.59</v>
      </c>
      <c r="M66" s="97"/>
      <c r="N66" s="97"/>
      <c r="O66" s="97"/>
      <c r="P66" s="204">
        <v>1.59</v>
      </c>
      <c r="Q66" s="193"/>
    </row>
    <row r="67" spans="1:17">
      <c r="A67" s="65" t="s">
        <v>73</v>
      </c>
      <c r="B67" s="65"/>
      <c r="C67" s="60"/>
      <c r="D67" s="96">
        <f t="shared" si="19"/>
        <v>1.2</v>
      </c>
      <c r="E67" s="96">
        <f t="shared" si="19"/>
        <v>0</v>
      </c>
      <c r="F67" s="96">
        <f t="shared" si="19"/>
        <v>0</v>
      </c>
      <c r="G67" s="96">
        <f t="shared" si="20"/>
        <v>0</v>
      </c>
      <c r="H67" s="96">
        <f t="shared" si="18"/>
        <v>1.2</v>
      </c>
      <c r="I67" s="130">
        <v>0</v>
      </c>
      <c r="J67" s="60"/>
      <c r="K67" s="60"/>
      <c r="L67" s="97">
        <v>1.2</v>
      </c>
      <c r="M67" s="97"/>
      <c r="N67" s="97"/>
      <c r="O67" s="97"/>
      <c r="P67" s="204">
        <v>1.2</v>
      </c>
      <c r="Q67" s="193"/>
    </row>
    <row r="68" spans="1:17">
      <c r="A68" s="65" t="s">
        <v>74</v>
      </c>
      <c r="B68" s="65"/>
      <c r="C68" s="60"/>
      <c r="D68" s="96">
        <f t="shared" si="19"/>
        <v>1.1599999999999999</v>
      </c>
      <c r="E68" s="96">
        <f t="shared" si="19"/>
        <v>0</v>
      </c>
      <c r="F68" s="96">
        <f t="shared" si="19"/>
        <v>0</v>
      </c>
      <c r="G68" s="96">
        <f t="shared" si="20"/>
        <v>0</v>
      </c>
      <c r="H68" s="96">
        <f t="shared" si="18"/>
        <v>1.1599999999999999</v>
      </c>
      <c r="I68" s="130">
        <v>0</v>
      </c>
      <c r="J68" s="60"/>
      <c r="K68" s="60"/>
      <c r="L68" s="97">
        <v>1.1599999999999999</v>
      </c>
      <c r="M68" s="97"/>
      <c r="N68" s="97"/>
      <c r="O68" s="97"/>
      <c r="P68" s="204">
        <v>1.1599999999999999</v>
      </c>
      <c r="Q68" s="193"/>
    </row>
    <row r="69" spans="1:17">
      <c r="A69" s="65" t="s">
        <v>75</v>
      </c>
      <c r="B69" s="65"/>
      <c r="C69" s="59"/>
      <c r="D69" s="96">
        <f t="shared" si="19"/>
        <v>1.63</v>
      </c>
      <c r="E69" s="96">
        <f t="shared" si="19"/>
        <v>0</v>
      </c>
      <c r="F69" s="96">
        <f t="shared" si="19"/>
        <v>0</v>
      </c>
      <c r="G69" s="96">
        <f t="shared" si="20"/>
        <v>0</v>
      </c>
      <c r="H69" s="96">
        <f t="shared" si="18"/>
        <v>1.63</v>
      </c>
      <c r="I69" s="130">
        <v>0</v>
      </c>
      <c r="J69" s="59"/>
      <c r="K69" s="59"/>
      <c r="L69" s="97">
        <v>1.63</v>
      </c>
      <c r="M69" s="203"/>
      <c r="N69" s="203"/>
      <c r="O69" s="203"/>
      <c r="P69" s="204">
        <v>1.63</v>
      </c>
      <c r="Q69" s="193"/>
    </row>
    <row r="70" spans="1:17">
      <c r="A70" s="65" t="s">
        <v>76</v>
      </c>
      <c r="B70" s="65"/>
      <c r="C70" s="59"/>
      <c r="D70" s="96">
        <f t="shared" si="19"/>
        <v>9.65</v>
      </c>
      <c r="E70" s="96">
        <f t="shared" si="19"/>
        <v>0</v>
      </c>
      <c r="F70" s="96">
        <f t="shared" si="19"/>
        <v>0</v>
      </c>
      <c r="G70" s="96">
        <f t="shared" si="20"/>
        <v>0</v>
      </c>
      <c r="H70" s="96">
        <f t="shared" si="18"/>
        <v>9.65</v>
      </c>
      <c r="I70" s="130">
        <v>0</v>
      </c>
      <c r="J70" s="59"/>
      <c r="K70" s="59"/>
      <c r="L70" s="97">
        <v>9.65</v>
      </c>
      <c r="M70" s="203"/>
      <c r="N70" s="203"/>
      <c r="O70" s="203"/>
      <c r="P70" s="204">
        <v>9.65</v>
      </c>
      <c r="Q70" s="193"/>
    </row>
    <row r="71" spans="1:17">
      <c r="A71" s="65" t="s">
        <v>77</v>
      </c>
      <c r="B71" s="65"/>
      <c r="C71" s="59"/>
      <c r="D71" s="96">
        <f t="shared" si="19"/>
        <v>15.35</v>
      </c>
      <c r="E71" s="96">
        <f t="shared" si="19"/>
        <v>0</v>
      </c>
      <c r="F71" s="96">
        <f t="shared" si="19"/>
        <v>0</v>
      </c>
      <c r="G71" s="96">
        <f t="shared" si="20"/>
        <v>0</v>
      </c>
      <c r="H71" s="96">
        <f t="shared" si="18"/>
        <v>15.35</v>
      </c>
      <c r="I71" s="130">
        <v>0</v>
      </c>
      <c r="J71" s="59"/>
      <c r="K71" s="59"/>
      <c r="L71" s="97">
        <v>15.35</v>
      </c>
      <c r="M71" s="203"/>
      <c r="N71" s="203"/>
      <c r="O71" s="203"/>
      <c r="P71" s="204">
        <v>15.35</v>
      </c>
      <c r="Q71" s="193"/>
    </row>
    <row r="72" spans="1:17">
      <c r="A72" s="65" t="s">
        <v>78</v>
      </c>
      <c r="B72" s="65"/>
      <c r="C72" s="59"/>
      <c r="D72" s="96">
        <f t="shared" si="19"/>
        <v>4.49</v>
      </c>
      <c r="E72" s="96">
        <f t="shared" si="19"/>
        <v>0</v>
      </c>
      <c r="F72" s="96">
        <f t="shared" si="19"/>
        <v>0</v>
      </c>
      <c r="G72" s="96">
        <f t="shared" si="20"/>
        <v>0</v>
      </c>
      <c r="H72" s="96">
        <f t="shared" si="18"/>
        <v>4.49</v>
      </c>
      <c r="I72" s="130">
        <v>0</v>
      </c>
      <c r="J72" s="59"/>
      <c r="K72" s="59"/>
      <c r="L72" s="97">
        <v>4.49</v>
      </c>
      <c r="M72" s="203"/>
      <c r="N72" s="203"/>
      <c r="O72" s="203"/>
      <c r="P72" s="204">
        <v>4.49</v>
      </c>
      <c r="Q72" s="193"/>
    </row>
    <row r="73" spans="1:17">
      <c r="A73" s="65" t="s">
        <v>79</v>
      </c>
      <c r="B73" s="65"/>
      <c r="C73" s="59"/>
      <c r="D73" s="96">
        <f t="shared" si="19"/>
        <v>8.39</v>
      </c>
      <c r="E73" s="96">
        <f t="shared" si="19"/>
        <v>0</v>
      </c>
      <c r="F73" s="96">
        <f t="shared" si="19"/>
        <v>0</v>
      </c>
      <c r="G73" s="96">
        <f t="shared" si="20"/>
        <v>0</v>
      </c>
      <c r="H73" s="96">
        <f t="shared" si="18"/>
        <v>8.39</v>
      </c>
      <c r="I73" s="130">
        <v>0</v>
      </c>
      <c r="J73" s="59"/>
      <c r="K73" s="59"/>
      <c r="L73" s="97">
        <v>8.39</v>
      </c>
      <c r="M73" s="203"/>
      <c r="N73" s="203"/>
      <c r="O73" s="203"/>
      <c r="P73" s="204">
        <v>8.39</v>
      </c>
      <c r="Q73" s="193"/>
    </row>
    <row r="74" spans="1:17">
      <c r="A74" s="65" t="s">
        <v>80</v>
      </c>
      <c r="B74" s="65"/>
      <c r="C74" s="59"/>
      <c r="D74" s="96">
        <f t="shared" si="19"/>
        <v>17.61</v>
      </c>
      <c r="E74" s="96">
        <f t="shared" si="19"/>
        <v>0</v>
      </c>
      <c r="F74" s="96">
        <f t="shared" si="19"/>
        <v>0</v>
      </c>
      <c r="G74" s="96">
        <f t="shared" si="20"/>
        <v>0</v>
      </c>
      <c r="H74" s="96">
        <f t="shared" si="18"/>
        <v>17.61</v>
      </c>
      <c r="I74" s="130">
        <v>0</v>
      </c>
      <c r="J74" s="59"/>
      <c r="K74" s="59"/>
      <c r="L74" s="97">
        <v>17.61</v>
      </c>
      <c r="M74" s="203"/>
      <c r="N74" s="203"/>
      <c r="O74" s="203"/>
      <c r="P74" s="204">
        <v>17.61</v>
      </c>
      <c r="Q74" s="193"/>
    </row>
    <row r="75" spans="1:17">
      <c r="A75" s="65" t="s">
        <v>81</v>
      </c>
      <c r="B75" s="65"/>
      <c r="C75" s="59"/>
      <c r="D75" s="96">
        <f t="shared" si="19"/>
        <v>16.38</v>
      </c>
      <c r="E75" s="96">
        <f t="shared" si="19"/>
        <v>0</v>
      </c>
      <c r="F75" s="96">
        <f t="shared" si="19"/>
        <v>0</v>
      </c>
      <c r="G75" s="96">
        <f t="shared" si="20"/>
        <v>0</v>
      </c>
      <c r="H75" s="96">
        <f t="shared" si="18"/>
        <v>16.38</v>
      </c>
      <c r="I75" s="130">
        <v>0</v>
      </c>
      <c r="J75" s="59"/>
      <c r="K75" s="59"/>
      <c r="L75" s="97">
        <v>16.38</v>
      </c>
      <c r="M75" s="203"/>
      <c r="N75" s="203"/>
      <c r="O75" s="203"/>
      <c r="P75" s="204">
        <v>16.38</v>
      </c>
      <c r="Q75" s="193"/>
    </row>
    <row r="76" spans="1:17">
      <c r="A76" s="65" t="s">
        <v>82</v>
      </c>
      <c r="B76" s="65"/>
      <c r="C76" s="59"/>
      <c r="D76" s="96">
        <f t="shared" si="19"/>
        <v>25.07</v>
      </c>
      <c r="E76" s="96">
        <f t="shared" si="19"/>
        <v>0</v>
      </c>
      <c r="F76" s="96">
        <f t="shared" si="19"/>
        <v>0</v>
      </c>
      <c r="G76" s="96">
        <f t="shared" si="20"/>
        <v>0</v>
      </c>
      <c r="H76" s="96">
        <f t="shared" si="18"/>
        <v>25.07</v>
      </c>
      <c r="I76" s="130">
        <v>0</v>
      </c>
      <c r="J76" s="59"/>
      <c r="K76" s="59"/>
      <c r="L76" s="97">
        <v>25.07</v>
      </c>
      <c r="M76" s="203"/>
      <c r="N76" s="203"/>
      <c r="O76" s="203"/>
      <c r="P76" s="204">
        <v>25.07</v>
      </c>
      <c r="Q76" s="193"/>
    </row>
    <row r="77" spans="1:17">
      <c r="A77" s="198" t="s">
        <v>84</v>
      </c>
      <c r="B77" s="199"/>
      <c r="C77" s="100"/>
      <c r="D77" s="100">
        <f t="shared" ref="D77:H77" si="21">SUM(D79:D94)</f>
        <v>1455.78</v>
      </c>
      <c r="E77" s="100">
        <f t="shared" si="21"/>
        <v>1333.8600000000001</v>
      </c>
      <c r="F77" s="100">
        <f t="shared" si="21"/>
        <v>-58.370000000000033</v>
      </c>
      <c r="G77" s="100">
        <f t="shared" si="21"/>
        <v>0</v>
      </c>
      <c r="H77" s="100">
        <f t="shared" si="21"/>
        <v>180.29</v>
      </c>
      <c r="I77" s="100">
        <v>1190</v>
      </c>
      <c r="J77" s="100">
        <v>984</v>
      </c>
      <c r="K77" s="100">
        <v>206</v>
      </c>
      <c r="L77" s="99">
        <v>265.78000000000014</v>
      </c>
      <c r="M77" s="99">
        <v>349.86000000000013</v>
      </c>
      <c r="N77" s="99">
        <v>-264.37000000000006</v>
      </c>
      <c r="O77" s="99">
        <v>0</v>
      </c>
      <c r="P77" s="99">
        <v>180.29</v>
      </c>
      <c r="Q77" s="193"/>
    </row>
    <row r="78" spans="1:17">
      <c r="A78" s="198" t="s">
        <v>248</v>
      </c>
      <c r="B78" s="199"/>
      <c r="C78" s="100"/>
      <c r="D78" s="100">
        <f t="shared" ref="D78:H78" si="22">SUM(D79:D85)</f>
        <v>1286.94</v>
      </c>
      <c r="E78" s="100">
        <f t="shared" si="22"/>
        <v>1333.8600000000001</v>
      </c>
      <c r="F78" s="100">
        <f t="shared" si="22"/>
        <v>-58.370000000000033</v>
      </c>
      <c r="G78" s="100">
        <f t="shared" si="22"/>
        <v>0</v>
      </c>
      <c r="H78" s="100">
        <f t="shared" si="22"/>
        <v>11.45</v>
      </c>
      <c r="I78" s="100">
        <v>1190</v>
      </c>
      <c r="J78" s="100">
        <v>984</v>
      </c>
      <c r="K78" s="100">
        <v>206</v>
      </c>
      <c r="L78" s="99">
        <v>96.940000000000069</v>
      </c>
      <c r="M78" s="99">
        <v>349.86000000000013</v>
      </c>
      <c r="N78" s="99">
        <v>-264.37000000000006</v>
      </c>
      <c r="O78" s="99">
        <v>0</v>
      </c>
      <c r="P78" s="99">
        <v>11.45</v>
      </c>
      <c r="Q78" s="193"/>
    </row>
    <row r="79" spans="1:17" ht="24">
      <c r="A79" s="202" t="s">
        <v>86</v>
      </c>
      <c r="B79" s="64" t="s">
        <v>87</v>
      </c>
      <c r="C79" s="60" t="s">
        <v>273</v>
      </c>
      <c r="D79" s="96">
        <f t="shared" ref="D79:F80" si="23">I79+L79</f>
        <v>664.49</v>
      </c>
      <c r="E79" s="96">
        <f t="shared" si="23"/>
        <v>728.7</v>
      </c>
      <c r="F79" s="96">
        <f t="shared" si="23"/>
        <v>-64.210000000000036</v>
      </c>
      <c r="G79" s="96">
        <f>O79</f>
        <v>0</v>
      </c>
      <c r="H79" s="96">
        <f t="shared" ref="H79:H94" si="24">P79</f>
        <v>0</v>
      </c>
      <c r="I79" s="130">
        <v>740</v>
      </c>
      <c r="J79" s="130">
        <v>538</v>
      </c>
      <c r="K79" s="130">
        <v>202</v>
      </c>
      <c r="L79" s="97">
        <v>-75.509999999999991</v>
      </c>
      <c r="M79" s="97">
        <v>190.70000000000005</v>
      </c>
      <c r="N79" s="97">
        <v>-266.21000000000004</v>
      </c>
      <c r="O79" s="97"/>
      <c r="P79" s="195"/>
      <c r="Q79" s="193"/>
    </row>
    <row r="80" spans="1:17" ht="24">
      <c r="A80" s="202" t="s">
        <v>86</v>
      </c>
      <c r="B80" s="64" t="s">
        <v>88</v>
      </c>
      <c r="C80" s="60" t="s">
        <v>272</v>
      </c>
      <c r="D80" s="96">
        <f t="shared" si="23"/>
        <v>584.53000000000009</v>
      </c>
      <c r="E80" s="96">
        <f t="shared" si="23"/>
        <v>578.69000000000005</v>
      </c>
      <c r="F80" s="96">
        <f t="shared" si="23"/>
        <v>5.84</v>
      </c>
      <c r="G80" s="96">
        <f>O80</f>
        <v>0</v>
      </c>
      <c r="H80" s="96">
        <f t="shared" si="24"/>
        <v>0</v>
      </c>
      <c r="I80" s="130">
        <v>450</v>
      </c>
      <c r="J80" s="130">
        <v>446</v>
      </c>
      <c r="K80" s="130">
        <v>4</v>
      </c>
      <c r="L80" s="97">
        <v>134.53000000000006</v>
      </c>
      <c r="M80" s="97">
        <v>132.69000000000005</v>
      </c>
      <c r="N80" s="97">
        <v>1.8399999999999994</v>
      </c>
      <c r="O80" s="97"/>
      <c r="P80" s="195"/>
      <c r="Q80" s="193"/>
    </row>
    <row r="81" spans="1:17" ht="24">
      <c r="A81" s="202" t="s">
        <v>86</v>
      </c>
      <c r="B81" s="158" t="s">
        <v>339</v>
      </c>
      <c r="C81" s="60" t="s">
        <v>273</v>
      </c>
      <c r="D81" s="96">
        <f>I81+L81</f>
        <v>26.47</v>
      </c>
      <c r="E81" s="96">
        <f>J81+M81</f>
        <v>26.47</v>
      </c>
      <c r="F81" s="96"/>
      <c r="G81" s="96"/>
      <c r="H81" s="96"/>
      <c r="I81" s="130"/>
      <c r="J81" s="130"/>
      <c r="K81" s="130"/>
      <c r="L81" s="97">
        <v>26.47</v>
      </c>
      <c r="M81" s="97">
        <v>26.47</v>
      </c>
      <c r="N81" s="97"/>
      <c r="O81" s="97"/>
      <c r="P81" s="195"/>
      <c r="Q81" s="193"/>
    </row>
    <row r="82" spans="1:17">
      <c r="A82" s="65" t="s">
        <v>86</v>
      </c>
      <c r="B82" s="65"/>
      <c r="C82" s="59"/>
      <c r="D82" s="96">
        <f t="shared" ref="D82:F94" si="25">I82+L82</f>
        <v>0</v>
      </c>
      <c r="E82" s="96">
        <f t="shared" si="25"/>
        <v>0</v>
      </c>
      <c r="F82" s="96">
        <f t="shared" si="25"/>
        <v>0</v>
      </c>
      <c r="G82" s="96">
        <f t="shared" ref="G82:G94" si="26">O82</f>
        <v>0</v>
      </c>
      <c r="H82" s="96">
        <f t="shared" si="24"/>
        <v>0</v>
      </c>
      <c r="I82" s="130">
        <v>0</v>
      </c>
      <c r="J82" s="59"/>
      <c r="K82" s="59"/>
      <c r="L82" s="97">
        <v>0</v>
      </c>
      <c r="M82" s="203"/>
      <c r="N82" s="203"/>
      <c r="O82" s="203"/>
      <c r="P82" s="97"/>
      <c r="Q82" s="193"/>
    </row>
    <row r="83" spans="1:17">
      <c r="A83" s="65" t="s">
        <v>91</v>
      </c>
      <c r="B83" s="65"/>
      <c r="C83" s="59"/>
      <c r="D83" s="96">
        <f t="shared" si="25"/>
        <v>1.94</v>
      </c>
      <c r="E83" s="96">
        <f t="shared" si="25"/>
        <v>0</v>
      </c>
      <c r="F83" s="96">
        <f t="shared" si="25"/>
        <v>0</v>
      </c>
      <c r="G83" s="96">
        <f t="shared" si="26"/>
        <v>0</v>
      </c>
      <c r="H83" s="96">
        <f t="shared" si="24"/>
        <v>1.94</v>
      </c>
      <c r="I83" s="130">
        <v>0</v>
      </c>
      <c r="J83" s="59"/>
      <c r="K83" s="59"/>
      <c r="L83" s="97">
        <v>1.94</v>
      </c>
      <c r="M83" s="203"/>
      <c r="N83" s="203"/>
      <c r="O83" s="203"/>
      <c r="P83" s="204">
        <v>1.94</v>
      </c>
      <c r="Q83" s="193"/>
    </row>
    <row r="84" spans="1:17">
      <c r="A84" s="65" t="s">
        <v>90</v>
      </c>
      <c r="B84" s="65"/>
      <c r="C84" s="59"/>
      <c r="D84" s="96">
        <f t="shared" si="25"/>
        <v>5.26</v>
      </c>
      <c r="E84" s="96">
        <f t="shared" si="25"/>
        <v>0</v>
      </c>
      <c r="F84" s="96">
        <f t="shared" si="25"/>
        <v>0</v>
      </c>
      <c r="G84" s="96">
        <f t="shared" si="26"/>
        <v>0</v>
      </c>
      <c r="H84" s="96">
        <f t="shared" si="24"/>
        <v>5.26</v>
      </c>
      <c r="I84" s="130">
        <v>0</v>
      </c>
      <c r="J84" s="59"/>
      <c r="K84" s="59"/>
      <c r="L84" s="97">
        <v>5.26</v>
      </c>
      <c r="M84" s="203"/>
      <c r="N84" s="203"/>
      <c r="O84" s="203"/>
      <c r="P84" s="204">
        <v>5.26</v>
      </c>
      <c r="Q84" s="193"/>
    </row>
    <row r="85" spans="1:17">
      <c r="A85" s="67" t="s">
        <v>89</v>
      </c>
      <c r="B85" s="67"/>
      <c r="C85" s="59"/>
      <c r="D85" s="96">
        <f t="shared" si="25"/>
        <v>4.25</v>
      </c>
      <c r="E85" s="96">
        <f t="shared" si="25"/>
        <v>0</v>
      </c>
      <c r="F85" s="96">
        <f t="shared" si="25"/>
        <v>0</v>
      </c>
      <c r="G85" s="96">
        <f t="shared" si="26"/>
        <v>0</v>
      </c>
      <c r="H85" s="96">
        <f t="shared" si="24"/>
        <v>4.25</v>
      </c>
      <c r="I85" s="130">
        <v>0</v>
      </c>
      <c r="J85" s="59"/>
      <c r="K85" s="59"/>
      <c r="L85" s="97">
        <v>4.25</v>
      </c>
      <c r="M85" s="203"/>
      <c r="N85" s="203"/>
      <c r="O85" s="203"/>
      <c r="P85" s="204">
        <v>4.25</v>
      </c>
      <c r="Q85" s="193"/>
    </row>
    <row r="86" spans="1:17">
      <c r="A86" s="67" t="s">
        <v>92</v>
      </c>
      <c r="B86" s="67"/>
      <c r="C86" s="59"/>
      <c r="D86" s="96">
        <f t="shared" si="25"/>
        <v>17.07</v>
      </c>
      <c r="E86" s="96">
        <f t="shared" si="25"/>
        <v>0</v>
      </c>
      <c r="F86" s="96">
        <f t="shared" si="25"/>
        <v>0</v>
      </c>
      <c r="G86" s="96">
        <f t="shared" si="26"/>
        <v>0</v>
      </c>
      <c r="H86" s="96">
        <f t="shared" si="24"/>
        <v>17.07</v>
      </c>
      <c r="I86" s="130">
        <v>0</v>
      </c>
      <c r="J86" s="59"/>
      <c r="K86" s="59"/>
      <c r="L86" s="97">
        <v>17.07</v>
      </c>
      <c r="M86" s="203"/>
      <c r="N86" s="203"/>
      <c r="O86" s="203"/>
      <c r="P86" s="204">
        <v>17.07</v>
      </c>
      <c r="Q86" s="193"/>
    </row>
    <row r="87" spans="1:17">
      <c r="A87" s="67" t="s">
        <v>93</v>
      </c>
      <c r="B87" s="67"/>
      <c r="C87" s="60"/>
      <c r="D87" s="96">
        <f t="shared" si="25"/>
        <v>14.02</v>
      </c>
      <c r="E87" s="96">
        <f t="shared" si="25"/>
        <v>0</v>
      </c>
      <c r="F87" s="96">
        <f t="shared" si="25"/>
        <v>0</v>
      </c>
      <c r="G87" s="96">
        <f t="shared" si="26"/>
        <v>0</v>
      </c>
      <c r="H87" s="96">
        <f t="shared" si="24"/>
        <v>14.02</v>
      </c>
      <c r="I87" s="130">
        <v>0</v>
      </c>
      <c r="J87" s="60"/>
      <c r="K87" s="60"/>
      <c r="L87" s="97">
        <v>14.02</v>
      </c>
      <c r="M87" s="97"/>
      <c r="N87" s="97"/>
      <c r="O87" s="97"/>
      <c r="P87" s="204">
        <v>14.02</v>
      </c>
      <c r="Q87" s="193"/>
    </row>
    <row r="88" spans="1:17">
      <c r="A88" s="67" t="s">
        <v>94</v>
      </c>
      <c r="B88" s="67"/>
      <c r="C88" s="60"/>
      <c r="D88" s="96">
        <f t="shared" si="25"/>
        <v>28.36</v>
      </c>
      <c r="E88" s="96">
        <f t="shared" si="25"/>
        <v>0</v>
      </c>
      <c r="F88" s="96">
        <f t="shared" si="25"/>
        <v>0</v>
      </c>
      <c r="G88" s="96">
        <f t="shared" si="26"/>
        <v>0</v>
      </c>
      <c r="H88" s="96">
        <f t="shared" si="24"/>
        <v>28.36</v>
      </c>
      <c r="I88" s="130">
        <v>0</v>
      </c>
      <c r="J88" s="60"/>
      <c r="K88" s="60"/>
      <c r="L88" s="97">
        <v>28.36</v>
      </c>
      <c r="M88" s="97"/>
      <c r="N88" s="97"/>
      <c r="O88" s="97"/>
      <c r="P88" s="204">
        <v>28.36</v>
      </c>
      <c r="Q88" s="193"/>
    </row>
    <row r="89" spans="1:17">
      <c r="A89" s="67" t="s">
        <v>95</v>
      </c>
      <c r="B89" s="67"/>
      <c r="C89" s="59"/>
      <c r="D89" s="96">
        <f t="shared" si="25"/>
        <v>20.77</v>
      </c>
      <c r="E89" s="96">
        <f t="shared" si="25"/>
        <v>0</v>
      </c>
      <c r="F89" s="96">
        <f t="shared" si="25"/>
        <v>0</v>
      </c>
      <c r="G89" s="96">
        <f t="shared" si="26"/>
        <v>0</v>
      </c>
      <c r="H89" s="96">
        <f t="shared" si="24"/>
        <v>20.77</v>
      </c>
      <c r="I89" s="130">
        <v>0</v>
      </c>
      <c r="J89" s="59"/>
      <c r="K89" s="59"/>
      <c r="L89" s="97">
        <v>20.77</v>
      </c>
      <c r="M89" s="203"/>
      <c r="N89" s="203"/>
      <c r="O89" s="203"/>
      <c r="P89" s="204">
        <v>20.77</v>
      </c>
      <c r="Q89" s="193"/>
    </row>
    <row r="90" spans="1:17">
      <c r="A90" s="67" t="s">
        <v>96</v>
      </c>
      <c r="B90" s="67"/>
      <c r="C90" s="59"/>
      <c r="D90" s="96">
        <f t="shared" si="25"/>
        <v>19.059999999999999</v>
      </c>
      <c r="E90" s="96">
        <f t="shared" si="25"/>
        <v>0</v>
      </c>
      <c r="F90" s="96">
        <f t="shared" si="25"/>
        <v>0</v>
      </c>
      <c r="G90" s="96">
        <f t="shared" si="26"/>
        <v>0</v>
      </c>
      <c r="H90" s="96">
        <f t="shared" si="24"/>
        <v>19.059999999999999</v>
      </c>
      <c r="I90" s="130">
        <v>0</v>
      </c>
      <c r="J90" s="59"/>
      <c r="K90" s="59"/>
      <c r="L90" s="97">
        <v>19.059999999999999</v>
      </c>
      <c r="M90" s="203"/>
      <c r="N90" s="203"/>
      <c r="O90" s="203"/>
      <c r="P90" s="204">
        <v>19.059999999999999</v>
      </c>
      <c r="Q90" s="193"/>
    </row>
    <row r="91" spans="1:17">
      <c r="A91" s="67" t="s">
        <v>97</v>
      </c>
      <c r="B91" s="67"/>
      <c r="C91" s="59"/>
      <c r="D91" s="96">
        <f t="shared" si="25"/>
        <v>13.16</v>
      </c>
      <c r="E91" s="96">
        <f t="shared" si="25"/>
        <v>0</v>
      </c>
      <c r="F91" s="96">
        <f t="shared" si="25"/>
        <v>0</v>
      </c>
      <c r="G91" s="96">
        <f t="shared" si="26"/>
        <v>0</v>
      </c>
      <c r="H91" s="96">
        <f t="shared" si="24"/>
        <v>13.16</v>
      </c>
      <c r="I91" s="130">
        <v>0</v>
      </c>
      <c r="J91" s="59"/>
      <c r="K91" s="59"/>
      <c r="L91" s="97">
        <v>13.16</v>
      </c>
      <c r="M91" s="203"/>
      <c r="N91" s="203"/>
      <c r="O91" s="203"/>
      <c r="P91" s="204">
        <v>13.16</v>
      </c>
      <c r="Q91" s="193"/>
    </row>
    <row r="92" spans="1:17">
      <c r="A92" s="67" t="s">
        <v>98</v>
      </c>
      <c r="B92" s="67"/>
      <c r="C92" s="59"/>
      <c r="D92" s="96">
        <f t="shared" si="25"/>
        <v>28.17</v>
      </c>
      <c r="E92" s="96">
        <f t="shared" si="25"/>
        <v>0</v>
      </c>
      <c r="F92" s="96">
        <f t="shared" si="25"/>
        <v>0</v>
      </c>
      <c r="G92" s="96">
        <f t="shared" si="26"/>
        <v>0</v>
      </c>
      <c r="H92" s="96">
        <f t="shared" si="24"/>
        <v>28.17</v>
      </c>
      <c r="I92" s="130">
        <v>0</v>
      </c>
      <c r="J92" s="59"/>
      <c r="K92" s="59"/>
      <c r="L92" s="97">
        <v>28.17</v>
      </c>
      <c r="M92" s="203"/>
      <c r="N92" s="203"/>
      <c r="O92" s="203"/>
      <c r="P92" s="204">
        <v>28.17</v>
      </c>
      <c r="Q92" s="193"/>
    </row>
    <row r="93" spans="1:17">
      <c r="A93" s="67" t="s">
        <v>99</v>
      </c>
      <c r="B93" s="67"/>
      <c r="C93" s="59"/>
      <c r="D93" s="96">
        <f t="shared" si="25"/>
        <v>16.850000000000001</v>
      </c>
      <c r="E93" s="96">
        <f t="shared" si="25"/>
        <v>0</v>
      </c>
      <c r="F93" s="96">
        <f t="shared" si="25"/>
        <v>0</v>
      </c>
      <c r="G93" s="96">
        <f t="shared" si="26"/>
        <v>0</v>
      </c>
      <c r="H93" s="96">
        <f t="shared" si="24"/>
        <v>16.850000000000001</v>
      </c>
      <c r="I93" s="130">
        <v>0</v>
      </c>
      <c r="J93" s="59"/>
      <c r="K93" s="59"/>
      <c r="L93" s="97">
        <v>16.850000000000001</v>
      </c>
      <c r="M93" s="203"/>
      <c r="N93" s="203"/>
      <c r="O93" s="203"/>
      <c r="P93" s="204">
        <v>16.850000000000001</v>
      </c>
      <c r="Q93" s="193"/>
    </row>
    <row r="94" spans="1:17">
      <c r="A94" s="67" t="s">
        <v>100</v>
      </c>
      <c r="B94" s="67"/>
      <c r="C94" s="59"/>
      <c r="D94" s="96">
        <f t="shared" si="25"/>
        <v>11.38</v>
      </c>
      <c r="E94" s="96">
        <f t="shared" si="25"/>
        <v>0</v>
      </c>
      <c r="F94" s="96">
        <f t="shared" si="25"/>
        <v>0</v>
      </c>
      <c r="G94" s="96">
        <f t="shared" si="26"/>
        <v>0</v>
      </c>
      <c r="H94" s="96">
        <f t="shared" si="24"/>
        <v>11.38</v>
      </c>
      <c r="I94" s="130">
        <v>0</v>
      </c>
      <c r="J94" s="59"/>
      <c r="K94" s="59"/>
      <c r="L94" s="97">
        <v>11.38</v>
      </c>
      <c r="M94" s="203"/>
      <c r="N94" s="203"/>
      <c r="O94" s="203"/>
      <c r="P94" s="204">
        <v>11.38</v>
      </c>
      <c r="Q94" s="193"/>
    </row>
    <row r="95" spans="1:17">
      <c r="A95" s="198" t="s">
        <v>102</v>
      </c>
      <c r="B95" s="199"/>
      <c r="C95" s="100"/>
      <c r="D95" s="100">
        <f t="shared" ref="D95:H95" si="27">SUM(D97:D112)</f>
        <v>2705.3899999999994</v>
      </c>
      <c r="E95" s="100">
        <f t="shared" si="27"/>
        <v>2073.7399999999998</v>
      </c>
      <c r="F95" s="100">
        <f t="shared" si="27"/>
        <v>479.84999999999997</v>
      </c>
      <c r="G95" s="100">
        <f t="shared" si="27"/>
        <v>0</v>
      </c>
      <c r="H95" s="100">
        <f t="shared" si="27"/>
        <v>151.79999999999998</v>
      </c>
      <c r="I95" s="100">
        <v>2203</v>
      </c>
      <c r="J95" s="100">
        <v>1781</v>
      </c>
      <c r="K95" s="100">
        <v>422</v>
      </c>
      <c r="L95" s="99">
        <v>502.3900000000001</v>
      </c>
      <c r="M95" s="99">
        <v>292.74</v>
      </c>
      <c r="N95" s="99">
        <v>57.84999999999998</v>
      </c>
      <c r="O95" s="99">
        <v>0</v>
      </c>
      <c r="P95" s="99">
        <v>151.79999999999998</v>
      </c>
      <c r="Q95" s="193"/>
    </row>
    <row r="96" spans="1:17">
      <c r="A96" s="198" t="s">
        <v>249</v>
      </c>
      <c r="B96" s="199"/>
      <c r="C96" s="100"/>
      <c r="D96" s="100">
        <f t="shared" ref="D96:H96" si="28">SUM(D97:D106)</f>
        <v>2568.4499999999998</v>
      </c>
      <c r="E96" s="100">
        <f t="shared" si="28"/>
        <v>2073.7399999999998</v>
      </c>
      <c r="F96" s="100">
        <f t="shared" si="28"/>
        <v>479.84999999999997</v>
      </c>
      <c r="G96" s="100">
        <f t="shared" si="28"/>
        <v>0</v>
      </c>
      <c r="H96" s="100">
        <f t="shared" si="28"/>
        <v>14.86</v>
      </c>
      <c r="I96" s="100">
        <v>2203</v>
      </c>
      <c r="J96" s="100">
        <v>1781</v>
      </c>
      <c r="K96" s="100">
        <v>422</v>
      </c>
      <c r="L96" s="99">
        <v>365.45000000000005</v>
      </c>
      <c r="M96" s="99">
        <v>292.74</v>
      </c>
      <c r="N96" s="99">
        <v>57.84999999999998</v>
      </c>
      <c r="O96" s="99">
        <v>0</v>
      </c>
      <c r="P96" s="99">
        <v>14.86</v>
      </c>
      <c r="Q96" s="193"/>
    </row>
    <row r="97" spans="1:17" ht="24">
      <c r="A97" s="202" t="s">
        <v>104</v>
      </c>
      <c r="B97" s="41" t="s">
        <v>105</v>
      </c>
      <c r="C97" s="60" t="s">
        <v>273</v>
      </c>
      <c r="D97" s="96">
        <f t="shared" ref="D97:F98" si="29">I97+L97</f>
        <v>1432.33</v>
      </c>
      <c r="E97" s="96">
        <f t="shared" si="29"/>
        <v>1027.77</v>
      </c>
      <c r="F97" s="96">
        <f t="shared" si="29"/>
        <v>404.56</v>
      </c>
      <c r="G97" s="96">
        <f>O97</f>
        <v>0</v>
      </c>
      <c r="H97" s="96">
        <f t="shared" ref="H97:H112" si="30">P97</f>
        <v>0</v>
      </c>
      <c r="I97" s="130">
        <v>1213</v>
      </c>
      <c r="J97" s="130">
        <v>922</v>
      </c>
      <c r="K97" s="130">
        <v>291</v>
      </c>
      <c r="L97" s="97">
        <v>219.32999999999998</v>
      </c>
      <c r="M97" s="97">
        <v>105.76999999999998</v>
      </c>
      <c r="N97" s="97">
        <v>113.56</v>
      </c>
      <c r="O97" s="97"/>
      <c r="P97" s="195"/>
      <c r="Q97" s="193"/>
    </row>
    <row r="98" spans="1:17" ht="24">
      <c r="A98" s="202" t="s">
        <v>104</v>
      </c>
      <c r="B98" s="41" t="s">
        <v>106</v>
      </c>
      <c r="C98" s="60" t="s">
        <v>273</v>
      </c>
      <c r="D98" s="96">
        <f t="shared" si="29"/>
        <v>1071.6600000000001</v>
      </c>
      <c r="E98" s="96">
        <f t="shared" si="29"/>
        <v>996.37</v>
      </c>
      <c r="F98" s="96">
        <f t="shared" si="29"/>
        <v>75.289999999999978</v>
      </c>
      <c r="G98" s="96">
        <f>O98</f>
        <v>0</v>
      </c>
      <c r="H98" s="96">
        <f t="shared" si="30"/>
        <v>0</v>
      </c>
      <c r="I98" s="130">
        <v>990</v>
      </c>
      <c r="J98" s="130">
        <v>859</v>
      </c>
      <c r="K98" s="130">
        <v>131</v>
      </c>
      <c r="L98" s="97">
        <v>81.659999999999982</v>
      </c>
      <c r="M98" s="97">
        <v>137.37</v>
      </c>
      <c r="N98" s="97">
        <v>-55.710000000000022</v>
      </c>
      <c r="O98" s="97"/>
      <c r="P98" s="195"/>
      <c r="Q98" s="193"/>
    </row>
    <row r="99" spans="1:17" ht="24">
      <c r="A99" s="202" t="s">
        <v>104</v>
      </c>
      <c r="B99" s="158" t="s">
        <v>340</v>
      </c>
      <c r="C99" s="60" t="s">
        <v>273</v>
      </c>
      <c r="D99" s="96">
        <f>I99+L99</f>
        <v>49.6</v>
      </c>
      <c r="E99" s="96">
        <f>J99+M99</f>
        <v>49.6</v>
      </c>
      <c r="F99" s="96"/>
      <c r="G99" s="96"/>
      <c r="H99" s="96"/>
      <c r="I99" s="130"/>
      <c r="J99" s="130"/>
      <c r="K99" s="130"/>
      <c r="L99" s="97">
        <v>49.6</v>
      </c>
      <c r="M99" s="97">
        <v>49.6</v>
      </c>
      <c r="N99" s="97">
        <v>0</v>
      </c>
      <c r="O99" s="97"/>
      <c r="P99" s="195"/>
      <c r="Q99" s="193"/>
    </row>
    <row r="100" spans="1:17">
      <c r="A100" s="65" t="s">
        <v>104</v>
      </c>
      <c r="B100" s="65"/>
      <c r="C100" s="59"/>
      <c r="D100" s="96">
        <f t="shared" ref="D100:F112" si="31">I100+L100</f>
        <v>0</v>
      </c>
      <c r="E100" s="96">
        <f t="shared" si="31"/>
        <v>0</v>
      </c>
      <c r="F100" s="96">
        <f t="shared" si="31"/>
        <v>0</v>
      </c>
      <c r="G100" s="96">
        <f t="shared" ref="G100:G112" si="32">O100</f>
        <v>0</v>
      </c>
      <c r="H100" s="96">
        <f t="shared" si="30"/>
        <v>0</v>
      </c>
      <c r="I100" s="130">
        <v>0</v>
      </c>
      <c r="J100" s="59"/>
      <c r="K100" s="59"/>
      <c r="L100" s="97">
        <v>0</v>
      </c>
      <c r="M100" s="203"/>
      <c r="N100" s="203"/>
      <c r="O100" s="203"/>
      <c r="P100" s="204"/>
      <c r="Q100" s="193"/>
    </row>
    <row r="101" spans="1:17">
      <c r="A101" s="65" t="s">
        <v>107</v>
      </c>
      <c r="B101" s="65"/>
      <c r="C101" s="59"/>
      <c r="D101" s="96">
        <f t="shared" si="31"/>
        <v>3.56</v>
      </c>
      <c r="E101" s="96">
        <f t="shared" si="31"/>
        <v>0</v>
      </c>
      <c r="F101" s="96">
        <f t="shared" si="31"/>
        <v>0</v>
      </c>
      <c r="G101" s="96">
        <f t="shared" si="32"/>
        <v>0</v>
      </c>
      <c r="H101" s="96">
        <f t="shared" si="30"/>
        <v>3.56</v>
      </c>
      <c r="I101" s="130">
        <v>0</v>
      </c>
      <c r="J101" s="59"/>
      <c r="K101" s="59"/>
      <c r="L101" s="97">
        <v>3.56</v>
      </c>
      <c r="M101" s="203"/>
      <c r="N101" s="203"/>
      <c r="O101" s="203"/>
      <c r="P101" s="204">
        <v>3.56</v>
      </c>
      <c r="Q101" s="193"/>
    </row>
    <row r="102" spans="1:17">
      <c r="A102" s="65" t="s">
        <v>108</v>
      </c>
      <c r="B102" s="65"/>
      <c r="C102" s="59"/>
      <c r="D102" s="96">
        <f t="shared" si="31"/>
        <v>1.54</v>
      </c>
      <c r="E102" s="96">
        <f t="shared" si="31"/>
        <v>0</v>
      </c>
      <c r="F102" s="96">
        <f t="shared" si="31"/>
        <v>0</v>
      </c>
      <c r="G102" s="96">
        <f t="shared" si="32"/>
        <v>0</v>
      </c>
      <c r="H102" s="96">
        <f t="shared" si="30"/>
        <v>1.54</v>
      </c>
      <c r="I102" s="130">
        <v>0</v>
      </c>
      <c r="J102" s="59"/>
      <c r="K102" s="59"/>
      <c r="L102" s="97">
        <v>1.54</v>
      </c>
      <c r="M102" s="203"/>
      <c r="N102" s="203"/>
      <c r="O102" s="203"/>
      <c r="P102" s="204">
        <v>1.54</v>
      </c>
      <c r="Q102" s="193"/>
    </row>
    <row r="103" spans="1:17">
      <c r="A103" s="65" t="s">
        <v>313</v>
      </c>
      <c r="B103" s="65"/>
      <c r="C103" s="59"/>
      <c r="D103" s="96">
        <f t="shared" si="31"/>
        <v>0.44</v>
      </c>
      <c r="E103" s="96">
        <f t="shared" si="31"/>
        <v>0</v>
      </c>
      <c r="F103" s="96">
        <f t="shared" si="31"/>
        <v>0</v>
      </c>
      <c r="G103" s="96">
        <f t="shared" si="32"/>
        <v>0</v>
      </c>
      <c r="H103" s="96">
        <f t="shared" si="30"/>
        <v>0.44</v>
      </c>
      <c r="I103" s="130">
        <v>0</v>
      </c>
      <c r="J103" s="59"/>
      <c r="K103" s="59"/>
      <c r="L103" s="97">
        <v>0.44</v>
      </c>
      <c r="M103" s="203"/>
      <c r="N103" s="203"/>
      <c r="O103" s="203"/>
      <c r="P103" s="204">
        <v>0.44</v>
      </c>
      <c r="Q103" s="193"/>
    </row>
    <row r="104" spans="1:17">
      <c r="A104" s="65" t="s">
        <v>110</v>
      </c>
      <c r="B104" s="65"/>
      <c r="C104" s="59"/>
      <c r="D104" s="96">
        <f t="shared" si="31"/>
        <v>5.67</v>
      </c>
      <c r="E104" s="96">
        <f t="shared" si="31"/>
        <v>0</v>
      </c>
      <c r="F104" s="96">
        <f t="shared" si="31"/>
        <v>0</v>
      </c>
      <c r="G104" s="96">
        <f t="shared" si="32"/>
        <v>0</v>
      </c>
      <c r="H104" s="96">
        <f t="shared" si="30"/>
        <v>5.67</v>
      </c>
      <c r="I104" s="130">
        <v>0</v>
      </c>
      <c r="J104" s="59"/>
      <c r="K104" s="59"/>
      <c r="L104" s="97">
        <v>5.67</v>
      </c>
      <c r="M104" s="203"/>
      <c r="N104" s="203"/>
      <c r="O104" s="203"/>
      <c r="P104" s="204">
        <v>5.67</v>
      </c>
      <c r="Q104" s="193"/>
    </row>
    <row r="105" spans="1:17" ht="24">
      <c r="A105" s="65" t="s">
        <v>314</v>
      </c>
      <c r="B105" s="65"/>
      <c r="C105" s="59"/>
      <c r="D105" s="96">
        <f t="shared" si="31"/>
        <v>1.61</v>
      </c>
      <c r="E105" s="96">
        <f t="shared" si="31"/>
        <v>0</v>
      </c>
      <c r="F105" s="96">
        <f t="shared" si="31"/>
        <v>0</v>
      </c>
      <c r="G105" s="96">
        <f t="shared" si="32"/>
        <v>0</v>
      </c>
      <c r="H105" s="96">
        <f t="shared" si="30"/>
        <v>1.61</v>
      </c>
      <c r="I105" s="130">
        <v>0</v>
      </c>
      <c r="J105" s="59"/>
      <c r="K105" s="59"/>
      <c r="L105" s="97">
        <v>1.61</v>
      </c>
      <c r="M105" s="203"/>
      <c r="N105" s="203"/>
      <c r="O105" s="203"/>
      <c r="P105" s="204">
        <v>1.61</v>
      </c>
      <c r="Q105" s="193"/>
    </row>
    <row r="106" spans="1:17">
      <c r="A106" s="65" t="s">
        <v>109</v>
      </c>
      <c r="B106" s="65"/>
      <c r="C106" s="59"/>
      <c r="D106" s="96">
        <f t="shared" si="31"/>
        <v>2.04</v>
      </c>
      <c r="E106" s="96">
        <f t="shared" si="31"/>
        <v>0</v>
      </c>
      <c r="F106" s="96">
        <f t="shared" si="31"/>
        <v>0</v>
      </c>
      <c r="G106" s="96">
        <f t="shared" si="32"/>
        <v>0</v>
      </c>
      <c r="H106" s="96">
        <f t="shared" si="30"/>
        <v>2.04</v>
      </c>
      <c r="I106" s="130">
        <v>0</v>
      </c>
      <c r="J106" s="59"/>
      <c r="K106" s="59"/>
      <c r="L106" s="97">
        <v>2.04</v>
      </c>
      <c r="M106" s="203"/>
      <c r="N106" s="203"/>
      <c r="O106" s="203"/>
      <c r="P106" s="204">
        <v>2.04</v>
      </c>
      <c r="Q106" s="193"/>
    </row>
    <row r="107" spans="1:17">
      <c r="A107" s="65" t="s">
        <v>111</v>
      </c>
      <c r="B107" s="65"/>
      <c r="C107" s="59"/>
      <c r="D107" s="96">
        <f t="shared" si="31"/>
        <v>16.13</v>
      </c>
      <c r="E107" s="96">
        <f t="shared" si="31"/>
        <v>0</v>
      </c>
      <c r="F107" s="96">
        <f t="shared" si="31"/>
        <v>0</v>
      </c>
      <c r="G107" s="96">
        <f t="shared" si="32"/>
        <v>0</v>
      </c>
      <c r="H107" s="96">
        <f t="shared" si="30"/>
        <v>16.13</v>
      </c>
      <c r="I107" s="130">
        <v>0</v>
      </c>
      <c r="J107" s="59"/>
      <c r="K107" s="59"/>
      <c r="L107" s="97">
        <v>16.13</v>
      </c>
      <c r="M107" s="203"/>
      <c r="N107" s="203"/>
      <c r="O107" s="203"/>
      <c r="P107" s="204">
        <v>16.13</v>
      </c>
      <c r="Q107" s="193"/>
    </row>
    <row r="108" spans="1:17">
      <c r="A108" s="65" t="s">
        <v>112</v>
      </c>
      <c r="B108" s="65"/>
      <c r="C108" s="60"/>
      <c r="D108" s="96">
        <f t="shared" si="31"/>
        <v>73.17</v>
      </c>
      <c r="E108" s="96">
        <f t="shared" si="31"/>
        <v>0</v>
      </c>
      <c r="F108" s="96">
        <f t="shared" si="31"/>
        <v>0</v>
      </c>
      <c r="G108" s="96">
        <f t="shared" si="32"/>
        <v>0</v>
      </c>
      <c r="H108" s="96">
        <f t="shared" si="30"/>
        <v>73.17</v>
      </c>
      <c r="I108" s="130">
        <v>0</v>
      </c>
      <c r="J108" s="60"/>
      <c r="K108" s="60"/>
      <c r="L108" s="97">
        <v>73.17</v>
      </c>
      <c r="M108" s="97"/>
      <c r="N108" s="97"/>
      <c r="O108" s="97"/>
      <c r="P108" s="204">
        <v>73.17</v>
      </c>
      <c r="Q108" s="193"/>
    </row>
    <row r="109" spans="1:17">
      <c r="A109" s="65" t="s">
        <v>113</v>
      </c>
      <c r="B109" s="65"/>
      <c r="C109" s="60"/>
      <c r="D109" s="96">
        <f t="shared" si="31"/>
        <v>12.22</v>
      </c>
      <c r="E109" s="96">
        <f t="shared" si="31"/>
        <v>0</v>
      </c>
      <c r="F109" s="96">
        <f t="shared" si="31"/>
        <v>0</v>
      </c>
      <c r="G109" s="96">
        <f t="shared" si="32"/>
        <v>0</v>
      </c>
      <c r="H109" s="96">
        <f t="shared" si="30"/>
        <v>12.22</v>
      </c>
      <c r="I109" s="130">
        <v>0</v>
      </c>
      <c r="J109" s="60"/>
      <c r="K109" s="60"/>
      <c r="L109" s="97">
        <v>12.22</v>
      </c>
      <c r="M109" s="97"/>
      <c r="N109" s="97"/>
      <c r="O109" s="97"/>
      <c r="P109" s="204">
        <v>12.22</v>
      </c>
      <c r="Q109" s="193"/>
    </row>
    <row r="110" spans="1:17">
      <c r="A110" s="65" t="s">
        <v>114</v>
      </c>
      <c r="B110" s="65"/>
      <c r="C110" s="59"/>
      <c r="D110" s="96">
        <f t="shared" si="31"/>
        <v>12.25</v>
      </c>
      <c r="E110" s="96">
        <f t="shared" si="31"/>
        <v>0</v>
      </c>
      <c r="F110" s="96">
        <f t="shared" si="31"/>
        <v>0</v>
      </c>
      <c r="G110" s="96">
        <f t="shared" si="32"/>
        <v>0</v>
      </c>
      <c r="H110" s="96">
        <f t="shared" si="30"/>
        <v>12.25</v>
      </c>
      <c r="I110" s="130">
        <v>0</v>
      </c>
      <c r="J110" s="59"/>
      <c r="K110" s="59"/>
      <c r="L110" s="97">
        <v>12.25</v>
      </c>
      <c r="M110" s="203"/>
      <c r="N110" s="203"/>
      <c r="O110" s="203"/>
      <c r="P110" s="204">
        <v>12.25</v>
      </c>
      <c r="Q110" s="193"/>
    </row>
    <row r="111" spans="1:17">
      <c r="A111" s="65" t="s">
        <v>115</v>
      </c>
      <c r="B111" s="65"/>
      <c r="C111" s="59"/>
      <c r="D111" s="96">
        <f t="shared" si="31"/>
        <v>9.1999999999999993</v>
      </c>
      <c r="E111" s="96">
        <f t="shared" si="31"/>
        <v>0</v>
      </c>
      <c r="F111" s="96">
        <f t="shared" si="31"/>
        <v>0</v>
      </c>
      <c r="G111" s="96">
        <f t="shared" si="32"/>
        <v>0</v>
      </c>
      <c r="H111" s="96">
        <f t="shared" si="30"/>
        <v>9.1999999999999993</v>
      </c>
      <c r="I111" s="130">
        <v>0</v>
      </c>
      <c r="J111" s="59"/>
      <c r="K111" s="59"/>
      <c r="L111" s="97">
        <v>9.1999999999999993</v>
      </c>
      <c r="M111" s="203"/>
      <c r="N111" s="203"/>
      <c r="O111" s="203"/>
      <c r="P111" s="204">
        <v>9.1999999999999993</v>
      </c>
      <c r="Q111" s="193"/>
    </row>
    <row r="112" spans="1:17">
      <c r="A112" s="65" t="s">
        <v>116</v>
      </c>
      <c r="B112" s="65"/>
      <c r="C112" s="59"/>
      <c r="D112" s="96">
        <f t="shared" si="31"/>
        <v>13.97</v>
      </c>
      <c r="E112" s="96">
        <f t="shared" si="31"/>
        <v>0</v>
      </c>
      <c r="F112" s="96">
        <f t="shared" si="31"/>
        <v>0</v>
      </c>
      <c r="G112" s="96">
        <f t="shared" si="32"/>
        <v>0</v>
      </c>
      <c r="H112" s="96">
        <f t="shared" si="30"/>
        <v>13.97</v>
      </c>
      <c r="I112" s="130">
        <v>0</v>
      </c>
      <c r="J112" s="59"/>
      <c r="K112" s="59"/>
      <c r="L112" s="97">
        <v>13.97</v>
      </c>
      <c r="M112" s="203"/>
      <c r="N112" s="203"/>
      <c r="O112" s="203"/>
      <c r="P112" s="204">
        <v>13.97</v>
      </c>
      <c r="Q112" s="193"/>
    </row>
    <row r="113" spans="1:17">
      <c r="A113" s="198" t="s">
        <v>118</v>
      </c>
      <c r="B113" s="199"/>
      <c r="C113" s="100"/>
      <c r="D113" s="100">
        <f t="shared" ref="D113:H113" si="33">SUM(D115:D134)</f>
        <v>4781.0999999999985</v>
      </c>
      <c r="E113" s="100">
        <f t="shared" si="33"/>
        <v>3216.2100000000005</v>
      </c>
      <c r="F113" s="100">
        <f t="shared" si="33"/>
        <v>1520.25</v>
      </c>
      <c r="G113" s="100">
        <f t="shared" si="33"/>
        <v>0</v>
      </c>
      <c r="H113" s="100">
        <f t="shared" si="33"/>
        <v>44.64</v>
      </c>
      <c r="I113" s="100">
        <v>3421</v>
      </c>
      <c r="J113" s="100">
        <v>2463</v>
      </c>
      <c r="K113" s="100">
        <v>958</v>
      </c>
      <c r="L113" s="99">
        <v>1360.1000000000004</v>
      </c>
      <c r="M113" s="99">
        <v>753.21000000000015</v>
      </c>
      <c r="N113" s="99">
        <v>562.25</v>
      </c>
      <c r="O113" s="99">
        <v>0</v>
      </c>
      <c r="P113" s="99">
        <v>44.64</v>
      </c>
      <c r="Q113" s="193"/>
    </row>
    <row r="114" spans="1:17">
      <c r="A114" s="198" t="s">
        <v>250</v>
      </c>
      <c r="B114" s="199"/>
      <c r="C114" s="100"/>
      <c r="D114" s="100">
        <f t="shared" ref="D114:H114" si="34">SUM(D115:D127)</f>
        <v>4746.5599999999995</v>
      </c>
      <c r="E114" s="100">
        <f t="shared" si="34"/>
        <v>3216.2100000000005</v>
      </c>
      <c r="F114" s="100">
        <f t="shared" si="34"/>
        <v>1520.25</v>
      </c>
      <c r="G114" s="100">
        <f t="shared" si="34"/>
        <v>0</v>
      </c>
      <c r="H114" s="100">
        <f t="shared" si="34"/>
        <v>10.100000000000001</v>
      </c>
      <c r="I114" s="100">
        <v>3421</v>
      </c>
      <c r="J114" s="100">
        <v>2463</v>
      </c>
      <c r="K114" s="100">
        <v>958</v>
      </c>
      <c r="L114" s="99">
        <v>1325.5600000000002</v>
      </c>
      <c r="M114" s="99">
        <v>753.21000000000015</v>
      </c>
      <c r="N114" s="99">
        <v>562.25</v>
      </c>
      <c r="O114" s="99">
        <v>0</v>
      </c>
      <c r="P114" s="99">
        <v>10.100000000000001</v>
      </c>
      <c r="Q114" s="193"/>
    </row>
    <row r="115" spans="1:17" ht="24">
      <c r="A115" s="202" t="s">
        <v>120</v>
      </c>
      <c r="B115" s="41" t="s">
        <v>121</v>
      </c>
      <c r="C115" s="60" t="s">
        <v>273</v>
      </c>
      <c r="D115" s="96">
        <f t="shared" ref="D115:F118" si="35">I115+L115</f>
        <v>1498.0700000000002</v>
      </c>
      <c r="E115" s="96">
        <f t="shared" si="35"/>
        <v>1035.24</v>
      </c>
      <c r="F115" s="96">
        <f t="shared" si="35"/>
        <v>462.83000000000004</v>
      </c>
      <c r="G115" s="96">
        <f>O115</f>
        <v>0</v>
      </c>
      <c r="H115" s="96">
        <f t="shared" ref="H115:H134" si="36">P115</f>
        <v>0</v>
      </c>
      <c r="I115" s="130">
        <v>1073</v>
      </c>
      <c r="J115" s="130">
        <v>803</v>
      </c>
      <c r="K115" s="130">
        <v>270</v>
      </c>
      <c r="L115" s="97">
        <v>425.07000000000005</v>
      </c>
      <c r="M115" s="97">
        <v>232.24</v>
      </c>
      <c r="N115" s="97">
        <v>192.83000000000007</v>
      </c>
      <c r="O115" s="97"/>
      <c r="P115" s="195"/>
      <c r="Q115" s="193"/>
    </row>
    <row r="116" spans="1:17" ht="24">
      <c r="A116" s="202" t="s">
        <v>120</v>
      </c>
      <c r="B116" s="41" t="s">
        <v>122</v>
      </c>
      <c r="C116" s="60" t="s">
        <v>273</v>
      </c>
      <c r="D116" s="96">
        <f t="shared" si="35"/>
        <v>1485.7199999999998</v>
      </c>
      <c r="E116" s="96">
        <f t="shared" si="35"/>
        <v>906.01</v>
      </c>
      <c r="F116" s="96">
        <f t="shared" si="35"/>
        <v>579.70999999999992</v>
      </c>
      <c r="G116" s="96">
        <f>O116</f>
        <v>0</v>
      </c>
      <c r="H116" s="96">
        <f t="shared" si="36"/>
        <v>0</v>
      </c>
      <c r="I116" s="130">
        <v>1120</v>
      </c>
      <c r="J116" s="130">
        <v>746</v>
      </c>
      <c r="K116" s="130">
        <v>374</v>
      </c>
      <c r="L116" s="97">
        <v>365.71999999999991</v>
      </c>
      <c r="M116" s="97">
        <v>160.01</v>
      </c>
      <c r="N116" s="97">
        <v>205.70999999999995</v>
      </c>
      <c r="O116" s="97"/>
      <c r="P116" s="195"/>
      <c r="Q116" s="193"/>
    </row>
    <row r="117" spans="1:17" ht="24">
      <c r="A117" s="202" t="s">
        <v>120</v>
      </c>
      <c r="B117" s="41" t="s">
        <v>123</v>
      </c>
      <c r="C117" s="60" t="s">
        <v>273</v>
      </c>
      <c r="D117" s="96">
        <f t="shared" si="35"/>
        <v>1028.5500000000002</v>
      </c>
      <c r="E117" s="96">
        <f t="shared" si="35"/>
        <v>558.19000000000005</v>
      </c>
      <c r="F117" s="96">
        <f t="shared" si="35"/>
        <v>470.36</v>
      </c>
      <c r="G117" s="96">
        <f>O117</f>
        <v>0</v>
      </c>
      <c r="H117" s="96">
        <f t="shared" si="36"/>
        <v>0</v>
      </c>
      <c r="I117" s="130">
        <v>725</v>
      </c>
      <c r="J117" s="130">
        <v>420</v>
      </c>
      <c r="K117" s="130">
        <v>305</v>
      </c>
      <c r="L117" s="97">
        <v>303.55000000000007</v>
      </c>
      <c r="M117" s="97">
        <v>138.19000000000005</v>
      </c>
      <c r="N117" s="97">
        <v>165.35999999999999</v>
      </c>
      <c r="O117" s="97"/>
      <c r="P117" s="195"/>
      <c r="Q117" s="193"/>
    </row>
    <row r="118" spans="1:17" ht="24">
      <c r="A118" s="202" t="s">
        <v>120</v>
      </c>
      <c r="B118" s="41" t="s">
        <v>124</v>
      </c>
      <c r="C118" s="60" t="s">
        <v>272</v>
      </c>
      <c r="D118" s="96">
        <f t="shared" si="35"/>
        <v>691.05000000000007</v>
      </c>
      <c r="E118" s="96">
        <f t="shared" si="35"/>
        <v>683.7</v>
      </c>
      <c r="F118" s="96">
        <f t="shared" si="35"/>
        <v>7.349999999999997</v>
      </c>
      <c r="G118" s="96">
        <f>O118</f>
        <v>0</v>
      </c>
      <c r="H118" s="96">
        <f t="shared" si="36"/>
        <v>0</v>
      </c>
      <c r="I118" s="130">
        <v>503</v>
      </c>
      <c r="J118" s="130">
        <v>494</v>
      </c>
      <c r="K118" s="130">
        <v>9</v>
      </c>
      <c r="L118" s="97">
        <v>188.05000000000004</v>
      </c>
      <c r="M118" s="97">
        <v>189.70000000000005</v>
      </c>
      <c r="N118" s="97">
        <v>-1.650000000000003</v>
      </c>
      <c r="O118" s="97"/>
      <c r="P118" s="195"/>
      <c r="Q118" s="193"/>
    </row>
    <row r="119" spans="1:17" ht="24">
      <c r="A119" s="202" t="s">
        <v>120</v>
      </c>
      <c r="B119" s="158" t="s">
        <v>341</v>
      </c>
      <c r="C119" s="60" t="s">
        <v>273</v>
      </c>
      <c r="D119" s="96">
        <f>I119+L119</f>
        <v>33.07</v>
      </c>
      <c r="E119" s="96">
        <f>J119+M119</f>
        <v>33.07</v>
      </c>
      <c r="F119" s="96"/>
      <c r="G119" s="96"/>
      <c r="H119" s="96"/>
      <c r="I119" s="130"/>
      <c r="J119" s="130"/>
      <c r="K119" s="130"/>
      <c r="L119" s="97">
        <v>33.07</v>
      </c>
      <c r="M119" s="97">
        <v>33.07</v>
      </c>
      <c r="N119" s="97">
        <v>0</v>
      </c>
      <c r="O119" s="97"/>
      <c r="P119" s="195"/>
      <c r="Q119" s="193"/>
    </row>
    <row r="120" spans="1:17">
      <c r="A120" s="65" t="s">
        <v>120</v>
      </c>
      <c r="B120" s="66"/>
      <c r="C120" s="59"/>
      <c r="D120" s="96">
        <f t="shared" ref="D120:F134" si="37">I120+L120</f>
        <v>0</v>
      </c>
      <c r="E120" s="96">
        <f t="shared" si="37"/>
        <v>0</v>
      </c>
      <c r="F120" s="96">
        <f t="shared" si="37"/>
        <v>0</v>
      </c>
      <c r="G120" s="96">
        <f t="shared" ref="G120:G134" si="38">O120</f>
        <v>0</v>
      </c>
      <c r="H120" s="96">
        <f t="shared" si="36"/>
        <v>0</v>
      </c>
      <c r="I120" s="130">
        <v>0</v>
      </c>
      <c r="J120" s="59"/>
      <c r="K120" s="59"/>
      <c r="L120" s="97">
        <v>0</v>
      </c>
      <c r="M120" s="203"/>
      <c r="N120" s="203"/>
      <c r="O120" s="203"/>
      <c r="P120" s="204"/>
      <c r="Q120" s="193"/>
    </row>
    <row r="121" spans="1:17">
      <c r="A121" s="65" t="s">
        <v>125</v>
      </c>
      <c r="B121" s="65"/>
      <c r="C121" s="59"/>
      <c r="D121" s="96">
        <f t="shared" si="37"/>
        <v>1.03</v>
      </c>
      <c r="E121" s="96">
        <f t="shared" si="37"/>
        <v>0</v>
      </c>
      <c r="F121" s="96">
        <f t="shared" si="37"/>
        <v>0</v>
      </c>
      <c r="G121" s="96">
        <f t="shared" si="38"/>
        <v>0</v>
      </c>
      <c r="H121" s="96">
        <f t="shared" si="36"/>
        <v>1.03</v>
      </c>
      <c r="I121" s="130">
        <v>0</v>
      </c>
      <c r="J121" s="59"/>
      <c r="K121" s="59"/>
      <c r="L121" s="97">
        <v>1.03</v>
      </c>
      <c r="M121" s="203"/>
      <c r="N121" s="203"/>
      <c r="O121" s="203"/>
      <c r="P121" s="204">
        <v>1.03</v>
      </c>
      <c r="Q121" s="193"/>
    </row>
    <row r="122" spans="1:17" ht="22.5">
      <c r="A122" s="101" t="s">
        <v>315</v>
      </c>
      <c r="B122" s="65"/>
      <c r="C122" s="59"/>
      <c r="D122" s="96">
        <f t="shared" si="37"/>
        <v>0.59</v>
      </c>
      <c r="E122" s="96">
        <f t="shared" si="37"/>
        <v>0</v>
      </c>
      <c r="F122" s="96">
        <f t="shared" si="37"/>
        <v>0</v>
      </c>
      <c r="G122" s="96">
        <f t="shared" si="38"/>
        <v>0</v>
      </c>
      <c r="H122" s="96">
        <f t="shared" si="36"/>
        <v>0.59</v>
      </c>
      <c r="I122" s="130">
        <v>0</v>
      </c>
      <c r="J122" s="59"/>
      <c r="K122" s="59"/>
      <c r="L122" s="97">
        <v>0.59</v>
      </c>
      <c r="M122" s="203"/>
      <c r="N122" s="203"/>
      <c r="O122" s="203"/>
      <c r="P122" s="204">
        <v>0.59</v>
      </c>
      <c r="Q122" s="193"/>
    </row>
    <row r="123" spans="1:17">
      <c r="A123" s="101" t="s">
        <v>127</v>
      </c>
      <c r="B123" s="65"/>
      <c r="C123" s="59"/>
      <c r="D123" s="96">
        <f t="shared" si="37"/>
        <v>1.95</v>
      </c>
      <c r="E123" s="96">
        <f t="shared" si="37"/>
        <v>0</v>
      </c>
      <c r="F123" s="96">
        <f t="shared" si="37"/>
        <v>0</v>
      </c>
      <c r="G123" s="96">
        <f t="shared" si="38"/>
        <v>0</v>
      </c>
      <c r="H123" s="96">
        <f t="shared" si="36"/>
        <v>1.95</v>
      </c>
      <c r="I123" s="130">
        <v>0</v>
      </c>
      <c r="J123" s="59"/>
      <c r="K123" s="59"/>
      <c r="L123" s="97">
        <v>1.95</v>
      </c>
      <c r="M123" s="203"/>
      <c r="N123" s="203"/>
      <c r="O123" s="203"/>
      <c r="P123" s="204">
        <v>1.95</v>
      </c>
      <c r="Q123" s="193"/>
    </row>
    <row r="124" spans="1:17">
      <c r="A124" s="101" t="s">
        <v>370</v>
      </c>
      <c r="B124" s="65"/>
      <c r="C124" s="59"/>
      <c r="D124" s="96">
        <f t="shared" si="37"/>
        <v>0.67</v>
      </c>
      <c r="E124" s="96">
        <f t="shared" si="37"/>
        <v>0</v>
      </c>
      <c r="F124" s="96">
        <f t="shared" si="37"/>
        <v>0</v>
      </c>
      <c r="G124" s="96">
        <f t="shared" si="38"/>
        <v>0</v>
      </c>
      <c r="H124" s="96">
        <f t="shared" si="36"/>
        <v>0.67</v>
      </c>
      <c r="I124" s="130">
        <v>0</v>
      </c>
      <c r="J124" s="59"/>
      <c r="K124" s="59"/>
      <c r="L124" s="97">
        <v>0.67</v>
      </c>
      <c r="M124" s="203"/>
      <c r="N124" s="203"/>
      <c r="O124" s="203"/>
      <c r="P124" s="97">
        <v>0.67</v>
      </c>
      <c r="Q124" s="193"/>
    </row>
    <row r="125" spans="1:17">
      <c r="A125" s="65" t="s">
        <v>126</v>
      </c>
      <c r="B125" s="65"/>
      <c r="C125" s="59"/>
      <c r="D125" s="96">
        <f t="shared" si="37"/>
        <v>0.82</v>
      </c>
      <c r="E125" s="96">
        <f t="shared" si="37"/>
        <v>0</v>
      </c>
      <c r="F125" s="96">
        <f t="shared" si="37"/>
        <v>0</v>
      </c>
      <c r="G125" s="96">
        <f t="shared" si="38"/>
        <v>0</v>
      </c>
      <c r="H125" s="96">
        <f t="shared" si="36"/>
        <v>0.82</v>
      </c>
      <c r="I125" s="130">
        <v>0</v>
      </c>
      <c r="J125" s="59"/>
      <c r="K125" s="59"/>
      <c r="L125" s="97">
        <v>0.82</v>
      </c>
      <c r="M125" s="203"/>
      <c r="N125" s="203"/>
      <c r="O125" s="203"/>
      <c r="P125" s="204">
        <v>0.82</v>
      </c>
      <c r="Q125" s="193"/>
    </row>
    <row r="126" spans="1:17" ht="22.5">
      <c r="A126" s="101" t="s">
        <v>316</v>
      </c>
      <c r="B126" s="65"/>
      <c r="C126" s="59"/>
      <c r="D126" s="96">
        <f t="shared" si="37"/>
        <v>0.15</v>
      </c>
      <c r="E126" s="96">
        <f t="shared" si="37"/>
        <v>0</v>
      </c>
      <c r="F126" s="96">
        <f t="shared" si="37"/>
        <v>0</v>
      </c>
      <c r="G126" s="96">
        <f t="shared" si="38"/>
        <v>0</v>
      </c>
      <c r="H126" s="96">
        <f t="shared" si="36"/>
        <v>0.15</v>
      </c>
      <c r="I126" s="130">
        <v>0</v>
      </c>
      <c r="J126" s="59"/>
      <c r="K126" s="59"/>
      <c r="L126" s="97">
        <v>0.15</v>
      </c>
      <c r="M126" s="203"/>
      <c r="N126" s="203"/>
      <c r="O126" s="203"/>
      <c r="P126" s="204">
        <v>0.15</v>
      </c>
      <c r="Q126" s="193"/>
    </row>
    <row r="127" spans="1:17">
      <c r="A127" s="65" t="s">
        <v>128</v>
      </c>
      <c r="B127" s="65"/>
      <c r="C127" s="59"/>
      <c r="D127" s="96">
        <f t="shared" si="37"/>
        <v>4.8899999999999997</v>
      </c>
      <c r="E127" s="96">
        <f t="shared" si="37"/>
        <v>0</v>
      </c>
      <c r="F127" s="96">
        <f t="shared" si="37"/>
        <v>0</v>
      </c>
      <c r="G127" s="96">
        <f t="shared" si="38"/>
        <v>0</v>
      </c>
      <c r="H127" s="96">
        <f t="shared" si="36"/>
        <v>4.8899999999999997</v>
      </c>
      <c r="I127" s="130">
        <v>0</v>
      </c>
      <c r="J127" s="59"/>
      <c r="K127" s="59"/>
      <c r="L127" s="97">
        <v>4.8899999999999997</v>
      </c>
      <c r="M127" s="203"/>
      <c r="N127" s="203"/>
      <c r="O127" s="203"/>
      <c r="P127" s="204">
        <v>4.8899999999999997</v>
      </c>
      <c r="Q127" s="193"/>
    </row>
    <row r="128" spans="1:17">
      <c r="A128" s="65" t="s">
        <v>129</v>
      </c>
      <c r="B128" s="65"/>
      <c r="C128" s="60"/>
      <c r="D128" s="96">
        <f t="shared" si="37"/>
        <v>1.78</v>
      </c>
      <c r="E128" s="96">
        <f t="shared" si="37"/>
        <v>0</v>
      </c>
      <c r="F128" s="96">
        <f t="shared" si="37"/>
        <v>0</v>
      </c>
      <c r="G128" s="96">
        <f t="shared" si="38"/>
        <v>0</v>
      </c>
      <c r="H128" s="96">
        <f t="shared" si="36"/>
        <v>1.78</v>
      </c>
      <c r="I128" s="130">
        <v>0</v>
      </c>
      <c r="J128" s="60"/>
      <c r="K128" s="60"/>
      <c r="L128" s="97">
        <v>1.78</v>
      </c>
      <c r="M128" s="97"/>
      <c r="N128" s="97"/>
      <c r="O128" s="97"/>
      <c r="P128" s="204">
        <v>1.78</v>
      </c>
      <c r="Q128" s="193"/>
    </row>
    <row r="129" spans="1:17">
      <c r="A129" s="65" t="s">
        <v>130</v>
      </c>
      <c r="B129" s="65"/>
      <c r="C129" s="60"/>
      <c r="D129" s="96">
        <f t="shared" si="37"/>
        <v>2.63</v>
      </c>
      <c r="E129" s="96">
        <f t="shared" si="37"/>
        <v>0</v>
      </c>
      <c r="F129" s="96">
        <f t="shared" si="37"/>
        <v>0</v>
      </c>
      <c r="G129" s="96">
        <f t="shared" si="38"/>
        <v>0</v>
      </c>
      <c r="H129" s="96">
        <f t="shared" si="36"/>
        <v>2.63</v>
      </c>
      <c r="I129" s="130">
        <v>0</v>
      </c>
      <c r="J129" s="60"/>
      <c r="K129" s="60"/>
      <c r="L129" s="97">
        <v>2.63</v>
      </c>
      <c r="M129" s="97"/>
      <c r="N129" s="97"/>
      <c r="O129" s="97"/>
      <c r="P129" s="204">
        <v>2.63</v>
      </c>
      <c r="Q129" s="193"/>
    </row>
    <row r="130" spans="1:17">
      <c r="A130" s="65" t="s">
        <v>131</v>
      </c>
      <c r="B130" s="65"/>
      <c r="C130" s="60"/>
      <c r="D130" s="96">
        <f t="shared" si="37"/>
        <v>9.98</v>
      </c>
      <c r="E130" s="96">
        <f t="shared" si="37"/>
        <v>0</v>
      </c>
      <c r="F130" s="96">
        <f t="shared" si="37"/>
        <v>0</v>
      </c>
      <c r="G130" s="96">
        <f t="shared" si="38"/>
        <v>0</v>
      </c>
      <c r="H130" s="96">
        <f t="shared" si="36"/>
        <v>9.98</v>
      </c>
      <c r="I130" s="130">
        <v>0</v>
      </c>
      <c r="J130" s="60"/>
      <c r="K130" s="60"/>
      <c r="L130" s="97">
        <v>9.98</v>
      </c>
      <c r="M130" s="97"/>
      <c r="N130" s="97"/>
      <c r="O130" s="97"/>
      <c r="P130" s="204">
        <v>9.98</v>
      </c>
      <c r="Q130" s="193"/>
    </row>
    <row r="131" spans="1:17">
      <c r="A131" s="65" t="s">
        <v>132</v>
      </c>
      <c r="B131" s="65"/>
      <c r="C131" s="60"/>
      <c r="D131" s="96">
        <f t="shared" si="37"/>
        <v>5.74</v>
      </c>
      <c r="E131" s="96">
        <f t="shared" si="37"/>
        <v>0</v>
      </c>
      <c r="F131" s="96">
        <f t="shared" si="37"/>
        <v>0</v>
      </c>
      <c r="G131" s="96">
        <f t="shared" si="38"/>
        <v>0</v>
      </c>
      <c r="H131" s="96">
        <f t="shared" si="36"/>
        <v>5.74</v>
      </c>
      <c r="I131" s="130">
        <v>0</v>
      </c>
      <c r="J131" s="60"/>
      <c r="K131" s="60"/>
      <c r="L131" s="97">
        <v>5.74</v>
      </c>
      <c r="M131" s="97"/>
      <c r="N131" s="97"/>
      <c r="O131" s="97"/>
      <c r="P131" s="204">
        <v>5.74</v>
      </c>
      <c r="Q131" s="193"/>
    </row>
    <row r="132" spans="1:17">
      <c r="A132" s="65" t="s">
        <v>133</v>
      </c>
      <c r="B132" s="65"/>
      <c r="C132" s="59"/>
      <c r="D132" s="96">
        <f t="shared" si="37"/>
        <v>1.98</v>
      </c>
      <c r="E132" s="96">
        <f t="shared" si="37"/>
        <v>0</v>
      </c>
      <c r="F132" s="96">
        <f t="shared" si="37"/>
        <v>0</v>
      </c>
      <c r="G132" s="96">
        <f t="shared" si="38"/>
        <v>0</v>
      </c>
      <c r="H132" s="96">
        <f t="shared" si="36"/>
        <v>1.98</v>
      </c>
      <c r="I132" s="130">
        <v>0</v>
      </c>
      <c r="J132" s="59"/>
      <c r="K132" s="59"/>
      <c r="L132" s="97">
        <v>1.98</v>
      </c>
      <c r="M132" s="203"/>
      <c r="N132" s="203"/>
      <c r="O132" s="203"/>
      <c r="P132" s="204">
        <v>1.98</v>
      </c>
      <c r="Q132" s="193"/>
    </row>
    <row r="133" spans="1:17">
      <c r="A133" s="65" t="s">
        <v>134</v>
      </c>
      <c r="B133" s="65"/>
      <c r="C133" s="59"/>
      <c r="D133" s="96">
        <f t="shared" si="37"/>
        <v>6.71</v>
      </c>
      <c r="E133" s="96">
        <f t="shared" si="37"/>
        <v>0</v>
      </c>
      <c r="F133" s="96">
        <f t="shared" si="37"/>
        <v>0</v>
      </c>
      <c r="G133" s="96">
        <f t="shared" si="38"/>
        <v>0</v>
      </c>
      <c r="H133" s="96">
        <f t="shared" si="36"/>
        <v>6.71</v>
      </c>
      <c r="I133" s="130">
        <v>0</v>
      </c>
      <c r="J133" s="59"/>
      <c r="K133" s="59"/>
      <c r="L133" s="97">
        <v>6.71</v>
      </c>
      <c r="M133" s="203"/>
      <c r="N133" s="203"/>
      <c r="O133" s="203"/>
      <c r="P133" s="204">
        <v>6.71</v>
      </c>
      <c r="Q133" s="193"/>
    </row>
    <row r="134" spans="1:17">
      <c r="A134" s="65" t="s">
        <v>135</v>
      </c>
      <c r="B134" s="65"/>
      <c r="C134" s="59"/>
      <c r="D134" s="96">
        <f t="shared" si="37"/>
        <v>5.72</v>
      </c>
      <c r="E134" s="96">
        <f t="shared" si="37"/>
        <v>0</v>
      </c>
      <c r="F134" s="96">
        <f t="shared" si="37"/>
        <v>0</v>
      </c>
      <c r="G134" s="96">
        <f t="shared" si="38"/>
        <v>0</v>
      </c>
      <c r="H134" s="96">
        <f t="shared" si="36"/>
        <v>5.72</v>
      </c>
      <c r="I134" s="130">
        <v>0</v>
      </c>
      <c r="J134" s="59"/>
      <c r="K134" s="59"/>
      <c r="L134" s="97">
        <v>5.72</v>
      </c>
      <c r="M134" s="203"/>
      <c r="N134" s="203"/>
      <c r="O134" s="203"/>
      <c r="P134" s="204">
        <v>5.72</v>
      </c>
      <c r="Q134" s="193"/>
    </row>
    <row r="135" spans="1:17" s="201" customFormat="1" ht="13.5" customHeight="1">
      <c r="A135" s="198" t="s">
        <v>136</v>
      </c>
      <c r="B135" s="199"/>
      <c r="C135" s="100">
        <f t="shared" ref="C135:H135" si="39">SUM(C136:C140)</f>
        <v>0</v>
      </c>
      <c r="D135" s="100">
        <f t="shared" si="39"/>
        <v>35.549999999999997</v>
      </c>
      <c r="E135" s="100">
        <f t="shared" si="39"/>
        <v>0</v>
      </c>
      <c r="F135" s="100">
        <f t="shared" si="39"/>
        <v>0</v>
      </c>
      <c r="G135" s="100">
        <f t="shared" si="39"/>
        <v>0</v>
      </c>
      <c r="H135" s="100">
        <f t="shared" si="39"/>
        <v>35.549999999999997</v>
      </c>
      <c r="I135" s="100">
        <v>0</v>
      </c>
      <c r="J135" s="100">
        <v>0</v>
      </c>
      <c r="K135" s="100">
        <v>0</v>
      </c>
      <c r="L135" s="99">
        <v>35.549999999999997</v>
      </c>
      <c r="M135" s="99">
        <v>0</v>
      </c>
      <c r="N135" s="99">
        <v>0</v>
      </c>
      <c r="O135" s="99">
        <v>0</v>
      </c>
      <c r="P135" s="99">
        <v>35.549999999999997</v>
      </c>
      <c r="Q135" s="200"/>
    </row>
    <row r="136" spans="1:17">
      <c r="A136" s="65" t="s">
        <v>137</v>
      </c>
      <c r="B136" s="65"/>
      <c r="C136" s="59"/>
      <c r="D136" s="96">
        <f t="shared" ref="D136:F140" si="40">I136+L136</f>
        <v>0</v>
      </c>
      <c r="E136" s="96">
        <f t="shared" si="40"/>
        <v>0</v>
      </c>
      <c r="F136" s="96">
        <f t="shared" si="40"/>
        <v>0</v>
      </c>
      <c r="G136" s="96">
        <f>O136</f>
        <v>0</v>
      </c>
      <c r="H136" s="96">
        <f t="shared" ref="H136:H140" si="41">P136</f>
        <v>0</v>
      </c>
      <c r="I136" s="130">
        <v>0</v>
      </c>
      <c r="J136" s="59"/>
      <c r="K136" s="59"/>
      <c r="L136" s="97">
        <v>0</v>
      </c>
      <c r="M136" s="203"/>
      <c r="N136" s="203"/>
      <c r="O136" s="203"/>
      <c r="P136" s="204"/>
      <c r="Q136" s="193"/>
    </row>
    <row r="137" spans="1:17">
      <c r="A137" s="65" t="s">
        <v>138</v>
      </c>
      <c r="B137" s="65"/>
      <c r="C137" s="59"/>
      <c r="D137" s="96">
        <f t="shared" si="40"/>
        <v>6.66</v>
      </c>
      <c r="E137" s="96">
        <f t="shared" si="40"/>
        <v>0</v>
      </c>
      <c r="F137" s="96">
        <f t="shared" si="40"/>
        <v>0</v>
      </c>
      <c r="G137" s="96">
        <f>O137</f>
        <v>0</v>
      </c>
      <c r="H137" s="96">
        <f t="shared" si="41"/>
        <v>6.66</v>
      </c>
      <c r="I137" s="130">
        <v>0</v>
      </c>
      <c r="J137" s="59"/>
      <c r="K137" s="59"/>
      <c r="L137" s="97">
        <v>6.66</v>
      </c>
      <c r="M137" s="203"/>
      <c r="N137" s="203"/>
      <c r="O137" s="203"/>
      <c r="P137" s="204">
        <v>6.66</v>
      </c>
      <c r="Q137" s="193"/>
    </row>
    <row r="138" spans="1:17">
      <c r="A138" s="65" t="s">
        <v>139</v>
      </c>
      <c r="B138" s="65"/>
      <c r="C138" s="59"/>
      <c r="D138" s="96">
        <f t="shared" si="40"/>
        <v>0.94</v>
      </c>
      <c r="E138" s="96">
        <f t="shared" si="40"/>
        <v>0</v>
      </c>
      <c r="F138" s="96">
        <f t="shared" si="40"/>
        <v>0</v>
      </c>
      <c r="G138" s="96">
        <f>O138</f>
        <v>0</v>
      </c>
      <c r="H138" s="96">
        <f t="shared" si="41"/>
        <v>0.94</v>
      </c>
      <c r="I138" s="130">
        <v>0</v>
      </c>
      <c r="J138" s="59"/>
      <c r="K138" s="59"/>
      <c r="L138" s="97">
        <v>0.94</v>
      </c>
      <c r="M138" s="203"/>
      <c r="N138" s="203"/>
      <c r="O138" s="203"/>
      <c r="P138" s="204">
        <v>0.94</v>
      </c>
      <c r="Q138" s="193"/>
    </row>
    <row r="139" spans="1:17">
      <c r="A139" s="65" t="s">
        <v>140</v>
      </c>
      <c r="B139" s="65"/>
      <c r="C139" s="59"/>
      <c r="D139" s="96">
        <f t="shared" si="40"/>
        <v>10.07</v>
      </c>
      <c r="E139" s="96">
        <f t="shared" si="40"/>
        <v>0</v>
      </c>
      <c r="F139" s="96">
        <f t="shared" si="40"/>
        <v>0</v>
      </c>
      <c r="G139" s="96">
        <f>O139</f>
        <v>0</v>
      </c>
      <c r="H139" s="96">
        <f t="shared" si="41"/>
        <v>10.07</v>
      </c>
      <c r="I139" s="130">
        <v>0</v>
      </c>
      <c r="J139" s="59"/>
      <c r="K139" s="59"/>
      <c r="L139" s="97">
        <v>10.07</v>
      </c>
      <c r="M139" s="203"/>
      <c r="N139" s="203"/>
      <c r="O139" s="203"/>
      <c r="P139" s="204">
        <v>10.07</v>
      </c>
      <c r="Q139" s="193"/>
    </row>
    <row r="140" spans="1:17">
      <c r="A140" s="65" t="s">
        <v>141</v>
      </c>
      <c r="B140" s="65"/>
      <c r="C140" s="59"/>
      <c r="D140" s="96">
        <f t="shared" si="40"/>
        <v>17.88</v>
      </c>
      <c r="E140" s="96">
        <f t="shared" si="40"/>
        <v>0</v>
      </c>
      <c r="F140" s="96">
        <f t="shared" si="40"/>
        <v>0</v>
      </c>
      <c r="G140" s="96">
        <f>O140</f>
        <v>0</v>
      </c>
      <c r="H140" s="96">
        <f t="shared" si="41"/>
        <v>17.88</v>
      </c>
      <c r="I140" s="130">
        <v>0</v>
      </c>
      <c r="J140" s="59"/>
      <c r="K140" s="59"/>
      <c r="L140" s="97">
        <v>17.88</v>
      </c>
      <c r="M140" s="203"/>
      <c r="N140" s="203"/>
      <c r="O140" s="203"/>
      <c r="P140" s="204">
        <v>17.88</v>
      </c>
      <c r="Q140" s="193"/>
    </row>
    <row r="141" spans="1:17">
      <c r="A141" s="198" t="s">
        <v>143</v>
      </c>
      <c r="B141" s="199"/>
      <c r="C141" s="100"/>
      <c r="D141" s="100">
        <f t="shared" ref="D141:H141" si="42">SUM(D143:D153)</f>
        <v>1916.2400000000002</v>
      </c>
      <c r="E141" s="100">
        <f t="shared" si="42"/>
        <v>1557.7599999999998</v>
      </c>
      <c r="F141" s="100">
        <f t="shared" si="42"/>
        <v>296.55000000000007</v>
      </c>
      <c r="G141" s="100">
        <f t="shared" si="42"/>
        <v>0</v>
      </c>
      <c r="H141" s="100">
        <f t="shared" si="42"/>
        <v>61.93</v>
      </c>
      <c r="I141" s="100">
        <v>1527</v>
      </c>
      <c r="J141" s="100">
        <v>1246</v>
      </c>
      <c r="K141" s="100">
        <v>281</v>
      </c>
      <c r="L141" s="99">
        <v>389.24</v>
      </c>
      <c r="M141" s="99">
        <v>311.76</v>
      </c>
      <c r="N141" s="99">
        <v>15.550000000000045</v>
      </c>
      <c r="O141" s="99">
        <v>0</v>
      </c>
      <c r="P141" s="99">
        <v>61.93</v>
      </c>
      <c r="Q141" s="193"/>
    </row>
    <row r="142" spans="1:17">
      <c r="A142" s="198" t="s">
        <v>253</v>
      </c>
      <c r="B142" s="199"/>
      <c r="C142" s="100"/>
      <c r="D142" s="100">
        <f t="shared" ref="D142:H142" si="43">SUM(D143:D148)</f>
        <v>1861.1200000000001</v>
      </c>
      <c r="E142" s="100">
        <f t="shared" si="43"/>
        <v>1557.7599999999998</v>
      </c>
      <c r="F142" s="100">
        <f t="shared" si="43"/>
        <v>296.55000000000007</v>
      </c>
      <c r="G142" s="100">
        <f t="shared" si="43"/>
        <v>0</v>
      </c>
      <c r="H142" s="100">
        <f t="shared" si="43"/>
        <v>6.81</v>
      </c>
      <c r="I142" s="100">
        <v>1527</v>
      </c>
      <c r="J142" s="100">
        <v>1246</v>
      </c>
      <c r="K142" s="100">
        <v>281</v>
      </c>
      <c r="L142" s="99">
        <v>334.12000000000006</v>
      </c>
      <c r="M142" s="99">
        <v>311.76</v>
      </c>
      <c r="N142" s="99">
        <v>15.550000000000045</v>
      </c>
      <c r="O142" s="99">
        <v>0</v>
      </c>
      <c r="P142" s="99">
        <v>14.02</v>
      </c>
      <c r="Q142" s="193"/>
    </row>
    <row r="143" spans="1:17">
      <c r="A143" s="202" t="s">
        <v>145</v>
      </c>
      <c r="B143" s="41" t="s">
        <v>146</v>
      </c>
      <c r="C143" s="60" t="s">
        <v>272</v>
      </c>
      <c r="D143" s="96">
        <f t="shared" ref="D143:F153" si="44">I143+L143</f>
        <v>784.26</v>
      </c>
      <c r="E143" s="96">
        <f t="shared" si="44"/>
        <v>710.17</v>
      </c>
      <c r="F143" s="96">
        <f t="shared" si="44"/>
        <v>74.090000000000018</v>
      </c>
      <c r="G143" s="96">
        <f t="shared" ref="G143:H153" si="45">O143</f>
        <v>0</v>
      </c>
      <c r="H143" s="96">
        <f t="shared" si="45"/>
        <v>0</v>
      </c>
      <c r="I143" s="130">
        <v>673</v>
      </c>
      <c r="J143" s="130">
        <v>599</v>
      </c>
      <c r="K143" s="130">
        <v>74</v>
      </c>
      <c r="L143" s="97">
        <v>111.25999999999998</v>
      </c>
      <c r="M143" s="97">
        <v>111.16999999999996</v>
      </c>
      <c r="N143" s="97">
        <v>9.0000000000022951E-2</v>
      </c>
      <c r="O143" s="97"/>
      <c r="P143" s="195"/>
      <c r="Q143" s="193"/>
    </row>
    <row r="144" spans="1:17" ht="24">
      <c r="A144" s="202" t="s">
        <v>145</v>
      </c>
      <c r="B144" s="41" t="s">
        <v>147</v>
      </c>
      <c r="C144" s="60" t="s">
        <v>273</v>
      </c>
      <c r="D144" s="96">
        <f t="shared" si="44"/>
        <v>981.7</v>
      </c>
      <c r="E144" s="96">
        <f t="shared" si="44"/>
        <v>759.24</v>
      </c>
      <c r="F144" s="96">
        <f t="shared" si="44"/>
        <v>222.46000000000004</v>
      </c>
      <c r="G144" s="96">
        <f t="shared" si="45"/>
        <v>0</v>
      </c>
      <c r="H144" s="96">
        <f t="shared" si="45"/>
        <v>0</v>
      </c>
      <c r="I144" s="130">
        <v>830</v>
      </c>
      <c r="J144" s="130">
        <v>623</v>
      </c>
      <c r="K144" s="130">
        <v>207</v>
      </c>
      <c r="L144" s="97">
        <v>151.70000000000005</v>
      </c>
      <c r="M144" s="97">
        <v>136.24</v>
      </c>
      <c r="N144" s="97">
        <v>15.460000000000022</v>
      </c>
      <c r="O144" s="97"/>
      <c r="P144" s="195"/>
      <c r="Q144" s="193"/>
    </row>
    <row r="145" spans="1:17">
      <c r="A145" s="202" t="s">
        <v>145</v>
      </c>
      <c r="B145" s="206" t="s">
        <v>342</v>
      </c>
      <c r="C145" s="60" t="s">
        <v>272</v>
      </c>
      <c r="D145" s="96">
        <f t="shared" si="44"/>
        <v>88.35</v>
      </c>
      <c r="E145" s="96">
        <f t="shared" si="44"/>
        <v>88.35</v>
      </c>
      <c r="F145" s="96">
        <f t="shared" si="44"/>
        <v>0</v>
      </c>
      <c r="G145" s="96">
        <f t="shared" si="45"/>
        <v>0</v>
      </c>
      <c r="H145" s="96">
        <f t="shared" si="45"/>
        <v>0</v>
      </c>
      <c r="I145" s="130">
        <v>24</v>
      </c>
      <c r="J145" s="130">
        <v>24</v>
      </c>
      <c r="K145" s="130">
        <v>0</v>
      </c>
      <c r="L145" s="97">
        <v>64.349999999999994</v>
      </c>
      <c r="M145" s="97">
        <v>64.349999999999994</v>
      </c>
      <c r="N145" s="97">
        <v>0</v>
      </c>
      <c r="O145" s="97"/>
      <c r="P145" s="195"/>
      <c r="Q145" s="193"/>
    </row>
    <row r="146" spans="1:17">
      <c r="A146" s="65" t="s">
        <v>145</v>
      </c>
      <c r="B146" s="66"/>
      <c r="C146" s="59"/>
      <c r="D146" s="96">
        <f t="shared" si="44"/>
        <v>0</v>
      </c>
      <c r="E146" s="96">
        <f t="shared" si="44"/>
        <v>0</v>
      </c>
      <c r="F146" s="96">
        <f t="shared" si="44"/>
        <v>0</v>
      </c>
      <c r="G146" s="96">
        <f t="shared" si="45"/>
        <v>0</v>
      </c>
      <c r="H146" s="96">
        <f t="shared" si="45"/>
        <v>0</v>
      </c>
      <c r="I146" s="130">
        <v>0</v>
      </c>
      <c r="J146" s="59"/>
      <c r="K146" s="59"/>
      <c r="L146" s="97">
        <v>0</v>
      </c>
      <c r="M146" s="203"/>
      <c r="N146" s="203"/>
      <c r="O146" s="203"/>
      <c r="P146" s="204"/>
      <c r="Q146" s="193"/>
    </row>
    <row r="147" spans="1:17">
      <c r="A147" s="65" t="s">
        <v>148</v>
      </c>
      <c r="B147" s="65"/>
      <c r="C147" s="59"/>
      <c r="D147" s="96">
        <f t="shared" si="44"/>
        <v>6.13</v>
      </c>
      <c r="E147" s="96">
        <f t="shared" si="44"/>
        <v>0</v>
      </c>
      <c r="F147" s="96">
        <f t="shared" si="44"/>
        <v>0</v>
      </c>
      <c r="G147" s="96">
        <f t="shared" si="45"/>
        <v>0</v>
      </c>
      <c r="H147" s="96">
        <f t="shared" si="45"/>
        <v>6.13</v>
      </c>
      <c r="I147" s="130">
        <v>0</v>
      </c>
      <c r="J147" s="59"/>
      <c r="K147" s="59"/>
      <c r="L147" s="97">
        <v>6.13</v>
      </c>
      <c r="M147" s="203"/>
      <c r="N147" s="203"/>
      <c r="O147" s="203"/>
      <c r="P147" s="204">
        <v>6.13</v>
      </c>
      <c r="Q147" s="193"/>
    </row>
    <row r="148" spans="1:17">
      <c r="A148" s="65" t="s">
        <v>149</v>
      </c>
      <c r="B148" s="65"/>
      <c r="C148" s="59"/>
      <c r="D148" s="96">
        <f t="shared" si="44"/>
        <v>0.68</v>
      </c>
      <c r="E148" s="96">
        <f t="shared" si="44"/>
        <v>0</v>
      </c>
      <c r="F148" s="96">
        <f t="shared" si="44"/>
        <v>0</v>
      </c>
      <c r="G148" s="96">
        <f t="shared" si="45"/>
        <v>0</v>
      </c>
      <c r="H148" s="96">
        <f t="shared" si="45"/>
        <v>0.68</v>
      </c>
      <c r="I148" s="130">
        <v>0</v>
      </c>
      <c r="J148" s="59"/>
      <c r="K148" s="59"/>
      <c r="L148" s="97">
        <v>0.68</v>
      </c>
      <c r="M148" s="203"/>
      <c r="N148" s="203"/>
      <c r="O148" s="203"/>
      <c r="P148" s="204">
        <v>0.68</v>
      </c>
      <c r="Q148" s="193"/>
    </row>
    <row r="149" spans="1:17">
      <c r="A149" s="65" t="s">
        <v>150</v>
      </c>
      <c r="B149" s="65"/>
      <c r="C149" s="59"/>
      <c r="D149" s="96">
        <f t="shared" si="44"/>
        <v>7.21</v>
      </c>
      <c r="E149" s="96">
        <f t="shared" si="44"/>
        <v>0</v>
      </c>
      <c r="F149" s="96">
        <f t="shared" si="44"/>
        <v>0</v>
      </c>
      <c r="G149" s="96">
        <f t="shared" si="45"/>
        <v>0</v>
      </c>
      <c r="H149" s="96">
        <f t="shared" si="45"/>
        <v>7.21</v>
      </c>
      <c r="I149" s="130">
        <v>0</v>
      </c>
      <c r="J149" s="59"/>
      <c r="K149" s="59"/>
      <c r="L149" s="97">
        <v>7.21</v>
      </c>
      <c r="M149" s="203"/>
      <c r="N149" s="203"/>
      <c r="O149" s="203"/>
      <c r="P149" s="204">
        <v>7.21</v>
      </c>
      <c r="Q149" s="193"/>
    </row>
    <row r="150" spans="1:17">
      <c r="A150" s="65" t="s">
        <v>151</v>
      </c>
      <c r="B150" s="65"/>
      <c r="C150" s="59"/>
      <c r="D150" s="96">
        <f t="shared" si="44"/>
        <v>3.46</v>
      </c>
      <c r="E150" s="96">
        <f t="shared" si="44"/>
        <v>0</v>
      </c>
      <c r="F150" s="96">
        <f t="shared" si="44"/>
        <v>0</v>
      </c>
      <c r="G150" s="96">
        <f t="shared" si="45"/>
        <v>0</v>
      </c>
      <c r="H150" s="96">
        <f t="shared" si="45"/>
        <v>3.46</v>
      </c>
      <c r="I150" s="130">
        <v>0</v>
      </c>
      <c r="J150" s="59"/>
      <c r="K150" s="59"/>
      <c r="L150" s="97">
        <v>3.46</v>
      </c>
      <c r="M150" s="203"/>
      <c r="N150" s="203"/>
      <c r="O150" s="203"/>
      <c r="P150" s="204">
        <v>3.46</v>
      </c>
      <c r="Q150" s="193"/>
    </row>
    <row r="151" spans="1:17">
      <c r="A151" s="65" t="s">
        <v>152</v>
      </c>
      <c r="B151" s="65"/>
      <c r="C151" s="59"/>
      <c r="D151" s="96">
        <f t="shared" si="44"/>
        <v>4.6900000000000004</v>
      </c>
      <c r="E151" s="96">
        <f t="shared" si="44"/>
        <v>0</v>
      </c>
      <c r="F151" s="96">
        <f t="shared" si="44"/>
        <v>0</v>
      </c>
      <c r="G151" s="96">
        <f t="shared" si="45"/>
        <v>0</v>
      </c>
      <c r="H151" s="96">
        <f t="shared" si="45"/>
        <v>4.6900000000000004</v>
      </c>
      <c r="I151" s="130">
        <v>0</v>
      </c>
      <c r="J151" s="59"/>
      <c r="K151" s="59"/>
      <c r="L151" s="97">
        <v>4.6900000000000004</v>
      </c>
      <c r="M151" s="203"/>
      <c r="N151" s="203"/>
      <c r="O151" s="203"/>
      <c r="P151" s="204">
        <v>4.6900000000000004</v>
      </c>
      <c r="Q151" s="193"/>
    </row>
    <row r="152" spans="1:17">
      <c r="A152" s="65" t="s">
        <v>153</v>
      </c>
      <c r="B152" s="65"/>
      <c r="C152" s="59"/>
      <c r="D152" s="96">
        <f t="shared" si="44"/>
        <v>19.54</v>
      </c>
      <c r="E152" s="96">
        <f t="shared" si="44"/>
        <v>0</v>
      </c>
      <c r="F152" s="96">
        <f t="shared" si="44"/>
        <v>0</v>
      </c>
      <c r="G152" s="96">
        <f t="shared" si="45"/>
        <v>0</v>
      </c>
      <c r="H152" s="96">
        <f t="shared" si="45"/>
        <v>19.54</v>
      </c>
      <c r="I152" s="130">
        <v>0</v>
      </c>
      <c r="J152" s="59"/>
      <c r="K152" s="59"/>
      <c r="L152" s="97">
        <v>19.54</v>
      </c>
      <c r="M152" s="203"/>
      <c r="N152" s="203"/>
      <c r="O152" s="203"/>
      <c r="P152" s="204">
        <v>19.54</v>
      </c>
      <c r="Q152" s="193"/>
    </row>
    <row r="153" spans="1:17">
      <c r="A153" s="65" t="s">
        <v>154</v>
      </c>
      <c r="B153" s="65"/>
      <c r="C153" s="60"/>
      <c r="D153" s="96">
        <f t="shared" si="44"/>
        <v>20.22</v>
      </c>
      <c r="E153" s="96">
        <f t="shared" si="44"/>
        <v>0</v>
      </c>
      <c r="F153" s="96">
        <f t="shared" si="44"/>
        <v>0</v>
      </c>
      <c r="G153" s="96">
        <f t="shared" si="45"/>
        <v>0</v>
      </c>
      <c r="H153" s="96">
        <f t="shared" si="45"/>
        <v>20.22</v>
      </c>
      <c r="I153" s="130">
        <v>0</v>
      </c>
      <c r="J153" s="60"/>
      <c r="K153" s="60"/>
      <c r="L153" s="97">
        <v>20.22</v>
      </c>
      <c r="M153" s="97"/>
      <c r="N153" s="97"/>
      <c r="O153" s="97"/>
      <c r="P153" s="204">
        <v>20.22</v>
      </c>
      <c r="Q153" s="193"/>
    </row>
    <row r="154" spans="1:17">
      <c r="A154" s="198" t="s">
        <v>156</v>
      </c>
      <c r="B154" s="199"/>
      <c r="C154" s="100"/>
      <c r="D154" s="100">
        <f t="shared" ref="D154:H154" si="46">SUM(D156:D170)</f>
        <v>2355.9099999999989</v>
      </c>
      <c r="E154" s="100">
        <f t="shared" si="46"/>
        <v>1879.96</v>
      </c>
      <c r="F154" s="100">
        <f t="shared" si="46"/>
        <v>180.21999999999991</v>
      </c>
      <c r="G154" s="100">
        <f t="shared" si="46"/>
        <v>0</v>
      </c>
      <c r="H154" s="100">
        <f t="shared" si="46"/>
        <v>295.7299999999999</v>
      </c>
      <c r="I154" s="100">
        <v>1690</v>
      </c>
      <c r="J154" s="100">
        <v>1432</v>
      </c>
      <c r="K154" s="100">
        <v>258</v>
      </c>
      <c r="L154" s="99">
        <v>665.90999999999985</v>
      </c>
      <c r="M154" s="99">
        <v>447.96000000000004</v>
      </c>
      <c r="N154" s="99">
        <v>-77.780000000000058</v>
      </c>
      <c r="O154" s="99">
        <v>0</v>
      </c>
      <c r="P154" s="99">
        <v>295.7299999999999</v>
      </c>
      <c r="Q154" s="193"/>
    </row>
    <row r="155" spans="1:17">
      <c r="A155" s="198" t="s">
        <v>254</v>
      </c>
      <c r="B155" s="199"/>
      <c r="C155" s="100"/>
      <c r="D155" s="100">
        <f t="shared" ref="D155:H155" si="47">SUM(D156:D161)</f>
        <v>2087.9</v>
      </c>
      <c r="E155" s="100">
        <f t="shared" si="47"/>
        <v>1879.96</v>
      </c>
      <c r="F155" s="100">
        <f t="shared" si="47"/>
        <v>180.21999999999991</v>
      </c>
      <c r="G155" s="100">
        <f t="shared" si="47"/>
        <v>0</v>
      </c>
      <c r="H155" s="100">
        <f t="shared" si="47"/>
        <v>27.72</v>
      </c>
      <c r="I155" s="100">
        <v>1690</v>
      </c>
      <c r="J155" s="100">
        <v>1432</v>
      </c>
      <c r="K155" s="100">
        <v>258</v>
      </c>
      <c r="L155" s="99">
        <v>397.89999999999992</v>
      </c>
      <c r="M155" s="99">
        <v>447.96000000000004</v>
      </c>
      <c r="N155" s="99">
        <v>-77.780000000000058</v>
      </c>
      <c r="O155" s="99">
        <v>0</v>
      </c>
      <c r="P155" s="99">
        <v>27.72</v>
      </c>
      <c r="Q155" s="193"/>
    </row>
    <row r="156" spans="1:17" ht="24">
      <c r="A156" s="202" t="s">
        <v>158</v>
      </c>
      <c r="B156" s="64" t="s">
        <v>159</v>
      </c>
      <c r="C156" s="60" t="s">
        <v>273</v>
      </c>
      <c r="D156" s="96">
        <f t="shared" ref="D156:F170" si="48">I156+L156</f>
        <v>1439.22</v>
      </c>
      <c r="E156" s="96">
        <f t="shared" si="48"/>
        <v>1353.7</v>
      </c>
      <c r="F156" s="96">
        <f t="shared" si="48"/>
        <v>85.519999999999939</v>
      </c>
      <c r="G156" s="96">
        <f t="shared" ref="G156:H170" si="49">O156</f>
        <v>0</v>
      </c>
      <c r="H156" s="96">
        <f t="shared" si="49"/>
        <v>0</v>
      </c>
      <c r="I156" s="130">
        <v>1316</v>
      </c>
      <c r="J156" s="130">
        <v>1119</v>
      </c>
      <c r="K156" s="130">
        <v>197</v>
      </c>
      <c r="L156" s="97">
        <v>123.21999999999998</v>
      </c>
      <c r="M156" s="97">
        <v>234.70000000000005</v>
      </c>
      <c r="N156" s="97">
        <v>-111.48000000000006</v>
      </c>
      <c r="O156" s="97"/>
      <c r="P156" s="195"/>
      <c r="Q156" s="193"/>
    </row>
    <row r="157" spans="1:17" ht="24">
      <c r="A157" s="202" t="s">
        <v>158</v>
      </c>
      <c r="B157" s="64" t="s">
        <v>160</v>
      </c>
      <c r="C157" s="60" t="s">
        <v>273</v>
      </c>
      <c r="D157" s="96">
        <f t="shared" si="48"/>
        <v>301.57</v>
      </c>
      <c r="E157" s="96">
        <f t="shared" si="48"/>
        <v>232.01</v>
      </c>
      <c r="F157" s="96">
        <f t="shared" si="48"/>
        <v>69.56</v>
      </c>
      <c r="G157" s="96">
        <f t="shared" si="49"/>
        <v>0</v>
      </c>
      <c r="H157" s="96">
        <f t="shared" si="49"/>
        <v>0</v>
      </c>
      <c r="I157" s="130">
        <v>234</v>
      </c>
      <c r="J157" s="130">
        <v>173</v>
      </c>
      <c r="K157" s="130">
        <v>61</v>
      </c>
      <c r="L157" s="97">
        <v>67.569999999999993</v>
      </c>
      <c r="M157" s="97">
        <v>59.009999999999991</v>
      </c>
      <c r="N157" s="97">
        <v>8.5599999999999987</v>
      </c>
      <c r="O157" s="97"/>
      <c r="P157" s="195"/>
      <c r="Q157" s="193"/>
    </row>
    <row r="158" spans="1:17">
      <c r="A158" s="202" t="s">
        <v>158</v>
      </c>
      <c r="B158" s="64" t="s">
        <v>161</v>
      </c>
      <c r="C158" s="60" t="s">
        <v>272</v>
      </c>
      <c r="D158" s="96">
        <f t="shared" si="48"/>
        <v>319.39</v>
      </c>
      <c r="E158" s="96">
        <f t="shared" si="48"/>
        <v>294.25</v>
      </c>
      <c r="F158" s="96">
        <f t="shared" si="48"/>
        <v>25.14</v>
      </c>
      <c r="G158" s="96">
        <f t="shared" si="49"/>
        <v>0</v>
      </c>
      <c r="H158" s="96">
        <f t="shared" si="49"/>
        <v>0</v>
      </c>
      <c r="I158" s="130">
        <v>140</v>
      </c>
      <c r="J158" s="130">
        <v>140</v>
      </c>
      <c r="K158" s="130">
        <v>0</v>
      </c>
      <c r="L158" s="97">
        <v>179.39</v>
      </c>
      <c r="M158" s="97">
        <v>154.25</v>
      </c>
      <c r="N158" s="97">
        <v>25.14</v>
      </c>
      <c r="O158" s="97"/>
      <c r="P158" s="195"/>
      <c r="Q158" s="193"/>
    </row>
    <row r="159" spans="1:17">
      <c r="A159" s="65" t="s">
        <v>158</v>
      </c>
      <c r="B159" s="65"/>
      <c r="C159" s="59"/>
      <c r="D159" s="96">
        <f t="shared" si="48"/>
        <v>0</v>
      </c>
      <c r="E159" s="96">
        <f t="shared" si="48"/>
        <v>0</v>
      </c>
      <c r="F159" s="96">
        <f t="shared" si="48"/>
        <v>0</v>
      </c>
      <c r="G159" s="96">
        <f t="shared" si="49"/>
        <v>0</v>
      </c>
      <c r="H159" s="96">
        <f t="shared" si="49"/>
        <v>0</v>
      </c>
      <c r="I159" s="130">
        <v>0</v>
      </c>
      <c r="J159" s="59"/>
      <c r="K159" s="59"/>
      <c r="L159" s="97">
        <v>0</v>
      </c>
      <c r="M159" s="203"/>
      <c r="N159" s="203"/>
      <c r="O159" s="203"/>
      <c r="P159" s="204"/>
      <c r="Q159" s="193"/>
    </row>
    <row r="160" spans="1:17">
      <c r="A160" s="65" t="s">
        <v>162</v>
      </c>
      <c r="B160" s="65"/>
      <c r="C160" s="59"/>
      <c r="D160" s="96">
        <f t="shared" si="48"/>
        <v>13.71</v>
      </c>
      <c r="E160" s="96">
        <f t="shared" si="48"/>
        <v>0</v>
      </c>
      <c r="F160" s="96">
        <f t="shared" si="48"/>
        <v>0</v>
      </c>
      <c r="G160" s="96">
        <f t="shared" si="49"/>
        <v>0</v>
      </c>
      <c r="H160" s="96">
        <f t="shared" si="49"/>
        <v>13.71</v>
      </c>
      <c r="I160" s="130">
        <v>0</v>
      </c>
      <c r="J160" s="59"/>
      <c r="K160" s="59"/>
      <c r="L160" s="97">
        <v>13.71</v>
      </c>
      <c r="M160" s="203"/>
      <c r="N160" s="203"/>
      <c r="O160" s="203"/>
      <c r="P160" s="204">
        <v>13.71</v>
      </c>
      <c r="Q160" s="193"/>
    </row>
    <row r="161" spans="1:17">
      <c r="A161" s="65" t="s">
        <v>163</v>
      </c>
      <c r="B161" s="65"/>
      <c r="C161" s="59"/>
      <c r="D161" s="96">
        <f t="shared" si="48"/>
        <v>14.01</v>
      </c>
      <c r="E161" s="96">
        <f t="shared" si="48"/>
        <v>0</v>
      </c>
      <c r="F161" s="96">
        <f t="shared" si="48"/>
        <v>0</v>
      </c>
      <c r="G161" s="96">
        <f t="shared" si="49"/>
        <v>0</v>
      </c>
      <c r="H161" s="96">
        <f t="shared" si="49"/>
        <v>14.01</v>
      </c>
      <c r="I161" s="130">
        <v>0</v>
      </c>
      <c r="J161" s="59"/>
      <c r="K161" s="59"/>
      <c r="L161" s="97">
        <v>14.01</v>
      </c>
      <c r="M161" s="203"/>
      <c r="N161" s="203"/>
      <c r="O161" s="203"/>
      <c r="P161" s="204">
        <v>14.01</v>
      </c>
      <c r="Q161" s="193"/>
    </row>
    <row r="162" spans="1:17">
      <c r="A162" s="65" t="s">
        <v>164</v>
      </c>
      <c r="B162" s="65"/>
      <c r="C162" s="59"/>
      <c r="D162" s="96">
        <f t="shared" si="48"/>
        <v>19.239999999999998</v>
      </c>
      <c r="E162" s="96">
        <f t="shared" si="48"/>
        <v>0</v>
      </c>
      <c r="F162" s="96">
        <f t="shared" si="48"/>
        <v>0</v>
      </c>
      <c r="G162" s="96">
        <f t="shared" si="49"/>
        <v>0</v>
      </c>
      <c r="H162" s="96">
        <f t="shared" si="49"/>
        <v>19.239999999999998</v>
      </c>
      <c r="I162" s="130">
        <v>0</v>
      </c>
      <c r="J162" s="59"/>
      <c r="K162" s="59"/>
      <c r="L162" s="97">
        <v>19.239999999999998</v>
      </c>
      <c r="M162" s="203"/>
      <c r="N162" s="203"/>
      <c r="O162" s="203"/>
      <c r="P162" s="204">
        <v>19.239999999999998</v>
      </c>
      <c r="Q162" s="193"/>
    </row>
    <row r="163" spans="1:17">
      <c r="A163" s="65" t="s">
        <v>165</v>
      </c>
      <c r="B163" s="65"/>
      <c r="C163" s="59"/>
      <c r="D163" s="96">
        <f t="shared" si="48"/>
        <v>35.869999999999997</v>
      </c>
      <c r="E163" s="96">
        <f t="shared" si="48"/>
        <v>0</v>
      </c>
      <c r="F163" s="96">
        <f t="shared" si="48"/>
        <v>0</v>
      </c>
      <c r="G163" s="96">
        <f t="shared" si="49"/>
        <v>0</v>
      </c>
      <c r="H163" s="96">
        <f t="shared" si="49"/>
        <v>35.869999999999997</v>
      </c>
      <c r="I163" s="130">
        <v>0</v>
      </c>
      <c r="J163" s="59"/>
      <c r="K163" s="59"/>
      <c r="L163" s="97">
        <v>35.869999999999997</v>
      </c>
      <c r="M163" s="203"/>
      <c r="N163" s="203"/>
      <c r="O163" s="203"/>
      <c r="P163" s="204">
        <v>35.869999999999997</v>
      </c>
      <c r="Q163" s="193"/>
    </row>
    <row r="164" spans="1:17">
      <c r="A164" s="65" t="s">
        <v>166</v>
      </c>
      <c r="B164" s="65"/>
      <c r="C164" s="59"/>
      <c r="D164" s="96">
        <f t="shared" si="48"/>
        <v>64.48</v>
      </c>
      <c r="E164" s="96">
        <f t="shared" si="48"/>
        <v>0</v>
      </c>
      <c r="F164" s="96">
        <f t="shared" si="48"/>
        <v>0</v>
      </c>
      <c r="G164" s="96">
        <f t="shared" si="49"/>
        <v>0</v>
      </c>
      <c r="H164" s="96">
        <f t="shared" si="49"/>
        <v>64.48</v>
      </c>
      <c r="I164" s="130">
        <v>0</v>
      </c>
      <c r="J164" s="59"/>
      <c r="K164" s="59"/>
      <c r="L164" s="97">
        <v>64.48</v>
      </c>
      <c r="M164" s="203"/>
      <c r="N164" s="203"/>
      <c r="O164" s="203"/>
      <c r="P164" s="204">
        <v>64.48</v>
      </c>
      <c r="Q164" s="193"/>
    </row>
    <row r="165" spans="1:17">
      <c r="A165" s="65" t="s">
        <v>167</v>
      </c>
      <c r="B165" s="65"/>
      <c r="C165" s="60"/>
      <c r="D165" s="96">
        <f t="shared" si="48"/>
        <v>13.64</v>
      </c>
      <c r="E165" s="96">
        <f t="shared" si="48"/>
        <v>0</v>
      </c>
      <c r="F165" s="96">
        <f t="shared" si="48"/>
        <v>0</v>
      </c>
      <c r="G165" s="96">
        <f t="shared" si="49"/>
        <v>0</v>
      </c>
      <c r="H165" s="96">
        <f t="shared" si="49"/>
        <v>13.64</v>
      </c>
      <c r="I165" s="130">
        <v>0</v>
      </c>
      <c r="J165" s="60"/>
      <c r="K165" s="60"/>
      <c r="L165" s="97">
        <v>13.64</v>
      </c>
      <c r="M165" s="97"/>
      <c r="N165" s="97"/>
      <c r="O165" s="97"/>
      <c r="P165" s="204">
        <v>13.64</v>
      </c>
      <c r="Q165" s="193"/>
    </row>
    <row r="166" spans="1:17">
      <c r="A166" s="65" t="s">
        <v>168</v>
      </c>
      <c r="B166" s="65"/>
      <c r="C166" s="60"/>
      <c r="D166" s="96">
        <f t="shared" si="48"/>
        <v>40.58</v>
      </c>
      <c r="E166" s="96">
        <f t="shared" si="48"/>
        <v>0</v>
      </c>
      <c r="F166" s="96">
        <f t="shared" si="48"/>
        <v>0</v>
      </c>
      <c r="G166" s="96">
        <f t="shared" si="49"/>
        <v>0</v>
      </c>
      <c r="H166" s="96">
        <f t="shared" si="49"/>
        <v>40.58</v>
      </c>
      <c r="I166" s="130">
        <v>0</v>
      </c>
      <c r="J166" s="60"/>
      <c r="K166" s="60"/>
      <c r="L166" s="97">
        <v>40.58</v>
      </c>
      <c r="M166" s="97"/>
      <c r="N166" s="97"/>
      <c r="O166" s="97"/>
      <c r="P166" s="204">
        <v>40.58</v>
      </c>
      <c r="Q166" s="193"/>
    </row>
    <row r="167" spans="1:17">
      <c r="A167" s="65" t="s">
        <v>169</v>
      </c>
      <c r="B167" s="65"/>
      <c r="C167" s="60"/>
      <c r="D167" s="96">
        <f t="shared" si="48"/>
        <v>19.89</v>
      </c>
      <c r="E167" s="96">
        <f t="shared" si="48"/>
        <v>0</v>
      </c>
      <c r="F167" s="96">
        <f t="shared" si="48"/>
        <v>0</v>
      </c>
      <c r="G167" s="96">
        <f t="shared" si="49"/>
        <v>0</v>
      </c>
      <c r="H167" s="96">
        <f t="shared" si="49"/>
        <v>19.89</v>
      </c>
      <c r="I167" s="130">
        <v>0</v>
      </c>
      <c r="J167" s="60"/>
      <c r="K167" s="60"/>
      <c r="L167" s="97">
        <v>19.89</v>
      </c>
      <c r="M167" s="97"/>
      <c r="N167" s="97"/>
      <c r="O167" s="97"/>
      <c r="P167" s="204">
        <v>19.89</v>
      </c>
      <c r="Q167" s="193"/>
    </row>
    <row r="168" spans="1:17">
      <c r="A168" s="65" t="s">
        <v>170</v>
      </c>
      <c r="B168" s="65"/>
      <c r="C168" s="59"/>
      <c r="D168" s="96">
        <f t="shared" si="48"/>
        <v>25.68</v>
      </c>
      <c r="E168" s="96">
        <f t="shared" si="48"/>
        <v>0</v>
      </c>
      <c r="F168" s="96">
        <f t="shared" si="48"/>
        <v>0</v>
      </c>
      <c r="G168" s="96">
        <f t="shared" si="49"/>
        <v>0</v>
      </c>
      <c r="H168" s="96">
        <f t="shared" si="49"/>
        <v>25.68</v>
      </c>
      <c r="I168" s="130">
        <v>0</v>
      </c>
      <c r="J168" s="59"/>
      <c r="K168" s="59"/>
      <c r="L168" s="97">
        <v>25.68</v>
      </c>
      <c r="M168" s="203"/>
      <c r="N168" s="203"/>
      <c r="O168" s="203"/>
      <c r="P168" s="204">
        <v>25.68</v>
      </c>
      <c r="Q168" s="193"/>
    </row>
    <row r="169" spans="1:17">
      <c r="A169" s="65" t="s">
        <v>171</v>
      </c>
      <c r="B169" s="65"/>
      <c r="C169" s="59"/>
      <c r="D169" s="96">
        <f t="shared" si="48"/>
        <v>16.47</v>
      </c>
      <c r="E169" s="96">
        <f t="shared" si="48"/>
        <v>0</v>
      </c>
      <c r="F169" s="96">
        <f t="shared" si="48"/>
        <v>0</v>
      </c>
      <c r="G169" s="96">
        <f t="shared" si="49"/>
        <v>0</v>
      </c>
      <c r="H169" s="96">
        <f t="shared" si="49"/>
        <v>16.47</v>
      </c>
      <c r="I169" s="130">
        <v>0</v>
      </c>
      <c r="J169" s="59"/>
      <c r="K169" s="59"/>
      <c r="L169" s="97">
        <v>16.47</v>
      </c>
      <c r="M169" s="203"/>
      <c r="N169" s="203"/>
      <c r="O169" s="203"/>
      <c r="P169" s="204">
        <v>16.47</v>
      </c>
      <c r="Q169" s="193"/>
    </row>
    <row r="170" spans="1:17">
      <c r="A170" s="65" t="s">
        <v>372</v>
      </c>
      <c r="B170" s="65"/>
      <c r="C170" s="59"/>
      <c r="D170" s="96">
        <f t="shared" si="48"/>
        <v>32.159999999999997</v>
      </c>
      <c r="E170" s="96">
        <f t="shared" si="48"/>
        <v>0</v>
      </c>
      <c r="F170" s="96">
        <f t="shared" si="48"/>
        <v>0</v>
      </c>
      <c r="G170" s="96">
        <f t="shared" si="49"/>
        <v>0</v>
      </c>
      <c r="H170" s="96">
        <f t="shared" si="49"/>
        <v>32.159999999999997</v>
      </c>
      <c r="I170" s="130">
        <v>0</v>
      </c>
      <c r="J170" s="59"/>
      <c r="K170" s="59"/>
      <c r="L170" s="97">
        <v>32.159999999999997</v>
      </c>
      <c r="M170" s="203"/>
      <c r="N170" s="203"/>
      <c r="O170" s="203"/>
      <c r="P170" s="204">
        <v>32.159999999999997</v>
      </c>
      <c r="Q170" s="193"/>
    </row>
    <row r="171" spans="1:17">
      <c r="A171" s="198" t="s">
        <v>173</v>
      </c>
      <c r="B171" s="199"/>
      <c r="C171" s="100"/>
      <c r="D171" s="100">
        <f t="shared" ref="D171:H171" si="50">SUM(D173:D187)</f>
        <v>1334.2699999999998</v>
      </c>
      <c r="E171" s="100">
        <f t="shared" si="50"/>
        <v>1006.48</v>
      </c>
      <c r="F171" s="100">
        <f t="shared" si="50"/>
        <v>192.35999999999999</v>
      </c>
      <c r="G171" s="100">
        <f t="shared" si="50"/>
        <v>0</v>
      </c>
      <c r="H171" s="100">
        <f t="shared" si="50"/>
        <v>135.42999999999998</v>
      </c>
      <c r="I171" s="100">
        <v>1008</v>
      </c>
      <c r="J171" s="100">
        <v>784</v>
      </c>
      <c r="K171" s="100">
        <v>224</v>
      </c>
      <c r="L171" s="99">
        <v>326.27000000000004</v>
      </c>
      <c r="M171" s="99">
        <v>222.48000000000005</v>
      </c>
      <c r="N171" s="99">
        <v>-31.640000000000029</v>
      </c>
      <c r="O171" s="99">
        <v>0</v>
      </c>
      <c r="P171" s="99">
        <v>135.42999999999998</v>
      </c>
      <c r="Q171" s="193"/>
    </row>
    <row r="172" spans="1:17">
      <c r="A172" s="198" t="s">
        <v>255</v>
      </c>
      <c r="B172" s="199"/>
      <c r="C172" s="100"/>
      <c r="D172" s="100">
        <f t="shared" ref="D172:H172" si="51">SUM(D173:D178)</f>
        <v>1207.9599999999998</v>
      </c>
      <c r="E172" s="100">
        <f t="shared" si="51"/>
        <v>1006.48</v>
      </c>
      <c r="F172" s="100">
        <f t="shared" si="51"/>
        <v>192.35999999999999</v>
      </c>
      <c r="G172" s="100">
        <f t="shared" si="51"/>
        <v>0</v>
      </c>
      <c r="H172" s="100">
        <f t="shared" si="51"/>
        <v>9.120000000000001</v>
      </c>
      <c r="I172" s="100">
        <v>1008</v>
      </c>
      <c r="J172" s="100">
        <v>784</v>
      </c>
      <c r="K172" s="100">
        <v>224</v>
      </c>
      <c r="L172" s="99">
        <v>199.96</v>
      </c>
      <c r="M172" s="99">
        <v>222.48000000000005</v>
      </c>
      <c r="N172" s="99">
        <v>-31.640000000000029</v>
      </c>
      <c r="O172" s="99">
        <v>0</v>
      </c>
      <c r="P172" s="99">
        <v>9.120000000000001</v>
      </c>
      <c r="Q172" s="193"/>
    </row>
    <row r="173" spans="1:17" ht="24">
      <c r="A173" s="202" t="s">
        <v>175</v>
      </c>
      <c r="B173" s="41" t="s">
        <v>176</v>
      </c>
      <c r="C173" s="60" t="s">
        <v>273</v>
      </c>
      <c r="D173" s="96">
        <f t="shared" ref="D173:F174" si="52">I173+L173</f>
        <v>695.04</v>
      </c>
      <c r="E173" s="96">
        <f t="shared" si="52"/>
        <v>521.70000000000005</v>
      </c>
      <c r="F173" s="96">
        <f t="shared" si="52"/>
        <v>173.33999999999997</v>
      </c>
      <c r="G173" s="96">
        <f>O173</f>
        <v>0</v>
      </c>
      <c r="H173" s="96">
        <f t="shared" ref="H173:H187" si="53">P173</f>
        <v>0</v>
      </c>
      <c r="I173" s="130">
        <v>619</v>
      </c>
      <c r="J173" s="130">
        <v>408</v>
      </c>
      <c r="K173" s="130">
        <v>211</v>
      </c>
      <c r="L173" s="97">
        <v>76.04000000000002</v>
      </c>
      <c r="M173" s="97">
        <v>113.70000000000005</v>
      </c>
      <c r="N173" s="97">
        <v>-37.660000000000032</v>
      </c>
      <c r="O173" s="97"/>
      <c r="P173" s="195"/>
      <c r="Q173" s="193"/>
    </row>
    <row r="174" spans="1:17" ht="24">
      <c r="A174" s="202" t="s">
        <v>175</v>
      </c>
      <c r="B174" s="41" t="s">
        <v>177</v>
      </c>
      <c r="C174" s="60" t="s">
        <v>272</v>
      </c>
      <c r="D174" s="96">
        <f t="shared" si="52"/>
        <v>479.01</v>
      </c>
      <c r="E174" s="96">
        <f t="shared" si="52"/>
        <v>459.99</v>
      </c>
      <c r="F174" s="96">
        <f t="shared" si="52"/>
        <v>19.020000000000003</v>
      </c>
      <c r="G174" s="96">
        <f>O174</f>
        <v>0</v>
      </c>
      <c r="H174" s="96">
        <f t="shared" si="53"/>
        <v>0</v>
      </c>
      <c r="I174" s="130">
        <v>389</v>
      </c>
      <c r="J174" s="130">
        <v>376</v>
      </c>
      <c r="K174" s="130">
        <v>13</v>
      </c>
      <c r="L174" s="97">
        <v>90.01</v>
      </c>
      <c r="M174" s="97">
        <v>83.990000000000009</v>
      </c>
      <c r="N174" s="97">
        <v>6.0200000000000014</v>
      </c>
      <c r="O174" s="97"/>
      <c r="P174" s="97"/>
      <c r="Q174" s="193"/>
    </row>
    <row r="175" spans="1:17" ht="24">
      <c r="A175" s="202" t="s">
        <v>175</v>
      </c>
      <c r="B175" s="158" t="s">
        <v>343</v>
      </c>
      <c r="C175" s="60" t="s">
        <v>273</v>
      </c>
      <c r="D175" s="96">
        <f>I175+L175</f>
        <v>24.79</v>
      </c>
      <c r="E175" s="96">
        <f>J175+M175</f>
        <v>24.79</v>
      </c>
      <c r="F175" s="96"/>
      <c r="G175" s="96"/>
      <c r="H175" s="96"/>
      <c r="I175" s="130"/>
      <c r="J175" s="130"/>
      <c r="K175" s="130"/>
      <c r="L175" s="97">
        <v>24.79</v>
      </c>
      <c r="M175" s="97">
        <v>24.79</v>
      </c>
      <c r="N175" s="97"/>
      <c r="O175" s="97"/>
      <c r="P175" s="97"/>
      <c r="Q175" s="193"/>
    </row>
    <row r="176" spans="1:17">
      <c r="A176" s="65" t="s">
        <v>175</v>
      </c>
      <c r="B176" s="66"/>
      <c r="C176" s="59"/>
      <c r="D176" s="96">
        <f t="shared" ref="D176:F187" si="54">I176+L176</f>
        <v>0</v>
      </c>
      <c r="E176" s="96">
        <f t="shared" si="54"/>
        <v>0</v>
      </c>
      <c r="F176" s="96">
        <f t="shared" si="54"/>
        <v>0</v>
      </c>
      <c r="G176" s="96">
        <f t="shared" ref="G176:G187" si="55">O176</f>
        <v>0</v>
      </c>
      <c r="H176" s="96">
        <f t="shared" si="53"/>
        <v>0</v>
      </c>
      <c r="I176" s="130">
        <v>0</v>
      </c>
      <c r="J176" s="59"/>
      <c r="K176" s="59"/>
      <c r="L176" s="97">
        <v>0</v>
      </c>
      <c r="M176" s="203"/>
      <c r="N176" s="203"/>
      <c r="O176" s="203"/>
      <c r="P176" s="204"/>
      <c r="Q176" s="193"/>
    </row>
    <row r="177" spans="1:17">
      <c r="A177" s="65" t="s">
        <v>178</v>
      </c>
      <c r="B177" s="66"/>
      <c r="C177" s="59"/>
      <c r="D177" s="96">
        <f t="shared" si="54"/>
        <v>5.37</v>
      </c>
      <c r="E177" s="96">
        <f t="shared" si="54"/>
        <v>0</v>
      </c>
      <c r="F177" s="96">
        <f t="shared" si="54"/>
        <v>0</v>
      </c>
      <c r="G177" s="96">
        <f t="shared" si="55"/>
        <v>0</v>
      </c>
      <c r="H177" s="96">
        <f t="shared" si="53"/>
        <v>5.37</v>
      </c>
      <c r="I177" s="130">
        <v>0</v>
      </c>
      <c r="J177" s="59"/>
      <c r="K177" s="59"/>
      <c r="L177" s="97">
        <v>5.37</v>
      </c>
      <c r="M177" s="203"/>
      <c r="N177" s="203"/>
      <c r="O177" s="203"/>
      <c r="P177" s="204">
        <v>5.37</v>
      </c>
      <c r="Q177" s="193"/>
    </row>
    <row r="178" spans="1:17">
      <c r="A178" s="65" t="s">
        <v>179</v>
      </c>
      <c r="B178" s="66"/>
      <c r="C178" s="59"/>
      <c r="D178" s="96">
        <f t="shared" si="54"/>
        <v>3.75</v>
      </c>
      <c r="E178" s="96">
        <f t="shared" si="54"/>
        <v>0</v>
      </c>
      <c r="F178" s="96">
        <f t="shared" si="54"/>
        <v>0</v>
      </c>
      <c r="G178" s="96">
        <f t="shared" si="55"/>
        <v>0</v>
      </c>
      <c r="H178" s="96">
        <f t="shared" si="53"/>
        <v>3.75</v>
      </c>
      <c r="I178" s="130">
        <v>0</v>
      </c>
      <c r="J178" s="59"/>
      <c r="K178" s="59"/>
      <c r="L178" s="97">
        <v>3.75</v>
      </c>
      <c r="M178" s="203"/>
      <c r="N178" s="203"/>
      <c r="O178" s="203"/>
      <c r="P178" s="204">
        <v>3.75</v>
      </c>
      <c r="Q178" s="193"/>
    </row>
    <row r="179" spans="1:17">
      <c r="A179" s="65" t="s">
        <v>180</v>
      </c>
      <c r="B179" s="66"/>
      <c r="C179" s="59"/>
      <c r="D179" s="96">
        <f t="shared" si="54"/>
        <v>5.21</v>
      </c>
      <c r="E179" s="96">
        <f t="shared" si="54"/>
        <v>0</v>
      </c>
      <c r="F179" s="96">
        <f t="shared" si="54"/>
        <v>0</v>
      </c>
      <c r="G179" s="96">
        <f t="shared" si="55"/>
        <v>0</v>
      </c>
      <c r="H179" s="96">
        <f t="shared" si="53"/>
        <v>5.21</v>
      </c>
      <c r="I179" s="130">
        <v>0</v>
      </c>
      <c r="J179" s="59"/>
      <c r="K179" s="59"/>
      <c r="L179" s="97">
        <v>5.21</v>
      </c>
      <c r="M179" s="203"/>
      <c r="N179" s="203"/>
      <c r="O179" s="203"/>
      <c r="P179" s="204">
        <v>5.21</v>
      </c>
      <c r="Q179" s="193"/>
    </row>
    <row r="180" spans="1:17">
      <c r="A180" s="65" t="s">
        <v>181</v>
      </c>
      <c r="B180" s="65"/>
      <c r="C180" s="59"/>
      <c r="D180" s="96">
        <f t="shared" si="54"/>
        <v>17.05</v>
      </c>
      <c r="E180" s="96">
        <f t="shared" si="54"/>
        <v>0</v>
      </c>
      <c r="F180" s="96">
        <f t="shared" si="54"/>
        <v>0</v>
      </c>
      <c r="G180" s="96">
        <f t="shared" si="55"/>
        <v>0</v>
      </c>
      <c r="H180" s="96">
        <f t="shared" si="53"/>
        <v>17.05</v>
      </c>
      <c r="I180" s="130">
        <v>0</v>
      </c>
      <c r="J180" s="59"/>
      <c r="K180" s="59"/>
      <c r="L180" s="97">
        <v>17.05</v>
      </c>
      <c r="M180" s="203"/>
      <c r="N180" s="203"/>
      <c r="O180" s="203"/>
      <c r="P180" s="204">
        <v>17.05</v>
      </c>
      <c r="Q180" s="193"/>
    </row>
    <row r="181" spans="1:17">
      <c r="A181" s="65" t="s">
        <v>182</v>
      </c>
      <c r="B181" s="65"/>
      <c r="C181" s="59"/>
      <c r="D181" s="96">
        <f t="shared" si="54"/>
        <v>11.27</v>
      </c>
      <c r="E181" s="96">
        <f t="shared" si="54"/>
        <v>0</v>
      </c>
      <c r="F181" s="96">
        <f t="shared" si="54"/>
        <v>0</v>
      </c>
      <c r="G181" s="96">
        <f t="shared" si="55"/>
        <v>0</v>
      </c>
      <c r="H181" s="96">
        <f t="shared" si="53"/>
        <v>11.27</v>
      </c>
      <c r="I181" s="130">
        <v>0</v>
      </c>
      <c r="J181" s="59"/>
      <c r="K181" s="59"/>
      <c r="L181" s="97">
        <v>11.27</v>
      </c>
      <c r="M181" s="203"/>
      <c r="N181" s="203"/>
      <c r="O181" s="203"/>
      <c r="P181" s="204">
        <v>11.27</v>
      </c>
      <c r="Q181" s="193"/>
    </row>
    <row r="182" spans="1:17">
      <c r="A182" s="65" t="s">
        <v>183</v>
      </c>
      <c r="B182" s="65"/>
      <c r="C182" s="59"/>
      <c r="D182" s="96">
        <f t="shared" si="54"/>
        <v>23.89</v>
      </c>
      <c r="E182" s="96">
        <f t="shared" si="54"/>
        <v>0</v>
      </c>
      <c r="F182" s="96">
        <f t="shared" si="54"/>
        <v>0</v>
      </c>
      <c r="G182" s="96">
        <f t="shared" si="55"/>
        <v>0</v>
      </c>
      <c r="H182" s="96">
        <f t="shared" si="53"/>
        <v>23.89</v>
      </c>
      <c r="I182" s="130">
        <v>0</v>
      </c>
      <c r="J182" s="59"/>
      <c r="K182" s="59"/>
      <c r="L182" s="97">
        <v>23.89</v>
      </c>
      <c r="M182" s="203"/>
      <c r="N182" s="203"/>
      <c r="O182" s="203"/>
      <c r="P182" s="204">
        <v>23.89</v>
      </c>
      <c r="Q182" s="193"/>
    </row>
    <row r="183" spans="1:17">
      <c r="A183" s="65" t="s">
        <v>184</v>
      </c>
      <c r="B183" s="65"/>
      <c r="C183" s="59"/>
      <c r="D183" s="96">
        <f t="shared" si="54"/>
        <v>18.899999999999999</v>
      </c>
      <c r="E183" s="96">
        <f t="shared" si="54"/>
        <v>0</v>
      </c>
      <c r="F183" s="96">
        <f t="shared" si="54"/>
        <v>0</v>
      </c>
      <c r="G183" s="96">
        <f t="shared" si="55"/>
        <v>0</v>
      </c>
      <c r="H183" s="96">
        <f t="shared" si="53"/>
        <v>18.899999999999999</v>
      </c>
      <c r="I183" s="130">
        <v>0</v>
      </c>
      <c r="J183" s="59"/>
      <c r="K183" s="59"/>
      <c r="L183" s="97">
        <v>18.899999999999999</v>
      </c>
      <c r="M183" s="203"/>
      <c r="N183" s="203"/>
      <c r="O183" s="203"/>
      <c r="P183" s="204">
        <v>18.899999999999999</v>
      </c>
      <c r="Q183" s="193"/>
    </row>
    <row r="184" spans="1:17">
      <c r="A184" s="65" t="s">
        <v>185</v>
      </c>
      <c r="B184" s="65"/>
      <c r="C184" s="59"/>
      <c r="D184" s="96">
        <f t="shared" si="54"/>
        <v>11.58</v>
      </c>
      <c r="E184" s="96">
        <f t="shared" si="54"/>
        <v>0</v>
      </c>
      <c r="F184" s="96">
        <f t="shared" si="54"/>
        <v>0</v>
      </c>
      <c r="G184" s="96">
        <f t="shared" si="55"/>
        <v>0</v>
      </c>
      <c r="H184" s="96">
        <f t="shared" si="53"/>
        <v>11.58</v>
      </c>
      <c r="I184" s="130">
        <v>0</v>
      </c>
      <c r="J184" s="59"/>
      <c r="K184" s="59"/>
      <c r="L184" s="97">
        <v>11.58</v>
      </c>
      <c r="M184" s="203"/>
      <c r="N184" s="203"/>
      <c r="O184" s="203"/>
      <c r="P184" s="204">
        <v>11.58</v>
      </c>
      <c r="Q184" s="193"/>
    </row>
    <row r="185" spans="1:17">
      <c r="A185" s="65" t="s">
        <v>186</v>
      </c>
      <c r="B185" s="65"/>
      <c r="C185" s="60"/>
      <c r="D185" s="96">
        <f t="shared" si="54"/>
        <v>13.6</v>
      </c>
      <c r="E185" s="96">
        <f t="shared" si="54"/>
        <v>0</v>
      </c>
      <c r="F185" s="96">
        <f t="shared" si="54"/>
        <v>0</v>
      </c>
      <c r="G185" s="96">
        <f t="shared" si="55"/>
        <v>0</v>
      </c>
      <c r="H185" s="96">
        <f t="shared" si="53"/>
        <v>13.6</v>
      </c>
      <c r="I185" s="130">
        <v>0</v>
      </c>
      <c r="J185" s="60"/>
      <c r="K185" s="60"/>
      <c r="L185" s="97">
        <v>13.6</v>
      </c>
      <c r="M185" s="97"/>
      <c r="N185" s="97"/>
      <c r="O185" s="97"/>
      <c r="P185" s="204">
        <v>13.6</v>
      </c>
      <c r="Q185" s="193"/>
    </row>
    <row r="186" spans="1:17">
      <c r="A186" s="65" t="s">
        <v>187</v>
      </c>
      <c r="B186" s="65"/>
      <c r="C186" s="60"/>
      <c r="D186" s="96">
        <f t="shared" si="54"/>
        <v>16.61</v>
      </c>
      <c r="E186" s="96">
        <f t="shared" si="54"/>
        <v>0</v>
      </c>
      <c r="F186" s="96">
        <f t="shared" si="54"/>
        <v>0</v>
      </c>
      <c r="G186" s="96">
        <f t="shared" si="55"/>
        <v>0</v>
      </c>
      <c r="H186" s="96">
        <f t="shared" si="53"/>
        <v>16.61</v>
      </c>
      <c r="I186" s="130">
        <v>0</v>
      </c>
      <c r="J186" s="60"/>
      <c r="K186" s="60"/>
      <c r="L186" s="97">
        <v>16.61</v>
      </c>
      <c r="M186" s="97"/>
      <c r="N186" s="97"/>
      <c r="O186" s="97"/>
      <c r="P186" s="204">
        <v>16.61</v>
      </c>
      <c r="Q186" s="193"/>
    </row>
    <row r="187" spans="1:17">
      <c r="A187" s="65" t="s">
        <v>188</v>
      </c>
      <c r="B187" s="65"/>
      <c r="C187" s="59"/>
      <c r="D187" s="96">
        <f t="shared" si="54"/>
        <v>8.1999999999999993</v>
      </c>
      <c r="E187" s="96">
        <f t="shared" si="54"/>
        <v>0</v>
      </c>
      <c r="F187" s="96">
        <f t="shared" si="54"/>
        <v>0</v>
      </c>
      <c r="G187" s="96">
        <f t="shared" si="55"/>
        <v>0</v>
      </c>
      <c r="H187" s="96">
        <f t="shared" si="53"/>
        <v>8.1999999999999993</v>
      </c>
      <c r="I187" s="130">
        <v>0</v>
      </c>
      <c r="J187" s="59"/>
      <c r="K187" s="59"/>
      <c r="L187" s="97">
        <v>8.1999999999999993</v>
      </c>
      <c r="M187" s="203"/>
      <c r="N187" s="203"/>
      <c r="O187" s="203"/>
      <c r="P187" s="204">
        <v>8.1999999999999993</v>
      </c>
      <c r="Q187" s="193"/>
    </row>
    <row r="188" spans="1:17">
      <c r="A188" s="198" t="s">
        <v>190</v>
      </c>
      <c r="B188" s="199"/>
      <c r="C188" s="100"/>
      <c r="D188" s="100">
        <f t="shared" ref="D188:H188" si="56">SUM(D190:D198)</f>
        <v>2849.9900000000002</v>
      </c>
      <c r="E188" s="100">
        <f t="shared" si="56"/>
        <v>1867.4599999999998</v>
      </c>
      <c r="F188" s="100">
        <f t="shared" si="56"/>
        <v>899.13000000000011</v>
      </c>
      <c r="G188" s="100">
        <f t="shared" si="56"/>
        <v>0</v>
      </c>
      <c r="H188" s="100">
        <f t="shared" si="56"/>
        <v>83.399999999999991</v>
      </c>
      <c r="I188" s="100">
        <v>2128</v>
      </c>
      <c r="J188" s="100">
        <v>1514</v>
      </c>
      <c r="K188" s="100">
        <v>614</v>
      </c>
      <c r="L188" s="99">
        <v>721.98999999999978</v>
      </c>
      <c r="M188" s="99">
        <v>353.45999999999992</v>
      </c>
      <c r="N188" s="99">
        <v>285.13000000000005</v>
      </c>
      <c r="O188" s="99">
        <v>0</v>
      </c>
      <c r="P188" s="99">
        <v>83.399999999999991</v>
      </c>
      <c r="Q188" s="193"/>
    </row>
    <row r="189" spans="1:17">
      <c r="A189" s="198" t="s">
        <v>256</v>
      </c>
      <c r="B189" s="199"/>
      <c r="C189" s="100"/>
      <c r="D189" s="100">
        <f t="shared" ref="D189:H189" si="57">D190+D191+D193+D194</f>
        <v>2722.61</v>
      </c>
      <c r="E189" s="100">
        <f t="shared" si="57"/>
        <v>1816.2199999999998</v>
      </c>
      <c r="F189" s="100">
        <f t="shared" si="57"/>
        <v>899.13000000000011</v>
      </c>
      <c r="G189" s="100">
        <f t="shared" si="57"/>
        <v>0</v>
      </c>
      <c r="H189" s="100">
        <f t="shared" si="57"/>
        <v>7.26</v>
      </c>
      <c r="I189" s="100">
        <v>2114</v>
      </c>
      <c r="J189" s="100">
        <v>1514</v>
      </c>
      <c r="K189" s="100">
        <v>614</v>
      </c>
      <c r="L189" s="99">
        <v>608.6099999999999</v>
      </c>
      <c r="M189" s="99">
        <v>316.21999999999991</v>
      </c>
      <c r="N189" s="99">
        <v>285.13000000000005</v>
      </c>
      <c r="O189" s="99">
        <v>0</v>
      </c>
      <c r="P189" s="99">
        <v>7.26</v>
      </c>
      <c r="Q189" s="193"/>
    </row>
    <row r="190" spans="1:17" ht="24">
      <c r="A190" s="202" t="s">
        <v>192</v>
      </c>
      <c r="B190" s="64" t="s">
        <v>193</v>
      </c>
      <c r="C190" s="60" t="s">
        <v>273</v>
      </c>
      <c r="D190" s="96">
        <f t="shared" ref="D190:F198" si="58">I190+L190</f>
        <v>1607.98</v>
      </c>
      <c r="E190" s="96">
        <f t="shared" si="58"/>
        <v>1233.8599999999999</v>
      </c>
      <c r="F190" s="96">
        <f t="shared" si="58"/>
        <v>374.12000000000006</v>
      </c>
      <c r="G190" s="96">
        <f t="shared" ref="G190:H198" si="59">O190</f>
        <v>0</v>
      </c>
      <c r="H190" s="96">
        <f t="shared" si="59"/>
        <v>0</v>
      </c>
      <c r="I190" s="130">
        <v>1327</v>
      </c>
      <c r="J190" s="130">
        <v>1053</v>
      </c>
      <c r="K190" s="130">
        <v>274</v>
      </c>
      <c r="L190" s="97">
        <v>280.97999999999996</v>
      </c>
      <c r="M190" s="97">
        <v>180.8599999999999</v>
      </c>
      <c r="N190" s="97">
        <v>100.12000000000006</v>
      </c>
      <c r="O190" s="97"/>
      <c r="P190" s="97"/>
      <c r="Q190" s="193"/>
    </row>
    <row r="191" spans="1:17" ht="24">
      <c r="A191" s="202" t="s">
        <v>192</v>
      </c>
      <c r="B191" s="64" t="s">
        <v>194</v>
      </c>
      <c r="C191" s="60" t="s">
        <v>273</v>
      </c>
      <c r="D191" s="96">
        <f t="shared" si="58"/>
        <v>1107.3699999999999</v>
      </c>
      <c r="E191" s="96">
        <f t="shared" si="58"/>
        <v>582.36</v>
      </c>
      <c r="F191" s="96">
        <f t="shared" si="58"/>
        <v>525.01</v>
      </c>
      <c r="G191" s="96">
        <f t="shared" si="59"/>
        <v>0</v>
      </c>
      <c r="H191" s="96">
        <f t="shared" si="59"/>
        <v>0</v>
      </c>
      <c r="I191" s="130">
        <v>787</v>
      </c>
      <c r="J191" s="130">
        <v>447</v>
      </c>
      <c r="K191" s="130">
        <v>340</v>
      </c>
      <c r="L191" s="97">
        <v>320.37</v>
      </c>
      <c r="M191" s="97">
        <v>135.36000000000001</v>
      </c>
      <c r="N191" s="97">
        <v>185.01</v>
      </c>
      <c r="O191" s="97"/>
      <c r="P191" s="97"/>
      <c r="Q191" s="193"/>
    </row>
    <row r="192" spans="1:17" ht="24">
      <c r="A192" s="202" t="s">
        <v>192</v>
      </c>
      <c r="B192" s="64" t="s">
        <v>344</v>
      </c>
      <c r="C192" s="60" t="s">
        <v>272</v>
      </c>
      <c r="D192" s="96">
        <f t="shared" si="58"/>
        <v>51.24</v>
      </c>
      <c r="E192" s="96">
        <f t="shared" si="58"/>
        <v>51.24</v>
      </c>
      <c r="F192" s="96">
        <f t="shared" si="58"/>
        <v>0</v>
      </c>
      <c r="G192" s="96">
        <f t="shared" si="59"/>
        <v>0</v>
      </c>
      <c r="H192" s="96">
        <f t="shared" si="59"/>
        <v>0</v>
      </c>
      <c r="I192" s="130">
        <v>14</v>
      </c>
      <c r="J192" s="130">
        <v>14</v>
      </c>
      <c r="K192" s="130">
        <v>0</v>
      </c>
      <c r="L192" s="97">
        <v>37.24</v>
      </c>
      <c r="M192" s="97">
        <v>37.24</v>
      </c>
      <c r="N192" s="97">
        <v>0</v>
      </c>
      <c r="O192" s="97"/>
      <c r="P192" s="97"/>
      <c r="Q192" s="193"/>
    </row>
    <row r="193" spans="1:17">
      <c r="A193" s="65" t="s">
        <v>192</v>
      </c>
      <c r="B193" s="65"/>
      <c r="C193" s="59"/>
      <c r="D193" s="96">
        <f t="shared" si="58"/>
        <v>0</v>
      </c>
      <c r="E193" s="96">
        <f t="shared" si="58"/>
        <v>0</v>
      </c>
      <c r="F193" s="96">
        <f t="shared" si="58"/>
        <v>0</v>
      </c>
      <c r="G193" s="96">
        <f t="shared" si="59"/>
        <v>0</v>
      </c>
      <c r="H193" s="96">
        <f t="shared" si="59"/>
        <v>0</v>
      </c>
      <c r="I193" s="130">
        <v>0</v>
      </c>
      <c r="J193" s="59"/>
      <c r="K193" s="59"/>
      <c r="L193" s="97">
        <v>0</v>
      </c>
      <c r="M193" s="203"/>
      <c r="N193" s="203"/>
      <c r="O193" s="203"/>
      <c r="P193" s="204"/>
      <c r="Q193" s="193"/>
    </row>
    <row r="194" spans="1:17">
      <c r="A194" s="65" t="s">
        <v>196</v>
      </c>
      <c r="B194" s="65"/>
      <c r="C194" s="59"/>
      <c r="D194" s="96">
        <f t="shared" si="58"/>
        <v>7.26</v>
      </c>
      <c r="E194" s="96">
        <f t="shared" si="58"/>
        <v>0</v>
      </c>
      <c r="F194" s="96">
        <f t="shared" si="58"/>
        <v>0</v>
      </c>
      <c r="G194" s="96">
        <f t="shared" si="59"/>
        <v>0</v>
      </c>
      <c r="H194" s="96">
        <f t="shared" si="59"/>
        <v>7.26</v>
      </c>
      <c r="I194" s="130">
        <v>0</v>
      </c>
      <c r="J194" s="59"/>
      <c r="K194" s="59"/>
      <c r="L194" s="97">
        <v>7.26</v>
      </c>
      <c r="M194" s="203"/>
      <c r="N194" s="203"/>
      <c r="O194" s="203"/>
      <c r="P194" s="204">
        <v>7.26</v>
      </c>
      <c r="Q194" s="193"/>
    </row>
    <row r="195" spans="1:17">
      <c r="A195" s="65" t="s">
        <v>197</v>
      </c>
      <c r="B195" s="65"/>
      <c r="C195" s="59"/>
      <c r="D195" s="96">
        <f t="shared" si="58"/>
        <v>33.61</v>
      </c>
      <c r="E195" s="96">
        <f t="shared" si="58"/>
        <v>0</v>
      </c>
      <c r="F195" s="96">
        <f t="shared" si="58"/>
        <v>0</v>
      </c>
      <c r="G195" s="96">
        <f t="shared" si="59"/>
        <v>0</v>
      </c>
      <c r="H195" s="96">
        <f t="shared" si="59"/>
        <v>33.61</v>
      </c>
      <c r="I195" s="130">
        <v>0</v>
      </c>
      <c r="J195" s="59"/>
      <c r="K195" s="59"/>
      <c r="L195" s="97">
        <v>33.61</v>
      </c>
      <c r="M195" s="203"/>
      <c r="N195" s="203"/>
      <c r="O195" s="203"/>
      <c r="P195" s="204">
        <v>33.61</v>
      </c>
      <c r="Q195" s="193"/>
    </row>
    <row r="196" spans="1:17">
      <c r="A196" s="65" t="s">
        <v>198</v>
      </c>
      <c r="B196" s="65"/>
      <c r="C196" s="59"/>
      <c r="D196" s="96">
        <f t="shared" si="58"/>
        <v>7.55</v>
      </c>
      <c r="E196" s="96">
        <f t="shared" si="58"/>
        <v>0</v>
      </c>
      <c r="F196" s="96">
        <f t="shared" si="58"/>
        <v>0</v>
      </c>
      <c r="G196" s="96">
        <f t="shared" si="59"/>
        <v>0</v>
      </c>
      <c r="H196" s="96">
        <f t="shared" si="59"/>
        <v>7.55</v>
      </c>
      <c r="I196" s="130">
        <v>0</v>
      </c>
      <c r="J196" s="59"/>
      <c r="K196" s="59"/>
      <c r="L196" s="97">
        <v>7.55</v>
      </c>
      <c r="M196" s="203"/>
      <c r="N196" s="203"/>
      <c r="O196" s="203"/>
      <c r="P196" s="204">
        <v>7.55</v>
      </c>
      <c r="Q196" s="193"/>
    </row>
    <row r="197" spans="1:17">
      <c r="A197" s="65" t="s">
        <v>199</v>
      </c>
      <c r="B197" s="65"/>
      <c r="C197" s="59"/>
      <c r="D197" s="96">
        <f t="shared" si="58"/>
        <v>13.42</v>
      </c>
      <c r="E197" s="96">
        <f t="shared" si="58"/>
        <v>0</v>
      </c>
      <c r="F197" s="96">
        <f t="shared" si="58"/>
        <v>0</v>
      </c>
      <c r="G197" s="96">
        <f t="shared" si="59"/>
        <v>0</v>
      </c>
      <c r="H197" s="96">
        <f t="shared" si="59"/>
        <v>13.42</v>
      </c>
      <c r="I197" s="130">
        <v>0</v>
      </c>
      <c r="J197" s="59"/>
      <c r="K197" s="59"/>
      <c r="L197" s="97">
        <v>13.42</v>
      </c>
      <c r="M197" s="203"/>
      <c r="N197" s="203"/>
      <c r="O197" s="203"/>
      <c r="P197" s="204">
        <v>13.42</v>
      </c>
      <c r="Q197" s="193"/>
    </row>
    <row r="198" spans="1:17">
      <c r="A198" s="65" t="s">
        <v>200</v>
      </c>
      <c r="B198" s="65"/>
      <c r="C198" s="59"/>
      <c r="D198" s="96">
        <f t="shared" si="58"/>
        <v>21.56</v>
      </c>
      <c r="E198" s="96">
        <f t="shared" si="58"/>
        <v>0</v>
      </c>
      <c r="F198" s="96">
        <f t="shared" si="58"/>
        <v>0</v>
      </c>
      <c r="G198" s="96">
        <f t="shared" si="59"/>
        <v>0</v>
      </c>
      <c r="H198" s="96">
        <f t="shared" si="59"/>
        <v>21.56</v>
      </c>
      <c r="I198" s="130">
        <v>0</v>
      </c>
      <c r="J198" s="59"/>
      <c r="K198" s="59"/>
      <c r="L198" s="97">
        <v>21.56</v>
      </c>
      <c r="M198" s="203"/>
      <c r="N198" s="203"/>
      <c r="O198" s="203"/>
      <c r="P198" s="204">
        <v>21.56</v>
      </c>
      <c r="Q198" s="193"/>
    </row>
    <row r="199" spans="1:17">
      <c r="A199" s="198" t="s">
        <v>202</v>
      </c>
      <c r="B199" s="199"/>
      <c r="C199" s="100"/>
      <c r="D199" s="100">
        <f t="shared" ref="D199:H199" si="60">SUM(D201:D216)</f>
        <v>1464.1000000000004</v>
      </c>
      <c r="E199" s="100">
        <f t="shared" si="60"/>
        <v>1040.67</v>
      </c>
      <c r="F199" s="100">
        <f t="shared" si="60"/>
        <v>306.28999999999996</v>
      </c>
      <c r="G199" s="100">
        <f t="shared" si="60"/>
        <v>0</v>
      </c>
      <c r="H199" s="100">
        <f t="shared" si="60"/>
        <v>117.14000000000003</v>
      </c>
      <c r="I199" s="100">
        <v>911</v>
      </c>
      <c r="J199" s="100">
        <v>706</v>
      </c>
      <c r="K199" s="100">
        <v>205</v>
      </c>
      <c r="L199" s="99">
        <v>553.09999999999991</v>
      </c>
      <c r="M199" s="99">
        <v>334.66999999999996</v>
      </c>
      <c r="N199" s="99">
        <v>101.28999999999996</v>
      </c>
      <c r="O199" s="99">
        <v>0</v>
      </c>
      <c r="P199" s="99">
        <v>117.14000000000003</v>
      </c>
      <c r="Q199" s="193"/>
    </row>
    <row r="200" spans="1:17">
      <c r="A200" s="198" t="s">
        <v>257</v>
      </c>
      <c r="B200" s="199"/>
      <c r="C200" s="100"/>
      <c r="D200" s="100">
        <f t="shared" ref="D200:H200" si="61">D201+D202+D203+D204</f>
        <v>1350.6100000000001</v>
      </c>
      <c r="E200" s="100">
        <f t="shared" si="61"/>
        <v>1040.67</v>
      </c>
      <c r="F200" s="100">
        <f t="shared" si="61"/>
        <v>306.28999999999996</v>
      </c>
      <c r="G200" s="100">
        <f t="shared" si="61"/>
        <v>0</v>
      </c>
      <c r="H200" s="100">
        <f t="shared" si="61"/>
        <v>3.65</v>
      </c>
      <c r="I200" s="100">
        <v>911</v>
      </c>
      <c r="J200" s="100">
        <v>706</v>
      </c>
      <c r="K200" s="100">
        <v>205</v>
      </c>
      <c r="L200" s="99">
        <v>439.6099999999999</v>
      </c>
      <c r="M200" s="99">
        <v>334.66999999999996</v>
      </c>
      <c r="N200" s="99">
        <v>101.28999999999996</v>
      </c>
      <c r="O200" s="99">
        <v>0</v>
      </c>
      <c r="P200" s="99">
        <v>5.0599999999999996</v>
      </c>
      <c r="Q200" s="193"/>
    </row>
    <row r="201" spans="1:17" ht="24">
      <c r="A201" s="202" t="s">
        <v>204</v>
      </c>
      <c r="B201" s="41" t="s">
        <v>205</v>
      </c>
      <c r="C201" s="60" t="s">
        <v>273</v>
      </c>
      <c r="D201" s="96">
        <f t="shared" ref="D201:F216" si="62">I201+L201</f>
        <v>926.7399999999999</v>
      </c>
      <c r="E201" s="96">
        <f t="shared" si="62"/>
        <v>625.80999999999995</v>
      </c>
      <c r="F201" s="96">
        <f t="shared" si="62"/>
        <v>300.92999999999995</v>
      </c>
      <c r="G201" s="96">
        <f t="shared" ref="G201:H216" si="63">O201</f>
        <v>0</v>
      </c>
      <c r="H201" s="96">
        <f t="shared" si="63"/>
        <v>0</v>
      </c>
      <c r="I201" s="130">
        <v>655</v>
      </c>
      <c r="J201" s="130">
        <v>452</v>
      </c>
      <c r="K201" s="130">
        <v>203</v>
      </c>
      <c r="L201" s="97">
        <v>271.7399999999999</v>
      </c>
      <c r="M201" s="97">
        <v>173.80999999999995</v>
      </c>
      <c r="N201" s="97">
        <v>97.929999999999964</v>
      </c>
      <c r="O201" s="97"/>
      <c r="P201" s="97"/>
      <c r="Q201" s="193"/>
    </row>
    <row r="202" spans="1:17">
      <c r="A202" s="202" t="s">
        <v>204</v>
      </c>
      <c r="B202" s="41" t="s">
        <v>206</v>
      </c>
      <c r="C202" s="60" t="s">
        <v>272</v>
      </c>
      <c r="D202" s="96">
        <f t="shared" si="62"/>
        <v>420.22</v>
      </c>
      <c r="E202" s="96">
        <f t="shared" si="62"/>
        <v>414.86</v>
      </c>
      <c r="F202" s="96">
        <f t="shared" si="62"/>
        <v>5.36</v>
      </c>
      <c r="G202" s="96">
        <f t="shared" si="63"/>
        <v>0</v>
      </c>
      <c r="H202" s="96">
        <f t="shared" si="63"/>
        <v>0</v>
      </c>
      <c r="I202" s="130">
        <v>256</v>
      </c>
      <c r="J202" s="130">
        <v>254</v>
      </c>
      <c r="K202" s="130">
        <v>2</v>
      </c>
      <c r="L202" s="97">
        <v>164.22000000000003</v>
      </c>
      <c r="M202" s="97">
        <v>160.86000000000001</v>
      </c>
      <c r="N202" s="97">
        <v>3.3600000000000003</v>
      </c>
      <c r="O202" s="97"/>
      <c r="P202" s="97"/>
      <c r="Q202" s="193"/>
    </row>
    <row r="203" spans="1:17">
      <c r="A203" s="65" t="s">
        <v>204</v>
      </c>
      <c r="B203" s="66"/>
      <c r="C203" s="60"/>
      <c r="D203" s="96">
        <f t="shared" si="62"/>
        <v>0</v>
      </c>
      <c r="E203" s="96">
        <f t="shared" si="62"/>
        <v>0</v>
      </c>
      <c r="F203" s="96">
        <f t="shared" si="62"/>
        <v>0</v>
      </c>
      <c r="G203" s="96">
        <f t="shared" si="63"/>
        <v>0</v>
      </c>
      <c r="H203" s="96">
        <f t="shared" si="63"/>
        <v>0</v>
      </c>
      <c r="I203" s="130">
        <v>0</v>
      </c>
      <c r="J203" s="60"/>
      <c r="K203" s="60"/>
      <c r="L203" s="97">
        <v>0</v>
      </c>
      <c r="M203" s="97"/>
      <c r="N203" s="97"/>
      <c r="O203" s="97"/>
      <c r="P203" s="97"/>
      <c r="Q203" s="193"/>
    </row>
    <row r="204" spans="1:17">
      <c r="A204" s="65" t="s">
        <v>207</v>
      </c>
      <c r="B204" s="65"/>
      <c r="C204" s="59"/>
      <c r="D204" s="96">
        <f t="shared" si="62"/>
        <v>3.65</v>
      </c>
      <c r="E204" s="96">
        <f t="shared" si="62"/>
        <v>0</v>
      </c>
      <c r="F204" s="96">
        <f t="shared" si="62"/>
        <v>0</v>
      </c>
      <c r="G204" s="96">
        <f t="shared" si="63"/>
        <v>0</v>
      </c>
      <c r="H204" s="96">
        <f t="shared" si="63"/>
        <v>3.65</v>
      </c>
      <c r="I204" s="130">
        <v>0</v>
      </c>
      <c r="J204" s="59"/>
      <c r="K204" s="59"/>
      <c r="L204" s="97">
        <v>3.65</v>
      </c>
      <c r="M204" s="203"/>
      <c r="N204" s="203"/>
      <c r="O204" s="203"/>
      <c r="P204" s="204">
        <v>3.65</v>
      </c>
      <c r="Q204" s="193"/>
    </row>
    <row r="205" spans="1:17">
      <c r="A205" s="65" t="s">
        <v>208</v>
      </c>
      <c r="B205" s="65"/>
      <c r="C205" s="59"/>
      <c r="D205" s="96">
        <f t="shared" si="62"/>
        <v>7.24</v>
      </c>
      <c r="E205" s="96">
        <f t="shared" si="62"/>
        <v>0</v>
      </c>
      <c r="F205" s="96">
        <f t="shared" si="62"/>
        <v>0</v>
      </c>
      <c r="G205" s="96">
        <f t="shared" si="63"/>
        <v>0</v>
      </c>
      <c r="H205" s="96">
        <f t="shared" si="63"/>
        <v>7.24</v>
      </c>
      <c r="I205" s="130">
        <v>0</v>
      </c>
      <c r="J205" s="59"/>
      <c r="K205" s="59"/>
      <c r="L205" s="97">
        <v>7.24</v>
      </c>
      <c r="M205" s="203"/>
      <c r="N205" s="203"/>
      <c r="O205" s="203"/>
      <c r="P205" s="204">
        <v>7.24</v>
      </c>
      <c r="Q205" s="193"/>
    </row>
    <row r="206" spans="1:17">
      <c r="A206" s="65" t="s">
        <v>209</v>
      </c>
      <c r="B206" s="65"/>
      <c r="C206" s="59"/>
      <c r="D206" s="96">
        <f t="shared" si="62"/>
        <v>7.73</v>
      </c>
      <c r="E206" s="96">
        <f t="shared" si="62"/>
        <v>0</v>
      </c>
      <c r="F206" s="96">
        <f t="shared" si="62"/>
        <v>0</v>
      </c>
      <c r="G206" s="96">
        <f t="shared" si="63"/>
        <v>0</v>
      </c>
      <c r="H206" s="96">
        <f t="shared" si="63"/>
        <v>7.73</v>
      </c>
      <c r="I206" s="130">
        <v>0</v>
      </c>
      <c r="J206" s="59"/>
      <c r="K206" s="59"/>
      <c r="L206" s="97">
        <v>7.73</v>
      </c>
      <c r="M206" s="203"/>
      <c r="N206" s="203"/>
      <c r="O206" s="203"/>
      <c r="P206" s="204">
        <v>7.73</v>
      </c>
      <c r="Q206" s="193"/>
    </row>
    <row r="207" spans="1:17">
      <c r="A207" s="65" t="s">
        <v>210</v>
      </c>
      <c r="B207" s="65"/>
      <c r="C207" s="59"/>
      <c r="D207" s="96">
        <f t="shared" si="62"/>
        <v>9.16</v>
      </c>
      <c r="E207" s="96">
        <f t="shared" si="62"/>
        <v>0</v>
      </c>
      <c r="F207" s="96">
        <f t="shared" si="62"/>
        <v>0</v>
      </c>
      <c r="G207" s="96">
        <f t="shared" si="63"/>
        <v>0</v>
      </c>
      <c r="H207" s="96">
        <f t="shared" si="63"/>
        <v>9.16</v>
      </c>
      <c r="I207" s="130">
        <v>0</v>
      </c>
      <c r="J207" s="59"/>
      <c r="K207" s="59"/>
      <c r="L207" s="97">
        <v>9.16</v>
      </c>
      <c r="M207" s="203"/>
      <c r="N207" s="203"/>
      <c r="O207" s="203"/>
      <c r="P207" s="204">
        <v>9.16</v>
      </c>
      <c r="Q207" s="193"/>
    </row>
    <row r="208" spans="1:17">
      <c r="A208" s="65" t="s">
        <v>211</v>
      </c>
      <c r="B208" s="65"/>
      <c r="C208" s="59"/>
      <c r="D208" s="96">
        <f t="shared" si="62"/>
        <v>14.01</v>
      </c>
      <c r="E208" s="96">
        <f t="shared" si="62"/>
        <v>0</v>
      </c>
      <c r="F208" s="96">
        <f t="shared" si="62"/>
        <v>0</v>
      </c>
      <c r="G208" s="96">
        <f t="shared" si="63"/>
        <v>0</v>
      </c>
      <c r="H208" s="96">
        <f t="shared" si="63"/>
        <v>14.01</v>
      </c>
      <c r="I208" s="130">
        <v>0</v>
      </c>
      <c r="J208" s="59"/>
      <c r="K208" s="59"/>
      <c r="L208" s="97">
        <v>14.01</v>
      </c>
      <c r="M208" s="203"/>
      <c r="N208" s="203"/>
      <c r="O208" s="203"/>
      <c r="P208" s="204">
        <v>14.01</v>
      </c>
      <c r="Q208" s="193"/>
    </row>
    <row r="209" spans="1:17">
      <c r="A209" s="65" t="s">
        <v>212</v>
      </c>
      <c r="B209" s="65"/>
      <c r="C209" s="59"/>
      <c r="D209" s="96">
        <f t="shared" si="62"/>
        <v>10.28</v>
      </c>
      <c r="E209" s="96">
        <f t="shared" si="62"/>
        <v>0</v>
      </c>
      <c r="F209" s="96">
        <f t="shared" si="62"/>
        <v>0</v>
      </c>
      <c r="G209" s="96">
        <f t="shared" si="63"/>
        <v>0</v>
      </c>
      <c r="H209" s="96">
        <f t="shared" si="63"/>
        <v>10.28</v>
      </c>
      <c r="I209" s="130">
        <v>0</v>
      </c>
      <c r="J209" s="59"/>
      <c r="K209" s="59"/>
      <c r="L209" s="97">
        <v>10.28</v>
      </c>
      <c r="M209" s="203"/>
      <c r="N209" s="203"/>
      <c r="O209" s="203"/>
      <c r="P209" s="204">
        <v>10.28</v>
      </c>
      <c r="Q209" s="193"/>
    </row>
    <row r="210" spans="1:17">
      <c r="A210" s="65" t="s">
        <v>213</v>
      </c>
      <c r="B210" s="65"/>
      <c r="C210" s="59"/>
      <c r="D210" s="96">
        <f t="shared" si="62"/>
        <v>15.14</v>
      </c>
      <c r="E210" s="96">
        <f t="shared" si="62"/>
        <v>0</v>
      </c>
      <c r="F210" s="96">
        <f t="shared" si="62"/>
        <v>0</v>
      </c>
      <c r="G210" s="96">
        <f t="shared" si="63"/>
        <v>0</v>
      </c>
      <c r="H210" s="96">
        <f t="shared" si="63"/>
        <v>15.14</v>
      </c>
      <c r="I210" s="130">
        <v>0</v>
      </c>
      <c r="J210" s="59"/>
      <c r="K210" s="59"/>
      <c r="L210" s="97">
        <v>15.14</v>
      </c>
      <c r="M210" s="203"/>
      <c r="N210" s="203"/>
      <c r="O210" s="203"/>
      <c r="P210" s="204">
        <v>15.14</v>
      </c>
      <c r="Q210" s="193"/>
    </row>
    <row r="211" spans="1:17">
      <c r="A211" s="65" t="s">
        <v>214</v>
      </c>
      <c r="B211" s="65"/>
      <c r="C211" s="59"/>
      <c r="D211" s="96">
        <f t="shared" si="62"/>
        <v>6.03</v>
      </c>
      <c r="E211" s="96">
        <f t="shared" si="62"/>
        <v>0</v>
      </c>
      <c r="F211" s="96">
        <f t="shared" si="62"/>
        <v>0</v>
      </c>
      <c r="G211" s="96">
        <f t="shared" si="63"/>
        <v>0</v>
      </c>
      <c r="H211" s="96">
        <f t="shared" si="63"/>
        <v>6.03</v>
      </c>
      <c r="I211" s="130">
        <v>0</v>
      </c>
      <c r="J211" s="59"/>
      <c r="K211" s="59"/>
      <c r="L211" s="97">
        <v>6.03</v>
      </c>
      <c r="M211" s="203"/>
      <c r="N211" s="203"/>
      <c r="O211" s="203"/>
      <c r="P211" s="204">
        <v>6.03</v>
      </c>
      <c r="Q211" s="193"/>
    </row>
    <row r="212" spans="1:17">
      <c r="A212" s="65" t="s">
        <v>215</v>
      </c>
      <c r="B212" s="65"/>
      <c r="C212" s="60"/>
      <c r="D212" s="96">
        <f t="shared" si="62"/>
        <v>16.260000000000002</v>
      </c>
      <c r="E212" s="96">
        <f t="shared" si="62"/>
        <v>0</v>
      </c>
      <c r="F212" s="96">
        <f t="shared" si="62"/>
        <v>0</v>
      </c>
      <c r="G212" s="96">
        <f t="shared" si="63"/>
        <v>0</v>
      </c>
      <c r="H212" s="96">
        <f t="shared" si="63"/>
        <v>16.260000000000002</v>
      </c>
      <c r="I212" s="130">
        <v>0</v>
      </c>
      <c r="J212" s="60"/>
      <c r="K212" s="60"/>
      <c r="L212" s="97">
        <v>16.260000000000002</v>
      </c>
      <c r="M212" s="97"/>
      <c r="N212" s="97"/>
      <c r="O212" s="97"/>
      <c r="P212" s="204">
        <v>16.260000000000002</v>
      </c>
      <c r="Q212" s="193"/>
    </row>
    <row r="213" spans="1:17">
      <c r="A213" s="65" t="s">
        <v>216</v>
      </c>
      <c r="B213" s="65"/>
      <c r="C213" s="60"/>
      <c r="D213" s="96">
        <f t="shared" si="62"/>
        <v>1.41</v>
      </c>
      <c r="E213" s="96">
        <f t="shared" si="62"/>
        <v>0</v>
      </c>
      <c r="F213" s="96">
        <f t="shared" si="62"/>
        <v>0</v>
      </c>
      <c r="G213" s="96">
        <f t="shared" si="63"/>
        <v>0</v>
      </c>
      <c r="H213" s="96">
        <f t="shared" si="63"/>
        <v>1.41</v>
      </c>
      <c r="I213" s="130">
        <v>0</v>
      </c>
      <c r="J213" s="60"/>
      <c r="K213" s="60"/>
      <c r="L213" s="97">
        <v>1.41</v>
      </c>
      <c r="M213" s="97"/>
      <c r="N213" s="97"/>
      <c r="O213" s="97"/>
      <c r="P213" s="204">
        <v>1.41</v>
      </c>
      <c r="Q213" s="193"/>
    </row>
    <row r="214" spans="1:17">
      <c r="A214" s="65" t="s">
        <v>217</v>
      </c>
      <c r="B214" s="65"/>
      <c r="C214" s="59"/>
      <c r="D214" s="96">
        <f t="shared" si="62"/>
        <v>10.65</v>
      </c>
      <c r="E214" s="96">
        <f t="shared" si="62"/>
        <v>0</v>
      </c>
      <c r="F214" s="96">
        <f t="shared" si="62"/>
        <v>0</v>
      </c>
      <c r="G214" s="96">
        <f t="shared" si="63"/>
        <v>0</v>
      </c>
      <c r="H214" s="96">
        <f t="shared" si="63"/>
        <v>10.65</v>
      </c>
      <c r="I214" s="130">
        <v>0</v>
      </c>
      <c r="J214" s="59"/>
      <c r="K214" s="59"/>
      <c r="L214" s="97">
        <v>10.65</v>
      </c>
      <c r="M214" s="203"/>
      <c r="N214" s="203"/>
      <c r="O214" s="203"/>
      <c r="P214" s="204">
        <v>10.65</v>
      </c>
      <c r="Q214" s="193"/>
    </row>
    <row r="215" spans="1:17">
      <c r="A215" s="65" t="s">
        <v>218</v>
      </c>
      <c r="B215" s="65"/>
      <c r="C215" s="59"/>
      <c r="D215" s="96">
        <f t="shared" si="62"/>
        <v>8.32</v>
      </c>
      <c r="E215" s="96">
        <f t="shared" si="62"/>
        <v>0</v>
      </c>
      <c r="F215" s="96">
        <f t="shared" si="62"/>
        <v>0</v>
      </c>
      <c r="G215" s="96">
        <f t="shared" si="63"/>
        <v>0</v>
      </c>
      <c r="H215" s="96">
        <f t="shared" si="63"/>
        <v>8.32</v>
      </c>
      <c r="I215" s="130">
        <v>0</v>
      </c>
      <c r="J215" s="59"/>
      <c r="K215" s="59"/>
      <c r="L215" s="97">
        <v>8.32</v>
      </c>
      <c r="M215" s="203"/>
      <c r="N215" s="203"/>
      <c r="O215" s="203"/>
      <c r="P215" s="204">
        <v>8.32</v>
      </c>
      <c r="Q215" s="193"/>
    </row>
    <row r="216" spans="1:17">
      <c r="A216" s="65" t="s">
        <v>219</v>
      </c>
      <c r="B216" s="65"/>
      <c r="C216" s="59"/>
      <c r="D216" s="96">
        <f t="shared" si="62"/>
        <v>7.26</v>
      </c>
      <c r="E216" s="96">
        <f t="shared" si="62"/>
        <v>0</v>
      </c>
      <c r="F216" s="96">
        <f t="shared" si="62"/>
        <v>0</v>
      </c>
      <c r="G216" s="96">
        <f t="shared" si="63"/>
        <v>0</v>
      </c>
      <c r="H216" s="96">
        <f t="shared" si="63"/>
        <v>7.26</v>
      </c>
      <c r="I216" s="130">
        <v>0</v>
      </c>
      <c r="J216" s="59"/>
      <c r="K216" s="59"/>
      <c r="L216" s="97">
        <v>7.26</v>
      </c>
      <c r="M216" s="203"/>
      <c r="N216" s="203"/>
      <c r="O216" s="203"/>
      <c r="P216" s="204">
        <v>7.26</v>
      </c>
      <c r="Q216" s="193"/>
    </row>
    <row r="217" spans="1:17" ht="14.25" customHeight="1">
      <c r="A217" s="198" t="s">
        <v>221</v>
      </c>
      <c r="B217" s="199"/>
      <c r="C217" s="100"/>
      <c r="D217" s="100">
        <f t="shared" ref="D217:H217" si="64">SUM(D219:D229)</f>
        <v>1700.49</v>
      </c>
      <c r="E217" s="100">
        <f t="shared" si="64"/>
        <v>1216.77</v>
      </c>
      <c r="F217" s="100">
        <f t="shared" si="64"/>
        <v>277.70000000000005</v>
      </c>
      <c r="G217" s="100">
        <f t="shared" si="64"/>
        <v>0</v>
      </c>
      <c r="H217" s="100">
        <f t="shared" si="64"/>
        <v>206.01999999999998</v>
      </c>
      <c r="I217" s="100">
        <v>1085</v>
      </c>
      <c r="J217" s="100">
        <v>894</v>
      </c>
      <c r="K217" s="100">
        <v>191</v>
      </c>
      <c r="L217" s="99">
        <v>615.49</v>
      </c>
      <c r="M217" s="99">
        <v>322.77</v>
      </c>
      <c r="N217" s="99">
        <v>86.7</v>
      </c>
      <c r="O217" s="99">
        <v>0</v>
      </c>
      <c r="P217" s="99">
        <v>206.01999999999998</v>
      </c>
      <c r="Q217" s="193"/>
    </row>
    <row r="218" spans="1:17">
      <c r="A218" s="198" t="s">
        <v>222</v>
      </c>
      <c r="B218" s="199"/>
      <c r="C218" s="100"/>
      <c r="D218" s="100">
        <f t="shared" ref="D218:H218" si="65">D219+D220+D221</f>
        <v>1494.47</v>
      </c>
      <c r="E218" s="100">
        <f t="shared" si="65"/>
        <v>1216.77</v>
      </c>
      <c r="F218" s="100">
        <f t="shared" si="65"/>
        <v>277.70000000000005</v>
      </c>
      <c r="G218" s="100">
        <f t="shared" si="65"/>
        <v>0</v>
      </c>
      <c r="H218" s="100">
        <f t="shared" si="65"/>
        <v>0</v>
      </c>
      <c r="I218" s="100">
        <v>1085</v>
      </c>
      <c r="J218" s="100">
        <v>894</v>
      </c>
      <c r="K218" s="100">
        <v>191</v>
      </c>
      <c r="L218" s="99">
        <v>409.47</v>
      </c>
      <c r="M218" s="99">
        <v>322.77</v>
      </c>
      <c r="N218" s="99">
        <v>86.7</v>
      </c>
      <c r="O218" s="99">
        <v>0</v>
      </c>
      <c r="P218" s="99">
        <v>0</v>
      </c>
      <c r="Q218" s="193"/>
    </row>
    <row r="219" spans="1:17" ht="24">
      <c r="A219" s="202" t="s">
        <v>223</v>
      </c>
      <c r="B219" s="41" t="s">
        <v>224</v>
      </c>
      <c r="C219" s="60" t="s">
        <v>273</v>
      </c>
      <c r="D219" s="96">
        <f t="shared" ref="D219:F229" si="66">I219+L219</f>
        <v>1172.51</v>
      </c>
      <c r="E219" s="96">
        <f t="shared" si="66"/>
        <v>928.66</v>
      </c>
      <c r="F219" s="96">
        <f t="shared" si="66"/>
        <v>243.85000000000002</v>
      </c>
      <c r="G219" s="96">
        <f t="shared" ref="G219:H229" si="67">O219</f>
        <v>0</v>
      </c>
      <c r="H219" s="96">
        <f t="shared" si="67"/>
        <v>0</v>
      </c>
      <c r="I219" s="130">
        <v>803</v>
      </c>
      <c r="J219" s="130">
        <v>631</v>
      </c>
      <c r="K219" s="130">
        <v>172</v>
      </c>
      <c r="L219" s="97">
        <v>369.51</v>
      </c>
      <c r="M219" s="97">
        <v>297.65999999999997</v>
      </c>
      <c r="N219" s="97">
        <v>71.850000000000009</v>
      </c>
      <c r="O219" s="97"/>
      <c r="P219" s="97"/>
      <c r="Q219" s="193"/>
    </row>
    <row r="220" spans="1:17" ht="24">
      <c r="A220" s="202" t="s">
        <v>223</v>
      </c>
      <c r="B220" s="41" t="s">
        <v>225</v>
      </c>
      <c r="C220" s="60" t="s">
        <v>273</v>
      </c>
      <c r="D220" s="96">
        <f t="shared" si="66"/>
        <v>321.96000000000004</v>
      </c>
      <c r="E220" s="96">
        <f t="shared" si="66"/>
        <v>288.11</v>
      </c>
      <c r="F220" s="96">
        <f t="shared" si="66"/>
        <v>33.85</v>
      </c>
      <c r="G220" s="96">
        <f t="shared" si="67"/>
        <v>0</v>
      </c>
      <c r="H220" s="96">
        <f t="shared" si="67"/>
        <v>0</v>
      </c>
      <c r="I220" s="130">
        <v>282</v>
      </c>
      <c r="J220" s="130">
        <v>263</v>
      </c>
      <c r="K220" s="130">
        <v>19</v>
      </c>
      <c r="L220" s="97">
        <v>39.960000000000015</v>
      </c>
      <c r="M220" s="97">
        <v>25.110000000000014</v>
      </c>
      <c r="N220" s="97">
        <v>14.85</v>
      </c>
      <c r="O220" s="97"/>
      <c r="P220" s="97"/>
      <c r="Q220" s="193"/>
    </row>
    <row r="221" spans="1:17">
      <c r="A221" s="65" t="s">
        <v>223</v>
      </c>
      <c r="B221" s="66"/>
      <c r="C221" s="59"/>
      <c r="D221" s="96">
        <f t="shared" si="66"/>
        <v>0</v>
      </c>
      <c r="E221" s="96">
        <f t="shared" si="66"/>
        <v>0</v>
      </c>
      <c r="F221" s="96">
        <f t="shared" si="66"/>
        <v>0</v>
      </c>
      <c r="G221" s="96">
        <f t="shared" si="67"/>
        <v>0</v>
      </c>
      <c r="H221" s="96">
        <f t="shared" si="67"/>
        <v>0</v>
      </c>
      <c r="I221" s="130">
        <v>0</v>
      </c>
      <c r="J221" s="59"/>
      <c r="K221" s="59"/>
      <c r="L221" s="97">
        <v>0</v>
      </c>
      <c r="M221" s="203"/>
      <c r="N221" s="203"/>
      <c r="O221" s="203"/>
      <c r="P221" s="204"/>
      <c r="Q221" s="193"/>
    </row>
    <row r="222" spans="1:17">
      <c r="A222" s="65" t="s">
        <v>226</v>
      </c>
      <c r="B222" s="65"/>
      <c r="C222" s="59"/>
      <c r="D222" s="96">
        <f t="shared" si="66"/>
        <v>16.95</v>
      </c>
      <c r="E222" s="96">
        <f t="shared" si="66"/>
        <v>0</v>
      </c>
      <c r="F222" s="96">
        <f t="shared" si="66"/>
        <v>0</v>
      </c>
      <c r="G222" s="96">
        <f t="shared" si="67"/>
        <v>0</v>
      </c>
      <c r="H222" s="96">
        <f t="shared" si="67"/>
        <v>16.95</v>
      </c>
      <c r="I222" s="130">
        <v>0</v>
      </c>
      <c r="J222" s="59"/>
      <c r="K222" s="59"/>
      <c r="L222" s="97">
        <v>16.95</v>
      </c>
      <c r="M222" s="203"/>
      <c r="N222" s="203"/>
      <c r="O222" s="203"/>
      <c r="P222" s="204">
        <v>16.95</v>
      </c>
      <c r="Q222" s="193"/>
    </row>
    <row r="223" spans="1:17">
      <c r="A223" s="65" t="s">
        <v>227</v>
      </c>
      <c r="B223" s="65"/>
      <c r="C223" s="59"/>
      <c r="D223" s="96">
        <f t="shared" si="66"/>
        <v>21.51</v>
      </c>
      <c r="E223" s="96">
        <f t="shared" si="66"/>
        <v>0</v>
      </c>
      <c r="F223" s="96">
        <f t="shared" si="66"/>
        <v>0</v>
      </c>
      <c r="G223" s="96">
        <f t="shared" si="67"/>
        <v>0</v>
      </c>
      <c r="H223" s="96">
        <f t="shared" si="67"/>
        <v>21.51</v>
      </c>
      <c r="I223" s="130">
        <v>0</v>
      </c>
      <c r="J223" s="59"/>
      <c r="K223" s="59"/>
      <c r="L223" s="97">
        <v>21.51</v>
      </c>
      <c r="M223" s="203"/>
      <c r="N223" s="203"/>
      <c r="O223" s="203"/>
      <c r="P223" s="204">
        <v>21.51</v>
      </c>
      <c r="Q223" s="193"/>
    </row>
    <row r="224" spans="1:17">
      <c r="A224" s="65" t="s">
        <v>228</v>
      </c>
      <c r="B224" s="65"/>
      <c r="C224" s="59"/>
      <c r="D224" s="96">
        <f t="shared" si="66"/>
        <v>26.35</v>
      </c>
      <c r="E224" s="96">
        <f t="shared" si="66"/>
        <v>0</v>
      </c>
      <c r="F224" s="96">
        <f t="shared" si="66"/>
        <v>0</v>
      </c>
      <c r="G224" s="96">
        <f t="shared" si="67"/>
        <v>0</v>
      </c>
      <c r="H224" s="96">
        <f t="shared" si="67"/>
        <v>26.35</v>
      </c>
      <c r="I224" s="130">
        <v>0</v>
      </c>
      <c r="J224" s="59"/>
      <c r="K224" s="59"/>
      <c r="L224" s="97">
        <v>26.35</v>
      </c>
      <c r="M224" s="203"/>
      <c r="N224" s="203"/>
      <c r="O224" s="203"/>
      <c r="P224" s="204">
        <v>26.35</v>
      </c>
      <c r="Q224" s="193"/>
    </row>
    <row r="225" spans="1:17">
      <c r="A225" s="65" t="s">
        <v>229</v>
      </c>
      <c r="B225" s="65"/>
      <c r="C225" s="59"/>
      <c r="D225" s="96">
        <f t="shared" si="66"/>
        <v>31.74</v>
      </c>
      <c r="E225" s="96">
        <f t="shared" si="66"/>
        <v>0</v>
      </c>
      <c r="F225" s="96">
        <f t="shared" si="66"/>
        <v>0</v>
      </c>
      <c r="G225" s="96">
        <f t="shared" si="67"/>
        <v>0</v>
      </c>
      <c r="H225" s="96">
        <f t="shared" si="67"/>
        <v>31.74</v>
      </c>
      <c r="I225" s="130">
        <v>0</v>
      </c>
      <c r="J225" s="59"/>
      <c r="K225" s="59"/>
      <c r="L225" s="97">
        <v>31.74</v>
      </c>
      <c r="M225" s="203"/>
      <c r="N225" s="203"/>
      <c r="O225" s="203"/>
      <c r="P225" s="204">
        <v>31.74</v>
      </c>
      <c r="Q225" s="193"/>
    </row>
    <row r="226" spans="1:17">
      <c r="A226" s="65" t="s">
        <v>230</v>
      </c>
      <c r="B226" s="65"/>
      <c r="C226" s="59"/>
      <c r="D226" s="96">
        <f t="shared" si="66"/>
        <v>23.28</v>
      </c>
      <c r="E226" s="96">
        <f t="shared" si="66"/>
        <v>0</v>
      </c>
      <c r="F226" s="96">
        <f t="shared" si="66"/>
        <v>0</v>
      </c>
      <c r="G226" s="96">
        <f t="shared" si="67"/>
        <v>0</v>
      </c>
      <c r="H226" s="96">
        <f t="shared" si="67"/>
        <v>23.28</v>
      </c>
      <c r="I226" s="130">
        <v>0</v>
      </c>
      <c r="J226" s="59"/>
      <c r="K226" s="59"/>
      <c r="L226" s="97">
        <v>23.28</v>
      </c>
      <c r="M226" s="203"/>
      <c r="N226" s="203"/>
      <c r="O226" s="203"/>
      <c r="P226" s="204">
        <v>23.28</v>
      </c>
      <c r="Q226" s="193"/>
    </row>
    <row r="227" spans="1:17">
      <c r="A227" s="65" t="s">
        <v>231</v>
      </c>
      <c r="B227" s="65"/>
      <c r="C227" s="59"/>
      <c r="D227" s="96">
        <f t="shared" si="66"/>
        <v>19.649999999999999</v>
      </c>
      <c r="E227" s="96">
        <f t="shared" si="66"/>
        <v>0</v>
      </c>
      <c r="F227" s="96">
        <f t="shared" si="66"/>
        <v>0</v>
      </c>
      <c r="G227" s="96">
        <f t="shared" si="67"/>
        <v>0</v>
      </c>
      <c r="H227" s="96">
        <f t="shared" si="67"/>
        <v>19.649999999999999</v>
      </c>
      <c r="I227" s="130">
        <v>0</v>
      </c>
      <c r="J227" s="59"/>
      <c r="K227" s="59"/>
      <c r="L227" s="97">
        <v>19.649999999999999</v>
      </c>
      <c r="M227" s="203"/>
      <c r="N227" s="203"/>
      <c r="O227" s="203"/>
      <c r="P227" s="204">
        <v>19.649999999999999</v>
      </c>
      <c r="Q227" s="193"/>
    </row>
    <row r="228" spans="1:17">
      <c r="A228" s="65" t="s">
        <v>232</v>
      </c>
      <c r="B228" s="65"/>
      <c r="C228" s="59"/>
      <c r="D228" s="96">
        <f t="shared" si="66"/>
        <v>37.26</v>
      </c>
      <c r="E228" s="96">
        <f t="shared" si="66"/>
        <v>0</v>
      </c>
      <c r="F228" s="96">
        <f t="shared" si="66"/>
        <v>0</v>
      </c>
      <c r="G228" s="96">
        <f t="shared" si="67"/>
        <v>0</v>
      </c>
      <c r="H228" s="96">
        <f t="shared" si="67"/>
        <v>37.26</v>
      </c>
      <c r="I228" s="130">
        <v>0</v>
      </c>
      <c r="J228" s="59"/>
      <c r="K228" s="59"/>
      <c r="L228" s="97">
        <v>37.26</v>
      </c>
      <c r="M228" s="203"/>
      <c r="N228" s="203"/>
      <c r="O228" s="203"/>
      <c r="P228" s="204">
        <v>37.26</v>
      </c>
      <c r="Q228" s="193"/>
    </row>
    <row r="229" spans="1:17">
      <c r="A229" s="65" t="s">
        <v>233</v>
      </c>
      <c r="B229" s="65"/>
      <c r="C229" s="59"/>
      <c r="D229" s="96">
        <f t="shared" si="66"/>
        <v>29.28</v>
      </c>
      <c r="E229" s="96">
        <f t="shared" si="66"/>
        <v>0</v>
      </c>
      <c r="F229" s="96">
        <f t="shared" si="66"/>
        <v>0</v>
      </c>
      <c r="G229" s="96">
        <f t="shared" si="67"/>
        <v>0</v>
      </c>
      <c r="H229" s="96">
        <f t="shared" si="67"/>
        <v>29.28</v>
      </c>
      <c r="I229" s="130">
        <v>0</v>
      </c>
      <c r="J229" s="59"/>
      <c r="K229" s="59"/>
      <c r="L229" s="97">
        <v>29.28</v>
      </c>
      <c r="M229" s="203"/>
      <c r="N229" s="203"/>
      <c r="O229" s="203"/>
      <c r="P229" s="204">
        <v>29.28</v>
      </c>
      <c r="Q229" s="193"/>
    </row>
  </sheetData>
  <mergeCells count="10">
    <mergeCell ref="A2:Q2"/>
    <mergeCell ref="Q3:Q5"/>
    <mergeCell ref="A3:A6"/>
    <mergeCell ref="B3:B6"/>
    <mergeCell ref="C3:C6"/>
    <mergeCell ref="D3:P3"/>
    <mergeCell ref="D4:P4"/>
    <mergeCell ref="D5:H5"/>
    <mergeCell ref="I5:K5"/>
    <mergeCell ref="L5:P5"/>
  </mergeCells>
  <phoneticPr fontId="19" type="noConversion"/>
  <conditionalFormatting sqref="A9:A1048576 A3:A7">
    <cfRule type="duplicateValues" dxfId="1" priority="2"/>
  </conditionalFormatting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H80"/>
  <sheetViews>
    <sheetView zoomScaleNormal="100" workbookViewId="0">
      <pane xSplit="3" ySplit="7" topLeftCell="D8" activePane="bottomRight" state="frozen"/>
      <selection pane="topRight"/>
      <selection pane="bottomLeft"/>
      <selection pane="bottomRight" activeCell="D14" sqref="D14"/>
    </sheetView>
  </sheetViews>
  <sheetFormatPr defaultColWidth="8.875" defaultRowHeight="14.25"/>
  <cols>
    <col min="1" max="1" width="8.5" style="148" customWidth="1"/>
    <col min="2" max="2" width="23.375" style="148" customWidth="1"/>
    <col min="3" max="3" width="8.5" style="190" customWidth="1"/>
    <col min="4" max="4" width="11.375" style="145" customWidth="1"/>
    <col min="5" max="5" width="9.375" style="145" customWidth="1"/>
    <col min="6" max="6" width="9.75" style="145" customWidth="1"/>
    <col min="7" max="7" width="9.25" style="145" customWidth="1"/>
    <col min="8" max="9" width="10.125" style="146" customWidth="1"/>
    <col min="10" max="10" width="8.5" style="145" customWidth="1"/>
    <col min="11" max="11" width="10.25" style="145" hidden="1" customWidth="1"/>
    <col min="12" max="12" width="10" style="145" customWidth="1"/>
    <col min="13" max="13" width="8.5" style="170" customWidth="1"/>
    <col min="14" max="14" width="9.375" style="189" customWidth="1"/>
    <col min="15" max="15" width="15.5" style="148" customWidth="1"/>
    <col min="16" max="24" width="10" style="148" customWidth="1"/>
    <col min="25" max="241" width="8.875" style="148"/>
    <col min="242" max="242" width="8.5" style="148" customWidth="1"/>
    <col min="243" max="243" width="23.375" style="148" customWidth="1"/>
    <col min="244" max="244" width="8.5" style="148" customWidth="1"/>
    <col min="245" max="245" width="11.375" style="148" customWidth="1"/>
    <col min="246" max="246" width="9.375" style="148" customWidth="1"/>
    <col min="247" max="247" width="9.75" style="148" customWidth="1"/>
    <col min="248" max="248" width="9.25" style="148" customWidth="1"/>
    <col min="249" max="250" width="10.125" style="148" customWidth="1"/>
    <col min="251" max="252" width="8.5" style="148" customWidth="1"/>
    <col min="253" max="253" width="7.375" style="148" customWidth="1"/>
    <col min="254" max="254" width="8.25" style="148" customWidth="1"/>
    <col min="255" max="255" width="9.375" style="148" customWidth="1"/>
    <col min="256" max="256" width="8.875" style="148" hidden="1" customWidth="1"/>
    <col min="257" max="257" width="9.375" style="148" customWidth="1"/>
    <col min="258" max="258" width="8.5" style="148" customWidth="1"/>
    <col min="259" max="259" width="9.375" style="148" customWidth="1"/>
    <col min="260" max="260" width="7.375" style="148" customWidth="1"/>
    <col min="261" max="261" width="7.125" style="148" customWidth="1"/>
    <col min="262" max="262" width="9" style="148" customWidth="1"/>
    <col min="263" max="263" width="9.125" style="148" customWidth="1"/>
    <col min="264" max="264" width="8.625" style="148" customWidth="1"/>
    <col min="265" max="265" width="8.75" style="148" customWidth="1"/>
    <col min="266" max="266" width="11.75" style="148" customWidth="1"/>
    <col min="267" max="268" width="12.5" style="148" customWidth="1"/>
    <col min="269" max="280" width="10" style="148" customWidth="1"/>
    <col min="281" max="497" width="8.875" style="148"/>
    <col min="498" max="498" width="8.5" style="148" customWidth="1"/>
    <col min="499" max="499" width="23.375" style="148" customWidth="1"/>
    <col min="500" max="500" width="8.5" style="148" customWidth="1"/>
    <col min="501" max="501" width="11.375" style="148" customWidth="1"/>
    <col min="502" max="502" width="9.375" style="148" customWidth="1"/>
    <col min="503" max="503" width="9.75" style="148" customWidth="1"/>
    <col min="504" max="504" width="9.25" style="148" customWidth="1"/>
    <col min="505" max="506" width="10.125" style="148" customWidth="1"/>
    <col min="507" max="508" width="8.5" style="148" customWidth="1"/>
    <col min="509" max="509" width="7.375" style="148" customWidth="1"/>
    <col min="510" max="510" width="8.25" style="148" customWidth="1"/>
    <col min="511" max="511" width="9.375" style="148" customWidth="1"/>
    <col min="512" max="512" width="8.875" style="148" hidden="1" customWidth="1"/>
    <col min="513" max="513" width="9.375" style="148" customWidth="1"/>
    <col min="514" max="514" width="8.5" style="148" customWidth="1"/>
    <col min="515" max="515" width="9.375" style="148" customWidth="1"/>
    <col min="516" max="516" width="7.375" style="148" customWidth="1"/>
    <col min="517" max="517" width="7.125" style="148" customWidth="1"/>
    <col min="518" max="518" width="9" style="148" customWidth="1"/>
    <col min="519" max="519" width="9.125" style="148" customWidth="1"/>
    <col min="520" max="520" width="8.625" style="148" customWidth="1"/>
    <col min="521" max="521" width="8.75" style="148" customWidth="1"/>
    <col min="522" max="522" width="11.75" style="148" customWidth="1"/>
    <col min="523" max="524" width="12.5" style="148" customWidth="1"/>
    <col min="525" max="536" width="10" style="148" customWidth="1"/>
    <col min="537" max="753" width="8.875" style="148"/>
    <col min="754" max="754" width="8.5" style="148" customWidth="1"/>
    <col min="755" max="755" width="23.375" style="148" customWidth="1"/>
    <col min="756" max="756" width="8.5" style="148" customWidth="1"/>
    <col min="757" max="757" width="11.375" style="148" customWidth="1"/>
    <col min="758" max="758" width="9.375" style="148" customWidth="1"/>
    <col min="759" max="759" width="9.75" style="148" customWidth="1"/>
    <col min="760" max="760" width="9.25" style="148" customWidth="1"/>
    <col min="761" max="762" width="10.125" style="148" customWidth="1"/>
    <col min="763" max="764" width="8.5" style="148" customWidth="1"/>
    <col min="765" max="765" width="7.375" style="148" customWidth="1"/>
    <col min="766" max="766" width="8.25" style="148" customWidth="1"/>
    <col min="767" max="767" width="9.375" style="148" customWidth="1"/>
    <col min="768" max="768" width="8.875" style="148" hidden="1" customWidth="1"/>
    <col min="769" max="769" width="9.375" style="148" customWidth="1"/>
    <col min="770" max="770" width="8.5" style="148" customWidth="1"/>
    <col min="771" max="771" width="9.375" style="148" customWidth="1"/>
    <col min="772" max="772" width="7.375" style="148" customWidth="1"/>
    <col min="773" max="773" width="7.125" style="148" customWidth="1"/>
    <col min="774" max="774" width="9" style="148" customWidth="1"/>
    <col min="775" max="775" width="9.125" style="148" customWidth="1"/>
    <col min="776" max="776" width="8.625" style="148" customWidth="1"/>
    <col min="777" max="777" width="8.75" style="148" customWidth="1"/>
    <col min="778" max="778" width="11.75" style="148" customWidth="1"/>
    <col min="779" max="780" width="12.5" style="148" customWidth="1"/>
    <col min="781" max="792" width="10" style="148" customWidth="1"/>
    <col min="793" max="1009" width="8.875" style="148"/>
    <col min="1010" max="1010" width="8.5" style="148" customWidth="1"/>
    <col min="1011" max="1011" width="23.375" style="148" customWidth="1"/>
    <col min="1012" max="1012" width="8.5" style="148" customWidth="1"/>
    <col min="1013" max="1013" width="11.375" style="148" customWidth="1"/>
    <col min="1014" max="1014" width="9.375" style="148" customWidth="1"/>
    <col min="1015" max="1015" width="9.75" style="148" customWidth="1"/>
    <col min="1016" max="1016" width="9.25" style="148" customWidth="1"/>
    <col min="1017" max="1018" width="10.125" style="148" customWidth="1"/>
    <col min="1019" max="1020" width="8.5" style="148" customWidth="1"/>
    <col min="1021" max="1021" width="7.375" style="148" customWidth="1"/>
    <col min="1022" max="1022" width="8.25" style="148" customWidth="1"/>
    <col min="1023" max="1023" width="9.375" style="148" customWidth="1"/>
    <col min="1024" max="1024" width="8.875" style="148" hidden="1" customWidth="1"/>
    <col min="1025" max="1025" width="9.375" style="148" customWidth="1"/>
    <col min="1026" max="1026" width="8.5" style="148" customWidth="1"/>
    <col min="1027" max="1027" width="9.375" style="148" customWidth="1"/>
    <col min="1028" max="1028" width="7.375" style="148" customWidth="1"/>
    <col min="1029" max="1029" width="7.125" style="148" customWidth="1"/>
    <col min="1030" max="1030" width="9" style="148" customWidth="1"/>
    <col min="1031" max="1031" width="9.125" style="148" customWidth="1"/>
    <col min="1032" max="1032" width="8.625" style="148" customWidth="1"/>
    <col min="1033" max="1033" width="8.75" style="148" customWidth="1"/>
    <col min="1034" max="1034" width="11.75" style="148" customWidth="1"/>
    <col min="1035" max="1036" width="12.5" style="148" customWidth="1"/>
    <col min="1037" max="1048" width="10" style="148" customWidth="1"/>
    <col min="1049" max="1265" width="8.875" style="148"/>
    <col min="1266" max="1266" width="8.5" style="148" customWidth="1"/>
    <col min="1267" max="1267" width="23.375" style="148" customWidth="1"/>
    <col min="1268" max="1268" width="8.5" style="148" customWidth="1"/>
    <col min="1269" max="1269" width="11.375" style="148" customWidth="1"/>
    <col min="1270" max="1270" width="9.375" style="148" customWidth="1"/>
    <col min="1271" max="1271" width="9.75" style="148" customWidth="1"/>
    <col min="1272" max="1272" width="9.25" style="148" customWidth="1"/>
    <col min="1273" max="1274" width="10.125" style="148" customWidth="1"/>
    <col min="1275" max="1276" width="8.5" style="148" customWidth="1"/>
    <col min="1277" max="1277" width="7.375" style="148" customWidth="1"/>
    <col min="1278" max="1278" width="8.25" style="148" customWidth="1"/>
    <col min="1279" max="1279" width="9.375" style="148" customWidth="1"/>
    <col min="1280" max="1280" width="8.875" style="148" hidden="1" customWidth="1"/>
    <col min="1281" max="1281" width="9.375" style="148" customWidth="1"/>
    <col min="1282" max="1282" width="8.5" style="148" customWidth="1"/>
    <col min="1283" max="1283" width="9.375" style="148" customWidth="1"/>
    <col min="1284" max="1284" width="7.375" style="148" customWidth="1"/>
    <col min="1285" max="1285" width="7.125" style="148" customWidth="1"/>
    <col min="1286" max="1286" width="9" style="148" customWidth="1"/>
    <col min="1287" max="1287" width="9.125" style="148" customWidth="1"/>
    <col min="1288" max="1288" width="8.625" style="148" customWidth="1"/>
    <col min="1289" max="1289" width="8.75" style="148" customWidth="1"/>
    <col min="1290" max="1290" width="11.75" style="148" customWidth="1"/>
    <col min="1291" max="1292" width="12.5" style="148" customWidth="1"/>
    <col min="1293" max="1304" width="10" style="148" customWidth="1"/>
    <col min="1305" max="1521" width="8.875" style="148"/>
    <col min="1522" max="1522" width="8.5" style="148" customWidth="1"/>
    <col min="1523" max="1523" width="23.375" style="148" customWidth="1"/>
    <col min="1524" max="1524" width="8.5" style="148" customWidth="1"/>
    <col min="1525" max="1525" width="11.375" style="148" customWidth="1"/>
    <col min="1526" max="1526" width="9.375" style="148" customWidth="1"/>
    <col min="1527" max="1527" width="9.75" style="148" customWidth="1"/>
    <col min="1528" max="1528" width="9.25" style="148" customWidth="1"/>
    <col min="1529" max="1530" width="10.125" style="148" customWidth="1"/>
    <col min="1531" max="1532" width="8.5" style="148" customWidth="1"/>
    <col min="1533" max="1533" width="7.375" style="148" customWidth="1"/>
    <col min="1534" max="1534" width="8.25" style="148" customWidth="1"/>
    <col min="1535" max="1535" width="9.375" style="148" customWidth="1"/>
    <col min="1536" max="1536" width="8.875" style="148" hidden="1" customWidth="1"/>
    <col min="1537" max="1537" width="9.375" style="148" customWidth="1"/>
    <col min="1538" max="1538" width="8.5" style="148" customWidth="1"/>
    <col min="1539" max="1539" width="9.375" style="148" customWidth="1"/>
    <col min="1540" max="1540" width="7.375" style="148" customWidth="1"/>
    <col min="1541" max="1541" width="7.125" style="148" customWidth="1"/>
    <col min="1542" max="1542" width="9" style="148" customWidth="1"/>
    <col min="1543" max="1543" width="9.125" style="148" customWidth="1"/>
    <col min="1544" max="1544" width="8.625" style="148" customWidth="1"/>
    <col min="1545" max="1545" width="8.75" style="148" customWidth="1"/>
    <col min="1546" max="1546" width="11.75" style="148" customWidth="1"/>
    <col min="1547" max="1548" width="12.5" style="148" customWidth="1"/>
    <col min="1549" max="1560" width="10" style="148" customWidth="1"/>
    <col min="1561" max="1777" width="8.875" style="148"/>
    <col min="1778" max="1778" width="8.5" style="148" customWidth="1"/>
    <col min="1779" max="1779" width="23.375" style="148" customWidth="1"/>
    <col min="1780" max="1780" width="8.5" style="148" customWidth="1"/>
    <col min="1781" max="1781" width="11.375" style="148" customWidth="1"/>
    <col min="1782" max="1782" width="9.375" style="148" customWidth="1"/>
    <col min="1783" max="1783" width="9.75" style="148" customWidth="1"/>
    <col min="1784" max="1784" width="9.25" style="148" customWidth="1"/>
    <col min="1785" max="1786" width="10.125" style="148" customWidth="1"/>
    <col min="1787" max="1788" width="8.5" style="148" customWidth="1"/>
    <col min="1789" max="1789" width="7.375" style="148" customWidth="1"/>
    <col min="1790" max="1790" width="8.25" style="148" customWidth="1"/>
    <col min="1791" max="1791" width="9.375" style="148" customWidth="1"/>
    <col min="1792" max="1792" width="8.875" style="148" hidden="1" customWidth="1"/>
    <col min="1793" max="1793" width="9.375" style="148" customWidth="1"/>
    <col min="1794" max="1794" width="8.5" style="148" customWidth="1"/>
    <col min="1795" max="1795" width="9.375" style="148" customWidth="1"/>
    <col min="1796" max="1796" width="7.375" style="148" customWidth="1"/>
    <col min="1797" max="1797" width="7.125" style="148" customWidth="1"/>
    <col min="1798" max="1798" width="9" style="148" customWidth="1"/>
    <col min="1799" max="1799" width="9.125" style="148" customWidth="1"/>
    <col min="1800" max="1800" width="8.625" style="148" customWidth="1"/>
    <col min="1801" max="1801" width="8.75" style="148" customWidth="1"/>
    <col min="1802" max="1802" width="11.75" style="148" customWidth="1"/>
    <col min="1803" max="1804" width="12.5" style="148" customWidth="1"/>
    <col min="1805" max="1816" width="10" style="148" customWidth="1"/>
    <col min="1817" max="2033" width="8.875" style="148"/>
    <col min="2034" max="2034" width="8.5" style="148" customWidth="1"/>
    <col min="2035" max="2035" width="23.375" style="148" customWidth="1"/>
    <col min="2036" max="2036" width="8.5" style="148" customWidth="1"/>
    <col min="2037" max="2037" width="11.375" style="148" customWidth="1"/>
    <col min="2038" max="2038" width="9.375" style="148" customWidth="1"/>
    <col min="2039" max="2039" width="9.75" style="148" customWidth="1"/>
    <col min="2040" max="2040" width="9.25" style="148" customWidth="1"/>
    <col min="2041" max="2042" width="10.125" style="148" customWidth="1"/>
    <col min="2043" max="2044" width="8.5" style="148" customWidth="1"/>
    <col min="2045" max="2045" width="7.375" style="148" customWidth="1"/>
    <col min="2046" max="2046" width="8.25" style="148" customWidth="1"/>
    <col min="2047" max="2047" width="9.375" style="148" customWidth="1"/>
    <col min="2048" max="2048" width="8.875" style="148" hidden="1" customWidth="1"/>
    <col min="2049" max="2049" width="9.375" style="148" customWidth="1"/>
    <col min="2050" max="2050" width="8.5" style="148" customWidth="1"/>
    <col min="2051" max="2051" width="9.375" style="148" customWidth="1"/>
    <col min="2052" max="2052" width="7.375" style="148" customWidth="1"/>
    <col min="2053" max="2053" width="7.125" style="148" customWidth="1"/>
    <col min="2054" max="2054" width="9" style="148" customWidth="1"/>
    <col min="2055" max="2055" width="9.125" style="148" customWidth="1"/>
    <col min="2056" max="2056" width="8.625" style="148" customWidth="1"/>
    <col min="2057" max="2057" width="8.75" style="148" customWidth="1"/>
    <col min="2058" max="2058" width="11.75" style="148" customWidth="1"/>
    <col min="2059" max="2060" width="12.5" style="148" customWidth="1"/>
    <col min="2061" max="2072" width="10" style="148" customWidth="1"/>
    <col min="2073" max="2289" width="8.875" style="148"/>
    <col min="2290" max="2290" width="8.5" style="148" customWidth="1"/>
    <col min="2291" max="2291" width="23.375" style="148" customWidth="1"/>
    <col min="2292" max="2292" width="8.5" style="148" customWidth="1"/>
    <col min="2293" max="2293" width="11.375" style="148" customWidth="1"/>
    <col min="2294" max="2294" width="9.375" style="148" customWidth="1"/>
    <col min="2295" max="2295" width="9.75" style="148" customWidth="1"/>
    <col min="2296" max="2296" width="9.25" style="148" customWidth="1"/>
    <col min="2297" max="2298" width="10.125" style="148" customWidth="1"/>
    <col min="2299" max="2300" width="8.5" style="148" customWidth="1"/>
    <col min="2301" max="2301" width="7.375" style="148" customWidth="1"/>
    <col min="2302" max="2302" width="8.25" style="148" customWidth="1"/>
    <col min="2303" max="2303" width="9.375" style="148" customWidth="1"/>
    <col min="2304" max="2304" width="8.875" style="148" hidden="1" customWidth="1"/>
    <col min="2305" max="2305" width="9.375" style="148" customWidth="1"/>
    <col min="2306" max="2306" width="8.5" style="148" customWidth="1"/>
    <col min="2307" max="2307" width="9.375" style="148" customWidth="1"/>
    <col min="2308" max="2308" width="7.375" style="148" customWidth="1"/>
    <col min="2309" max="2309" width="7.125" style="148" customWidth="1"/>
    <col min="2310" max="2310" width="9" style="148" customWidth="1"/>
    <col min="2311" max="2311" width="9.125" style="148" customWidth="1"/>
    <col min="2312" max="2312" width="8.625" style="148" customWidth="1"/>
    <col min="2313" max="2313" width="8.75" style="148" customWidth="1"/>
    <col min="2314" max="2314" width="11.75" style="148" customWidth="1"/>
    <col min="2315" max="2316" width="12.5" style="148" customWidth="1"/>
    <col min="2317" max="2328" width="10" style="148" customWidth="1"/>
    <col min="2329" max="2545" width="8.875" style="148"/>
    <col min="2546" max="2546" width="8.5" style="148" customWidth="1"/>
    <col min="2547" max="2547" width="23.375" style="148" customWidth="1"/>
    <col min="2548" max="2548" width="8.5" style="148" customWidth="1"/>
    <col min="2549" max="2549" width="11.375" style="148" customWidth="1"/>
    <col min="2550" max="2550" width="9.375" style="148" customWidth="1"/>
    <col min="2551" max="2551" width="9.75" style="148" customWidth="1"/>
    <col min="2552" max="2552" width="9.25" style="148" customWidth="1"/>
    <col min="2553" max="2554" width="10.125" style="148" customWidth="1"/>
    <col min="2555" max="2556" width="8.5" style="148" customWidth="1"/>
    <col min="2557" max="2557" width="7.375" style="148" customWidth="1"/>
    <col min="2558" max="2558" width="8.25" style="148" customWidth="1"/>
    <col min="2559" max="2559" width="9.375" style="148" customWidth="1"/>
    <col min="2560" max="2560" width="8.875" style="148" hidden="1" customWidth="1"/>
    <col min="2561" max="2561" width="9.375" style="148" customWidth="1"/>
    <col min="2562" max="2562" width="8.5" style="148" customWidth="1"/>
    <col min="2563" max="2563" width="9.375" style="148" customWidth="1"/>
    <col min="2564" max="2564" width="7.375" style="148" customWidth="1"/>
    <col min="2565" max="2565" width="7.125" style="148" customWidth="1"/>
    <col min="2566" max="2566" width="9" style="148" customWidth="1"/>
    <col min="2567" max="2567" width="9.125" style="148" customWidth="1"/>
    <col min="2568" max="2568" width="8.625" style="148" customWidth="1"/>
    <col min="2569" max="2569" width="8.75" style="148" customWidth="1"/>
    <col min="2570" max="2570" width="11.75" style="148" customWidth="1"/>
    <col min="2571" max="2572" width="12.5" style="148" customWidth="1"/>
    <col min="2573" max="2584" width="10" style="148" customWidth="1"/>
    <col min="2585" max="2801" width="8.875" style="148"/>
    <col min="2802" max="2802" width="8.5" style="148" customWidth="1"/>
    <col min="2803" max="2803" width="23.375" style="148" customWidth="1"/>
    <col min="2804" max="2804" width="8.5" style="148" customWidth="1"/>
    <col min="2805" max="2805" width="11.375" style="148" customWidth="1"/>
    <col min="2806" max="2806" width="9.375" style="148" customWidth="1"/>
    <col min="2807" max="2807" width="9.75" style="148" customWidth="1"/>
    <col min="2808" max="2808" width="9.25" style="148" customWidth="1"/>
    <col min="2809" max="2810" width="10.125" style="148" customWidth="1"/>
    <col min="2811" max="2812" width="8.5" style="148" customWidth="1"/>
    <col min="2813" max="2813" width="7.375" style="148" customWidth="1"/>
    <col min="2814" max="2814" width="8.25" style="148" customWidth="1"/>
    <col min="2815" max="2815" width="9.375" style="148" customWidth="1"/>
    <col min="2816" max="2816" width="8.875" style="148" hidden="1" customWidth="1"/>
    <col min="2817" max="2817" width="9.375" style="148" customWidth="1"/>
    <col min="2818" max="2818" width="8.5" style="148" customWidth="1"/>
    <col min="2819" max="2819" width="9.375" style="148" customWidth="1"/>
    <col min="2820" max="2820" width="7.375" style="148" customWidth="1"/>
    <col min="2821" max="2821" width="7.125" style="148" customWidth="1"/>
    <col min="2822" max="2822" width="9" style="148" customWidth="1"/>
    <col min="2823" max="2823" width="9.125" style="148" customWidth="1"/>
    <col min="2824" max="2824" width="8.625" style="148" customWidth="1"/>
    <col min="2825" max="2825" width="8.75" style="148" customWidth="1"/>
    <col min="2826" max="2826" width="11.75" style="148" customWidth="1"/>
    <col min="2827" max="2828" width="12.5" style="148" customWidth="1"/>
    <col min="2829" max="2840" width="10" style="148" customWidth="1"/>
    <col min="2841" max="3057" width="8.875" style="148"/>
    <col min="3058" max="3058" width="8.5" style="148" customWidth="1"/>
    <col min="3059" max="3059" width="23.375" style="148" customWidth="1"/>
    <col min="3060" max="3060" width="8.5" style="148" customWidth="1"/>
    <col min="3061" max="3061" width="11.375" style="148" customWidth="1"/>
    <col min="3062" max="3062" width="9.375" style="148" customWidth="1"/>
    <col min="3063" max="3063" width="9.75" style="148" customWidth="1"/>
    <col min="3064" max="3064" width="9.25" style="148" customWidth="1"/>
    <col min="3065" max="3066" width="10.125" style="148" customWidth="1"/>
    <col min="3067" max="3068" width="8.5" style="148" customWidth="1"/>
    <col min="3069" max="3069" width="7.375" style="148" customWidth="1"/>
    <col min="3070" max="3070" width="8.25" style="148" customWidth="1"/>
    <col min="3071" max="3071" width="9.375" style="148" customWidth="1"/>
    <col min="3072" max="3072" width="8.875" style="148" hidden="1" customWidth="1"/>
    <col min="3073" max="3073" width="9.375" style="148" customWidth="1"/>
    <col min="3074" max="3074" width="8.5" style="148" customWidth="1"/>
    <col min="3075" max="3075" width="9.375" style="148" customWidth="1"/>
    <col min="3076" max="3076" width="7.375" style="148" customWidth="1"/>
    <col min="3077" max="3077" width="7.125" style="148" customWidth="1"/>
    <col min="3078" max="3078" width="9" style="148" customWidth="1"/>
    <col min="3079" max="3079" width="9.125" style="148" customWidth="1"/>
    <col min="3080" max="3080" width="8.625" style="148" customWidth="1"/>
    <col min="3081" max="3081" width="8.75" style="148" customWidth="1"/>
    <col min="3082" max="3082" width="11.75" style="148" customWidth="1"/>
    <col min="3083" max="3084" width="12.5" style="148" customWidth="1"/>
    <col min="3085" max="3096" width="10" style="148" customWidth="1"/>
    <col min="3097" max="3313" width="8.875" style="148"/>
    <col min="3314" max="3314" width="8.5" style="148" customWidth="1"/>
    <col min="3315" max="3315" width="23.375" style="148" customWidth="1"/>
    <col min="3316" max="3316" width="8.5" style="148" customWidth="1"/>
    <col min="3317" max="3317" width="11.375" style="148" customWidth="1"/>
    <col min="3318" max="3318" width="9.375" style="148" customWidth="1"/>
    <col min="3319" max="3319" width="9.75" style="148" customWidth="1"/>
    <col min="3320" max="3320" width="9.25" style="148" customWidth="1"/>
    <col min="3321" max="3322" width="10.125" style="148" customWidth="1"/>
    <col min="3323" max="3324" width="8.5" style="148" customWidth="1"/>
    <col min="3325" max="3325" width="7.375" style="148" customWidth="1"/>
    <col min="3326" max="3326" width="8.25" style="148" customWidth="1"/>
    <col min="3327" max="3327" width="9.375" style="148" customWidth="1"/>
    <col min="3328" max="3328" width="8.875" style="148" hidden="1" customWidth="1"/>
    <col min="3329" max="3329" width="9.375" style="148" customWidth="1"/>
    <col min="3330" max="3330" width="8.5" style="148" customWidth="1"/>
    <col min="3331" max="3331" width="9.375" style="148" customWidth="1"/>
    <col min="3332" max="3332" width="7.375" style="148" customWidth="1"/>
    <col min="3333" max="3333" width="7.125" style="148" customWidth="1"/>
    <col min="3334" max="3334" width="9" style="148" customWidth="1"/>
    <col min="3335" max="3335" width="9.125" style="148" customWidth="1"/>
    <col min="3336" max="3336" width="8.625" style="148" customWidth="1"/>
    <col min="3337" max="3337" width="8.75" style="148" customWidth="1"/>
    <col min="3338" max="3338" width="11.75" style="148" customWidth="1"/>
    <col min="3339" max="3340" width="12.5" style="148" customWidth="1"/>
    <col min="3341" max="3352" width="10" style="148" customWidth="1"/>
    <col min="3353" max="3569" width="8.875" style="148"/>
    <col min="3570" max="3570" width="8.5" style="148" customWidth="1"/>
    <col min="3571" max="3571" width="23.375" style="148" customWidth="1"/>
    <col min="3572" max="3572" width="8.5" style="148" customWidth="1"/>
    <col min="3573" max="3573" width="11.375" style="148" customWidth="1"/>
    <col min="3574" max="3574" width="9.375" style="148" customWidth="1"/>
    <col min="3575" max="3575" width="9.75" style="148" customWidth="1"/>
    <col min="3576" max="3576" width="9.25" style="148" customWidth="1"/>
    <col min="3577" max="3578" width="10.125" style="148" customWidth="1"/>
    <col min="3579" max="3580" width="8.5" style="148" customWidth="1"/>
    <col min="3581" max="3581" width="7.375" style="148" customWidth="1"/>
    <col min="3582" max="3582" width="8.25" style="148" customWidth="1"/>
    <col min="3583" max="3583" width="9.375" style="148" customWidth="1"/>
    <col min="3584" max="3584" width="8.875" style="148" hidden="1" customWidth="1"/>
    <col min="3585" max="3585" width="9.375" style="148" customWidth="1"/>
    <col min="3586" max="3586" width="8.5" style="148" customWidth="1"/>
    <col min="3587" max="3587" width="9.375" style="148" customWidth="1"/>
    <col min="3588" max="3588" width="7.375" style="148" customWidth="1"/>
    <col min="3589" max="3589" width="7.125" style="148" customWidth="1"/>
    <col min="3590" max="3590" width="9" style="148" customWidth="1"/>
    <col min="3591" max="3591" width="9.125" style="148" customWidth="1"/>
    <col min="3592" max="3592" width="8.625" style="148" customWidth="1"/>
    <col min="3593" max="3593" width="8.75" style="148" customWidth="1"/>
    <col min="3594" max="3594" width="11.75" style="148" customWidth="1"/>
    <col min="3595" max="3596" width="12.5" style="148" customWidth="1"/>
    <col min="3597" max="3608" width="10" style="148" customWidth="1"/>
    <col min="3609" max="3825" width="8.875" style="148"/>
    <col min="3826" max="3826" width="8.5" style="148" customWidth="1"/>
    <col min="3827" max="3827" width="23.375" style="148" customWidth="1"/>
    <col min="3828" max="3828" width="8.5" style="148" customWidth="1"/>
    <col min="3829" max="3829" width="11.375" style="148" customWidth="1"/>
    <col min="3830" max="3830" width="9.375" style="148" customWidth="1"/>
    <col min="3831" max="3831" width="9.75" style="148" customWidth="1"/>
    <col min="3832" max="3832" width="9.25" style="148" customWidth="1"/>
    <col min="3833" max="3834" width="10.125" style="148" customWidth="1"/>
    <col min="3835" max="3836" width="8.5" style="148" customWidth="1"/>
    <col min="3837" max="3837" width="7.375" style="148" customWidth="1"/>
    <col min="3838" max="3838" width="8.25" style="148" customWidth="1"/>
    <col min="3839" max="3839" width="9.375" style="148" customWidth="1"/>
    <col min="3840" max="3840" width="8.875" style="148" hidden="1" customWidth="1"/>
    <col min="3841" max="3841" width="9.375" style="148" customWidth="1"/>
    <col min="3842" max="3842" width="8.5" style="148" customWidth="1"/>
    <col min="3843" max="3843" width="9.375" style="148" customWidth="1"/>
    <col min="3844" max="3844" width="7.375" style="148" customWidth="1"/>
    <col min="3845" max="3845" width="7.125" style="148" customWidth="1"/>
    <col min="3846" max="3846" width="9" style="148" customWidth="1"/>
    <col min="3847" max="3847" width="9.125" style="148" customWidth="1"/>
    <col min="3848" max="3848" width="8.625" style="148" customWidth="1"/>
    <col min="3849" max="3849" width="8.75" style="148" customWidth="1"/>
    <col min="3850" max="3850" width="11.75" style="148" customWidth="1"/>
    <col min="3851" max="3852" width="12.5" style="148" customWidth="1"/>
    <col min="3853" max="3864" width="10" style="148" customWidth="1"/>
    <col min="3865" max="4081" width="8.875" style="148"/>
    <col min="4082" max="4082" width="8.5" style="148" customWidth="1"/>
    <col min="4083" max="4083" width="23.375" style="148" customWidth="1"/>
    <col min="4084" max="4084" width="8.5" style="148" customWidth="1"/>
    <col min="4085" max="4085" width="11.375" style="148" customWidth="1"/>
    <col min="4086" max="4086" width="9.375" style="148" customWidth="1"/>
    <col min="4087" max="4087" width="9.75" style="148" customWidth="1"/>
    <col min="4088" max="4088" width="9.25" style="148" customWidth="1"/>
    <col min="4089" max="4090" width="10.125" style="148" customWidth="1"/>
    <col min="4091" max="4092" width="8.5" style="148" customWidth="1"/>
    <col min="4093" max="4093" width="7.375" style="148" customWidth="1"/>
    <col min="4094" max="4094" width="8.25" style="148" customWidth="1"/>
    <col min="4095" max="4095" width="9.375" style="148" customWidth="1"/>
    <col min="4096" max="4096" width="8.875" style="148" hidden="1" customWidth="1"/>
    <col min="4097" max="4097" width="9.375" style="148" customWidth="1"/>
    <col min="4098" max="4098" width="8.5" style="148" customWidth="1"/>
    <col min="4099" max="4099" width="9.375" style="148" customWidth="1"/>
    <col min="4100" max="4100" width="7.375" style="148" customWidth="1"/>
    <col min="4101" max="4101" width="7.125" style="148" customWidth="1"/>
    <col min="4102" max="4102" width="9" style="148" customWidth="1"/>
    <col min="4103" max="4103" width="9.125" style="148" customWidth="1"/>
    <col min="4104" max="4104" width="8.625" style="148" customWidth="1"/>
    <col min="4105" max="4105" width="8.75" style="148" customWidth="1"/>
    <col min="4106" max="4106" width="11.75" style="148" customWidth="1"/>
    <col min="4107" max="4108" width="12.5" style="148" customWidth="1"/>
    <col min="4109" max="4120" width="10" style="148" customWidth="1"/>
    <col min="4121" max="4337" width="8.875" style="148"/>
    <col min="4338" max="4338" width="8.5" style="148" customWidth="1"/>
    <col min="4339" max="4339" width="23.375" style="148" customWidth="1"/>
    <col min="4340" max="4340" width="8.5" style="148" customWidth="1"/>
    <col min="4341" max="4341" width="11.375" style="148" customWidth="1"/>
    <col min="4342" max="4342" width="9.375" style="148" customWidth="1"/>
    <col min="4343" max="4343" width="9.75" style="148" customWidth="1"/>
    <col min="4344" max="4344" width="9.25" style="148" customWidth="1"/>
    <col min="4345" max="4346" width="10.125" style="148" customWidth="1"/>
    <col min="4347" max="4348" width="8.5" style="148" customWidth="1"/>
    <col min="4349" max="4349" width="7.375" style="148" customWidth="1"/>
    <col min="4350" max="4350" width="8.25" style="148" customWidth="1"/>
    <col min="4351" max="4351" width="9.375" style="148" customWidth="1"/>
    <col min="4352" max="4352" width="8.875" style="148" hidden="1" customWidth="1"/>
    <col min="4353" max="4353" width="9.375" style="148" customWidth="1"/>
    <col min="4354" max="4354" width="8.5" style="148" customWidth="1"/>
    <col min="4355" max="4355" width="9.375" style="148" customWidth="1"/>
    <col min="4356" max="4356" width="7.375" style="148" customWidth="1"/>
    <col min="4357" max="4357" width="7.125" style="148" customWidth="1"/>
    <col min="4358" max="4358" width="9" style="148" customWidth="1"/>
    <col min="4359" max="4359" width="9.125" style="148" customWidth="1"/>
    <col min="4360" max="4360" width="8.625" style="148" customWidth="1"/>
    <col min="4361" max="4361" width="8.75" style="148" customWidth="1"/>
    <col min="4362" max="4362" width="11.75" style="148" customWidth="1"/>
    <col min="4363" max="4364" width="12.5" style="148" customWidth="1"/>
    <col min="4365" max="4376" width="10" style="148" customWidth="1"/>
    <col min="4377" max="4593" width="8.875" style="148"/>
    <col min="4594" max="4594" width="8.5" style="148" customWidth="1"/>
    <col min="4595" max="4595" width="23.375" style="148" customWidth="1"/>
    <col min="4596" max="4596" width="8.5" style="148" customWidth="1"/>
    <col min="4597" max="4597" width="11.375" style="148" customWidth="1"/>
    <col min="4598" max="4598" width="9.375" style="148" customWidth="1"/>
    <col min="4599" max="4599" width="9.75" style="148" customWidth="1"/>
    <col min="4600" max="4600" width="9.25" style="148" customWidth="1"/>
    <col min="4601" max="4602" width="10.125" style="148" customWidth="1"/>
    <col min="4603" max="4604" width="8.5" style="148" customWidth="1"/>
    <col min="4605" max="4605" width="7.375" style="148" customWidth="1"/>
    <col min="4606" max="4606" width="8.25" style="148" customWidth="1"/>
    <col min="4607" max="4607" width="9.375" style="148" customWidth="1"/>
    <col min="4608" max="4608" width="8.875" style="148" hidden="1" customWidth="1"/>
    <col min="4609" max="4609" width="9.375" style="148" customWidth="1"/>
    <col min="4610" max="4610" width="8.5" style="148" customWidth="1"/>
    <col min="4611" max="4611" width="9.375" style="148" customWidth="1"/>
    <col min="4612" max="4612" width="7.375" style="148" customWidth="1"/>
    <col min="4613" max="4613" width="7.125" style="148" customWidth="1"/>
    <col min="4614" max="4614" width="9" style="148" customWidth="1"/>
    <col min="4615" max="4615" width="9.125" style="148" customWidth="1"/>
    <col min="4616" max="4616" width="8.625" style="148" customWidth="1"/>
    <col min="4617" max="4617" width="8.75" style="148" customWidth="1"/>
    <col min="4618" max="4618" width="11.75" style="148" customWidth="1"/>
    <col min="4619" max="4620" width="12.5" style="148" customWidth="1"/>
    <col min="4621" max="4632" width="10" style="148" customWidth="1"/>
    <col min="4633" max="4849" width="8.875" style="148"/>
    <col min="4850" max="4850" width="8.5" style="148" customWidth="1"/>
    <col min="4851" max="4851" width="23.375" style="148" customWidth="1"/>
    <col min="4852" max="4852" width="8.5" style="148" customWidth="1"/>
    <col min="4853" max="4853" width="11.375" style="148" customWidth="1"/>
    <col min="4854" max="4854" width="9.375" style="148" customWidth="1"/>
    <col min="4855" max="4855" width="9.75" style="148" customWidth="1"/>
    <col min="4856" max="4856" width="9.25" style="148" customWidth="1"/>
    <col min="4857" max="4858" width="10.125" style="148" customWidth="1"/>
    <col min="4859" max="4860" width="8.5" style="148" customWidth="1"/>
    <col min="4861" max="4861" width="7.375" style="148" customWidth="1"/>
    <col min="4862" max="4862" width="8.25" style="148" customWidth="1"/>
    <col min="4863" max="4863" width="9.375" style="148" customWidth="1"/>
    <col min="4864" max="4864" width="8.875" style="148" hidden="1" customWidth="1"/>
    <col min="4865" max="4865" width="9.375" style="148" customWidth="1"/>
    <col min="4866" max="4866" width="8.5" style="148" customWidth="1"/>
    <col min="4867" max="4867" width="9.375" style="148" customWidth="1"/>
    <col min="4868" max="4868" width="7.375" style="148" customWidth="1"/>
    <col min="4869" max="4869" width="7.125" style="148" customWidth="1"/>
    <col min="4870" max="4870" width="9" style="148" customWidth="1"/>
    <col min="4871" max="4871" width="9.125" style="148" customWidth="1"/>
    <col min="4872" max="4872" width="8.625" style="148" customWidth="1"/>
    <col min="4873" max="4873" width="8.75" style="148" customWidth="1"/>
    <col min="4874" max="4874" width="11.75" style="148" customWidth="1"/>
    <col min="4875" max="4876" width="12.5" style="148" customWidth="1"/>
    <col min="4877" max="4888" width="10" style="148" customWidth="1"/>
    <col min="4889" max="5105" width="8.875" style="148"/>
    <col min="5106" max="5106" width="8.5" style="148" customWidth="1"/>
    <col min="5107" max="5107" width="23.375" style="148" customWidth="1"/>
    <col min="5108" max="5108" width="8.5" style="148" customWidth="1"/>
    <col min="5109" max="5109" width="11.375" style="148" customWidth="1"/>
    <col min="5110" max="5110" width="9.375" style="148" customWidth="1"/>
    <col min="5111" max="5111" width="9.75" style="148" customWidth="1"/>
    <col min="5112" max="5112" width="9.25" style="148" customWidth="1"/>
    <col min="5113" max="5114" width="10.125" style="148" customWidth="1"/>
    <col min="5115" max="5116" width="8.5" style="148" customWidth="1"/>
    <col min="5117" max="5117" width="7.375" style="148" customWidth="1"/>
    <col min="5118" max="5118" width="8.25" style="148" customWidth="1"/>
    <col min="5119" max="5119" width="9.375" style="148" customWidth="1"/>
    <col min="5120" max="5120" width="8.875" style="148" hidden="1" customWidth="1"/>
    <col min="5121" max="5121" width="9.375" style="148" customWidth="1"/>
    <col min="5122" max="5122" width="8.5" style="148" customWidth="1"/>
    <col min="5123" max="5123" width="9.375" style="148" customWidth="1"/>
    <col min="5124" max="5124" width="7.375" style="148" customWidth="1"/>
    <col min="5125" max="5125" width="7.125" style="148" customWidth="1"/>
    <col min="5126" max="5126" width="9" style="148" customWidth="1"/>
    <col min="5127" max="5127" width="9.125" style="148" customWidth="1"/>
    <col min="5128" max="5128" width="8.625" style="148" customWidth="1"/>
    <col min="5129" max="5129" width="8.75" style="148" customWidth="1"/>
    <col min="5130" max="5130" width="11.75" style="148" customWidth="1"/>
    <col min="5131" max="5132" width="12.5" style="148" customWidth="1"/>
    <col min="5133" max="5144" width="10" style="148" customWidth="1"/>
    <col min="5145" max="5361" width="8.875" style="148"/>
    <col min="5362" max="5362" width="8.5" style="148" customWidth="1"/>
    <col min="5363" max="5363" width="23.375" style="148" customWidth="1"/>
    <col min="5364" max="5364" width="8.5" style="148" customWidth="1"/>
    <col min="5365" max="5365" width="11.375" style="148" customWidth="1"/>
    <col min="5366" max="5366" width="9.375" style="148" customWidth="1"/>
    <col min="5367" max="5367" width="9.75" style="148" customWidth="1"/>
    <col min="5368" max="5368" width="9.25" style="148" customWidth="1"/>
    <col min="5369" max="5370" width="10.125" style="148" customWidth="1"/>
    <col min="5371" max="5372" width="8.5" style="148" customWidth="1"/>
    <col min="5373" max="5373" width="7.375" style="148" customWidth="1"/>
    <col min="5374" max="5374" width="8.25" style="148" customWidth="1"/>
    <col min="5375" max="5375" width="9.375" style="148" customWidth="1"/>
    <col min="5376" max="5376" width="8.875" style="148" hidden="1" customWidth="1"/>
    <col min="5377" max="5377" width="9.375" style="148" customWidth="1"/>
    <col min="5378" max="5378" width="8.5" style="148" customWidth="1"/>
    <col min="5379" max="5379" width="9.375" style="148" customWidth="1"/>
    <col min="5380" max="5380" width="7.375" style="148" customWidth="1"/>
    <col min="5381" max="5381" width="7.125" style="148" customWidth="1"/>
    <col min="5382" max="5382" width="9" style="148" customWidth="1"/>
    <col min="5383" max="5383" width="9.125" style="148" customWidth="1"/>
    <col min="5384" max="5384" width="8.625" style="148" customWidth="1"/>
    <col min="5385" max="5385" width="8.75" style="148" customWidth="1"/>
    <col min="5386" max="5386" width="11.75" style="148" customWidth="1"/>
    <col min="5387" max="5388" width="12.5" style="148" customWidth="1"/>
    <col min="5389" max="5400" width="10" style="148" customWidth="1"/>
    <col min="5401" max="5617" width="8.875" style="148"/>
    <col min="5618" max="5618" width="8.5" style="148" customWidth="1"/>
    <col min="5619" max="5619" width="23.375" style="148" customWidth="1"/>
    <col min="5620" max="5620" width="8.5" style="148" customWidth="1"/>
    <col min="5621" max="5621" width="11.375" style="148" customWidth="1"/>
    <col min="5622" max="5622" width="9.375" style="148" customWidth="1"/>
    <col min="5623" max="5623" width="9.75" style="148" customWidth="1"/>
    <col min="5624" max="5624" width="9.25" style="148" customWidth="1"/>
    <col min="5625" max="5626" width="10.125" style="148" customWidth="1"/>
    <col min="5627" max="5628" width="8.5" style="148" customWidth="1"/>
    <col min="5629" max="5629" width="7.375" style="148" customWidth="1"/>
    <col min="5630" max="5630" width="8.25" style="148" customWidth="1"/>
    <col min="5631" max="5631" width="9.375" style="148" customWidth="1"/>
    <col min="5632" max="5632" width="8.875" style="148" hidden="1" customWidth="1"/>
    <col min="5633" max="5633" width="9.375" style="148" customWidth="1"/>
    <col min="5634" max="5634" width="8.5" style="148" customWidth="1"/>
    <col min="5635" max="5635" width="9.375" style="148" customWidth="1"/>
    <col min="5636" max="5636" width="7.375" style="148" customWidth="1"/>
    <col min="5637" max="5637" width="7.125" style="148" customWidth="1"/>
    <col min="5638" max="5638" width="9" style="148" customWidth="1"/>
    <col min="5639" max="5639" width="9.125" style="148" customWidth="1"/>
    <col min="5640" max="5640" width="8.625" style="148" customWidth="1"/>
    <col min="5641" max="5641" width="8.75" style="148" customWidth="1"/>
    <col min="5642" max="5642" width="11.75" style="148" customWidth="1"/>
    <col min="5643" max="5644" width="12.5" style="148" customWidth="1"/>
    <col min="5645" max="5656" width="10" style="148" customWidth="1"/>
    <col min="5657" max="5873" width="8.875" style="148"/>
    <col min="5874" max="5874" width="8.5" style="148" customWidth="1"/>
    <col min="5875" max="5875" width="23.375" style="148" customWidth="1"/>
    <col min="5876" max="5876" width="8.5" style="148" customWidth="1"/>
    <col min="5877" max="5877" width="11.375" style="148" customWidth="1"/>
    <col min="5878" max="5878" width="9.375" style="148" customWidth="1"/>
    <col min="5879" max="5879" width="9.75" style="148" customWidth="1"/>
    <col min="5880" max="5880" width="9.25" style="148" customWidth="1"/>
    <col min="5881" max="5882" width="10.125" style="148" customWidth="1"/>
    <col min="5883" max="5884" width="8.5" style="148" customWidth="1"/>
    <col min="5885" max="5885" width="7.375" style="148" customWidth="1"/>
    <col min="5886" max="5886" width="8.25" style="148" customWidth="1"/>
    <col min="5887" max="5887" width="9.375" style="148" customWidth="1"/>
    <col min="5888" max="5888" width="8.875" style="148" hidden="1" customWidth="1"/>
    <col min="5889" max="5889" width="9.375" style="148" customWidth="1"/>
    <col min="5890" max="5890" width="8.5" style="148" customWidth="1"/>
    <col min="5891" max="5891" width="9.375" style="148" customWidth="1"/>
    <col min="5892" max="5892" width="7.375" style="148" customWidth="1"/>
    <col min="5893" max="5893" width="7.125" style="148" customWidth="1"/>
    <col min="5894" max="5894" width="9" style="148" customWidth="1"/>
    <col min="5895" max="5895" width="9.125" style="148" customWidth="1"/>
    <col min="5896" max="5896" width="8.625" style="148" customWidth="1"/>
    <col min="5897" max="5897" width="8.75" style="148" customWidth="1"/>
    <col min="5898" max="5898" width="11.75" style="148" customWidth="1"/>
    <col min="5899" max="5900" width="12.5" style="148" customWidth="1"/>
    <col min="5901" max="5912" width="10" style="148" customWidth="1"/>
    <col min="5913" max="6129" width="8.875" style="148"/>
    <col min="6130" max="6130" width="8.5" style="148" customWidth="1"/>
    <col min="6131" max="6131" width="23.375" style="148" customWidth="1"/>
    <col min="6132" max="6132" width="8.5" style="148" customWidth="1"/>
    <col min="6133" max="6133" width="11.375" style="148" customWidth="1"/>
    <col min="6134" max="6134" width="9.375" style="148" customWidth="1"/>
    <col min="6135" max="6135" width="9.75" style="148" customWidth="1"/>
    <col min="6136" max="6136" width="9.25" style="148" customWidth="1"/>
    <col min="6137" max="6138" width="10.125" style="148" customWidth="1"/>
    <col min="6139" max="6140" width="8.5" style="148" customWidth="1"/>
    <col min="6141" max="6141" width="7.375" style="148" customWidth="1"/>
    <col min="6142" max="6142" width="8.25" style="148" customWidth="1"/>
    <col min="6143" max="6143" width="9.375" style="148" customWidth="1"/>
    <col min="6144" max="6144" width="8.875" style="148" hidden="1" customWidth="1"/>
    <col min="6145" max="6145" width="9.375" style="148" customWidth="1"/>
    <col min="6146" max="6146" width="8.5" style="148" customWidth="1"/>
    <col min="6147" max="6147" width="9.375" style="148" customWidth="1"/>
    <col min="6148" max="6148" width="7.375" style="148" customWidth="1"/>
    <col min="6149" max="6149" width="7.125" style="148" customWidth="1"/>
    <col min="6150" max="6150" width="9" style="148" customWidth="1"/>
    <col min="6151" max="6151" width="9.125" style="148" customWidth="1"/>
    <col min="6152" max="6152" width="8.625" style="148" customWidth="1"/>
    <col min="6153" max="6153" width="8.75" style="148" customWidth="1"/>
    <col min="6154" max="6154" width="11.75" style="148" customWidth="1"/>
    <col min="6155" max="6156" width="12.5" style="148" customWidth="1"/>
    <col min="6157" max="6168" width="10" style="148" customWidth="1"/>
    <col min="6169" max="6385" width="8.875" style="148"/>
    <col min="6386" max="6386" width="8.5" style="148" customWidth="1"/>
    <col min="6387" max="6387" width="23.375" style="148" customWidth="1"/>
    <col min="6388" max="6388" width="8.5" style="148" customWidth="1"/>
    <col min="6389" max="6389" width="11.375" style="148" customWidth="1"/>
    <col min="6390" max="6390" width="9.375" style="148" customWidth="1"/>
    <col min="6391" max="6391" width="9.75" style="148" customWidth="1"/>
    <col min="6392" max="6392" width="9.25" style="148" customWidth="1"/>
    <col min="6393" max="6394" width="10.125" style="148" customWidth="1"/>
    <col min="6395" max="6396" width="8.5" style="148" customWidth="1"/>
    <col min="6397" max="6397" width="7.375" style="148" customWidth="1"/>
    <col min="6398" max="6398" width="8.25" style="148" customWidth="1"/>
    <col min="6399" max="6399" width="9.375" style="148" customWidth="1"/>
    <col min="6400" max="6400" width="8.875" style="148" hidden="1" customWidth="1"/>
    <col min="6401" max="6401" width="9.375" style="148" customWidth="1"/>
    <col min="6402" max="6402" width="8.5" style="148" customWidth="1"/>
    <col min="6403" max="6403" width="9.375" style="148" customWidth="1"/>
    <col min="6404" max="6404" width="7.375" style="148" customWidth="1"/>
    <col min="6405" max="6405" width="7.125" style="148" customWidth="1"/>
    <col min="6406" max="6406" width="9" style="148" customWidth="1"/>
    <col min="6407" max="6407" width="9.125" style="148" customWidth="1"/>
    <col min="6408" max="6408" width="8.625" style="148" customWidth="1"/>
    <col min="6409" max="6409" width="8.75" style="148" customWidth="1"/>
    <col min="6410" max="6410" width="11.75" style="148" customWidth="1"/>
    <col min="6411" max="6412" width="12.5" style="148" customWidth="1"/>
    <col min="6413" max="6424" width="10" style="148" customWidth="1"/>
    <col min="6425" max="6641" width="8.875" style="148"/>
    <col min="6642" max="6642" width="8.5" style="148" customWidth="1"/>
    <col min="6643" max="6643" width="23.375" style="148" customWidth="1"/>
    <col min="6644" max="6644" width="8.5" style="148" customWidth="1"/>
    <col min="6645" max="6645" width="11.375" style="148" customWidth="1"/>
    <col min="6646" max="6646" width="9.375" style="148" customWidth="1"/>
    <col min="6647" max="6647" width="9.75" style="148" customWidth="1"/>
    <col min="6648" max="6648" width="9.25" style="148" customWidth="1"/>
    <col min="6649" max="6650" width="10.125" style="148" customWidth="1"/>
    <col min="6651" max="6652" width="8.5" style="148" customWidth="1"/>
    <col min="6653" max="6653" width="7.375" style="148" customWidth="1"/>
    <col min="6654" max="6654" width="8.25" style="148" customWidth="1"/>
    <col min="6655" max="6655" width="9.375" style="148" customWidth="1"/>
    <col min="6656" max="6656" width="8.875" style="148" hidden="1" customWidth="1"/>
    <col min="6657" max="6657" width="9.375" style="148" customWidth="1"/>
    <col min="6658" max="6658" width="8.5" style="148" customWidth="1"/>
    <col min="6659" max="6659" width="9.375" style="148" customWidth="1"/>
    <col min="6660" max="6660" width="7.375" style="148" customWidth="1"/>
    <col min="6661" max="6661" width="7.125" style="148" customWidth="1"/>
    <col min="6662" max="6662" width="9" style="148" customWidth="1"/>
    <col min="6663" max="6663" width="9.125" style="148" customWidth="1"/>
    <col min="6664" max="6664" width="8.625" style="148" customWidth="1"/>
    <col min="6665" max="6665" width="8.75" style="148" customWidth="1"/>
    <col min="6666" max="6666" width="11.75" style="148" customWidth="1"/>
    <col min="6667" max="6668" width="12.5" style="148" customWidth="1"/>
    <col min="6669" max="6680" width="10" style="148" customWidth="1"/>
    <col min="6681" max="6897" width="8.875" style="148"/>
    <col min="6898" max="6898" width="8.5" style="148" customWidth="1"/>
    <col min="6899" max="6899" width="23.375" style="148" customWidth="1"/>
    <col min="6900" max="6900" width="8.5" style="148" customWidth="1"/>
    <col min="6901" max="6901" width="11.375" style="148" customWidth="1"/>
    <col min="6902" max="6902" width="9.375" style="148" customWidth="1"/>
    <col min="6903" max="6903" width="9.75" style="148" customWidth="1"/>
    <col min="6904" max="6904" width="9.25" style="148" customWidth="1"/>
    <col min="6905" max="6906" width="10.125" style="148" customWidth="1"/>
    <col min="6907" max="6908" width="8.5" style="148" customWidth="1"/>
    <col min="6909" max="6909" width="7.375" style="148" customWidth="1"/>
    <col min="6910" max="6910" width="8.25" style="148" customWidth="1"/>
    <col min="6911" max="6911" width="9.375" style="148" customWidth="1"/>
    <col min="6912" max="6912" width="8.875" style="148" hidden="1" customWidth="1"/>
    <col min="6913" max="6913" width="9.375" style="148" customWidth="1"/>
    <col min="6914" max="6914" width="8.5" style="148" customWidth="1"/>
    <col min="6915" max="6915" width="9.375" style="148" customWidth="1"/>
    <col min="6916" max="6916" width="7.375" style="148" customWidth="1"/>
    <col min="6917" max="6917" width="7.125" style="148" customWidth="1"/>
    <col min="6918" max="6918" width="9" style="148" customWidth="1"/>
    <col min="6919" max="6919" width="9.125" style="148" customWidth="1"/>
    <col min="6920" max="6920" width="8.625" style="148" customWidth="1"/>
    <col min="6921" max="6921" width="8.75" style="148" customWidth="1"/>
    <col min="6922" max="6922" width="11.75" style="148" customWidth="1"/>
    <col min="6923" max="6924" width="12.5" style="148" customWidth="1"/>
    <col min="6925" max="6936" width="10" style="148" customWidth="1"/>
    <col min="6937" max="7153" width="8.875" style="148"/>
    <col min="7154" max="7154" width="8.5" style="148" customWidth="1"/>
    <col min="7155" max="7155" width="23.375" style="148" customWidth="1"/>
    <col min="7156" max="7156" width="8.5" style="148" customWidth="1"/>
    <col min="7157" max="7157" width="11.375" style="148" customWidth="1"/>
    <col min="7158" max="7158" width="9.375" style="148" customWidth="1"/>
    <col min="7159" max="7159" width="9.75" style="148" customWidth="1"/>
    <col min="7160" max="7160" width="9.25" style="148" customWidth="1"/>
    <col min="7161" max="7162" width="10.125" style="148" customWidth="1"/>
    <col min="7163" max="7164" width="8.5" style="148" customWidth="1"/>
    <col min="7165" max="7165" width="7.375" style="148" customWidth="1"/>
    <col min="7166" max="7166" width="8.25" style="148" customWidth="1"/>
    <col min="7167" max="7167" width="9.375" style="148" customWidth="1"/>
    <col min="7168" max="7168" width="8.875" style="148" hidden="1" customWidth="1"/>
    <col min="7169" max="7169" width="9.375" style="148" customWidth="1"/>
    <col min="7170" max="7170" width="8.5" style="148" customWidth="1"/>
    <col min="7171" max="7171" width="9.375" style="148" customWidth="1"/>
    <col min="7172" max="7172" width="7.375" style="148" customWidth="1"/>
    <col min="7173" max="7173" width="7.125" style="148" customWidth="1"/>
    <col min="7174" max="7174" width="9" style="148" customWidth="1"/>
    <col min="7175" max="7175" width="9.125" style="148" customWidth="1"/>
    <col min="7176" max="7176" width="8.625" style="148" customWidth="1"/>
    <col min="7177" max="7177" width="8.75" style="148" customWidth="1"/>
    <col min="7178" max="7178" width="11.75" style="148" customWidth="1"/>
    <col min="7179" max="7180" width="12.5" style="148" customWidth="1"/>
    <col min="7181" max="7192" width="10" style="148" customWidth="1"/>
    <col min="7193" max="7409" width="8.875" style="148"/>
    <col min="7410" max="7410" width="8.5" style="148" customWidth="1"/>
    <col min="7411" max="7411" width="23.375" style="148" customWidth="1"/>
    <col min="7412" max="7412" width="8.5" style="148" customWidth="1"/>
    <col min="7413" max="7413" width="11.375" style="148" customWidth="1"/>
    <col min="7414" max="7414" width="9.375" style="148" customWidth="1"/>
    <col min="7415" max="7415" width="9.75" style="148" customWidth="1"/>
    <col min="7416" max="7416" width="9.25" style="148" customWidth="1"/>
    <col min="7417" max="7418" width="10.125" style="148" customWidth="1"/>
    <col min="7419" max="7420" width="8.5" style="148" customWidth="1"/>
    <col min="7421" max="7421" width="7.375" style="148" customWidth="1"/>
    <col min="7422" max="7422" width="8.25" style="148" customWidth="1"/>
    <col min="7423" max="7423" width="9.375" style="148" customWidth="1"/>
    <col min="7424" max="7424" width="8.875" style="148" hidden="1" customWidth="1"/>
    <col min="7425" max="7425" width="9.375" style="148" customWidth="1"/>
    <col min="7426" max="7426" width="8.5" style="148" customWidth="1"/>
    <col min="7427" max="7427" width="9.375" style="148" customWidth="1"/>
    <col min="7428" max="7428" width="7.375" style="148" customWidth="1"/>
    <col min="7429" max="7429" width="7.125" style="148" customWidth="1"/>
    <col min="7430" max="7430" width="9" style="148" customWidth="1"/>
    <col min="7431" max="7431" width="9.125" style="148" customWidth="1"/>
    <col min="7432" max="7432" width="8.625" style="148" customWidth="1"/>
    <col min="7433" max="7433" width="8.75" style="148" customWidth="1"/>
    <col min="7434" max="7434" width="11.75" style="148" customWidth="1"/>
    <col min="7435" max="7436" width="12.5" style="148" customWidth="1"/>
    <col min="7437" max="7448" width="10" style="148" customWidth="1"/>
    <col min="7449" max="7665" width="8.875" style="148"/>
    <col min="7666" max="7666" width="8.5" style="148" customWidth="1"/>
    <col min="7667" max="7667" width="23.375" style="148" customWidth="1"/>
    <col min="7668" max="7668" width="8.5" style="148" customWidth="1"/>
    <col min="7669" max="7669" width="11.375" style="148" customWidth="1"/>
    <col min="7670" max="7670" width="9.375" style="148" customWidth="1"/>
    <col min="7671" max="7671" width="9.75" style="148" customWidth="1"/>
    <col min="7672" max="7672" width="9.25" style="148" customWidth="1"/>
    <col min="7673" max="7674" width="10.125" style="148" customWidth="1"/>
    <col min="7675" max="7676" width="8.5" style="148" customWidth="1"/>
    <col min="7677" max="7677" width="7.375" style="148" customWidth="1"/>
    <col min="7678" max="7678" width="8.25" style="148" customWidth="1"/>
    <col min="7679" max="7679" width="9.375" style="148" customWidth="1"/>
    <col min="7680" max="7680" width="8.875" style="148" hidden="1" customWidth="1"/>
    <col min="7681" max="7681" width="9.375" style="148" customWidth="1"/>
    <col min="7682" max="7682" width="8.5" style="148" customWidth="1"/>
    <col min="7683" max="7683" width="9.375" style="148" customWidth="1"/>
    <col min="7684" max="7684" width="7.375" style="148" customWidth="1"/>
    <col min="7685" max="7685" width="7.125" style="148" customWidth="1"/>
    <col min="7686" max="7686" width="9" style="148" customWidth="1"/>
    <col min="7687" max="7687" width="9.125" style="148" customWidth="1"/>
    <col min="7688" max="7688" width="8.625" style="148" customWidth="1"/>
    <col min="7689" max="7689" width="8.75" style="148" customWidth="1"/>
    <col min="7690" max="7690" width="11.75" style="148" customWidth="1"/>
    <col min="7691" max="7692" width="12.5" style="148" customWidth="1"/>
    <col min="7693" max="7704" width="10" style="148" customWidth="1"/>
    <col min="7705" max="7921" width="8.875" style="148"/>
    <col min="7922" max="7922" width="8.5" style="148" customWidth="1"/>
    <col min="7923" max="7923" width="23.375" style="148" customWidth="1"/>
    <col min="7924" max="7924" width="8.5" style="148" customWidth="1"/>
    <col min="7925" max="7925" width="11.375" style="148" customWidth="1"/>
    <col min="7926" max="7926" width="9.375" style="148" customWidth="1"/>
    <col min="7927" max="7927" width="9.75" style="148" customWidth="1"/>
    <col min="7928" max="7928" width="9.25" style="148" customWidth="1"/>
    <col min="7929" max="7930" width="10.125" style="148" customWidth="1"/>
    <col min="7931" max="7932" width="8.5" style="148" customWidth="1"/>
    <col min="7933" max="7933" width="7.375" style="148" customWidth="1"/>
    <col min="7934" max="7934" width="8.25" style="148" customWidth="1"/>
    <col min="7935" max="7935" width="9.375" style="148" customWidth="1"/>
    <col min="7936" max="7936" width="8.875" style="148" hidden="1" customWidth="1"/>
    <col min="7937" max="7937" width="9.375" style="148" customWidth="1"/>
    <col min="7938" max="7938" width="8.5" style="148" customWidth="1"/>
    <col min="7939" max="7939" width="9.375" style="148" customWidth="1"/>
    <col min="7940" max="7940" width="7.375" style="148" customWidth="1"/>
    <col min="7941" max="7941" width="7.125" style="148" customWidth="1"/>
    <col min="7942" max="7942" width="9" style="148" customWidth="1"/>
    <col min="7943" max="7943" width="9.125" style="148" customWidth="1"/>
    <col min="7944" max="7944" width="8.625" style="148" customWidth="1"/>
    <col min="7945" max="7945" width="8.75" style="148" customWidth="1"/>
    <col min="7946" max="7946" width="11.75" style="148" customWidth="1"/>
    <col min="7947" max="7948" width="12.5" style="148" customWidth="1"/>
    <col min="7949" max="7960" width="10" style="148" customWidth="1"/>
    <col min="7961" max="8177" width="8.875" style="148"/>
    <col min="8178" max="8178" width="8.5" style="148" customWidth="1"/>
    <col min="8179" max="8179" width="23.375" style="148" customWidth="1"/>
    <col min="8180" max="8180" width="8.5" style="148" customWidth="1"/>
    <col min="8181" max="8181" width="11.375" style="148" customWidth="1"/>
    <col min="8182" max="8182" width="9.375" style="148" customWidth="1"/>
    <col min="8183" max="8183" width="9.75" style="148" customWidth="1"/>
    <col min="8184" max="8184" width="9.25" style="148" customWidth="1"/>
    <col min="8185" max="8186" width="10.125" style="148" customWidth="1"/>
    <col min="8187" max="8188" width="8.5" style="148" customWidth="1"/>
    <col min="8189" max="8189" width="7.375" style="148" customWidth="1"/>
    <col min="8190" max="8190" width="8.25" style="148" customWidth="1"/>
    <col min="8191" max="8191" width="9.375" style="148" customWidth="1"/>
    <col min="8192" max="8192" width="8.875" style="148" hidden="1" customWidth="1"/>
    <col min="8193" max="8193" width="9.375" style="148" customWidth="1"/>
    <col min="8194" max="8194" width="8.5" style="148" customWidth="1"/>
    <col min="8195" max="8195" width="9.375" style="148" customWidth="1"/>
    <col min="8196" max="8196" width="7.375" style="148" customWidth="1"/>
    <col min="8197" max="8197" width="7.125" style="148" customWidth="1"/>
    <col min="8198" max="8198" width="9" style="148" customWidth="1"/>
    <col min="8199" max="8199" width="9.125" style="148" customWidth="1"/>
    <col min="8200" max="8200" width="8.625" style="148" customWidth="1"/>
    <col min="8201" max="8201" width="8.75" style="148" customWidth="1"/>
    <col min="8202" max="8202" width="11.75" style="148" customWidth="1"/>
    <col min="8203" max="8204" width="12.5" style="148" customWidth="1"/>
    <col min="8205" max="8216" width="10" style="148" customWidth="1"/>
    <col min="8217" max="8433" width="8.875" style="148"/>
    <col min="8434" max="8434" width="8.5" style="148" customWidth="1"/>
    <col min="8435" max="8435" width="23.375" style="148" customWidth="1"/>
    <col min="8436" max="8436" width="8.5" style="148" customWidth="1"/>
    <col min="8437" max="8437" width="11.375" style="148" customWidth="1"/>
    <col min="8438" max="8438" width="9.375" style="148" customWidth="1"/>
    <col min="8439" max="8439" width="9.75" style="148" customWidth="1"/>
    <col min="8440" max="8440" width="9.25" style="148" customWidth="1"/>
    <col min="8441" max="8442" width="10.125" style="148" customWidth="1"/>
    <col min="8443" max="8444" width="8.5" style="148" customWidth="1"/>
    <col min="8445" max="8445" width="7.375" style="148" customWidth="1"/>
    <col min="8446" max="8446" width="8.25" style="148" customWidth="1"/>
    <col min="8447" max="8447" width="9.375" style="148" customWidth="1"/>
    <col min="8448" max="8448" width="8.875" style="148" hidden="1" customWidth="1"/>
    <col min="8449" max="8449" width="9.375" style="148" customWidth="1"/>
    <col min="8450" max="8450" width="8.5" style="148" customWidth="1"/>
    <col min="8451" max="8451" width="9.375" style="148" customWidth="1"/>
    <col min="8452" max="8452" width="7.375" style="148" customWidth="1"/>
    <col min="8453" max="8453" width="7.125" style="148" customWidth="1"/>
    <col min="8454" max="8454" width="9" style="148" customWidth="1"/>
    <col min="8455" max="8455" width="9.125" style="148" customWidth="1"/>
    <col min="8456" max="8456" width="8.625" style="148" customWidth="1"/>
    <col min="8457" max="8457" width="8.75" style="148" customWidth="1"/>
    <col min="8458" max="8458" width="11.75" style="148" customWidth="1"/>
    <col min="8459" max="8460" width="12.5" style="148" customWidth="1"/>
    <col min="8461" max="8472" width="10" style="148" customWidth="1"/>
    <col min="8473" max="8689" width="8.875" style="148"/>
    <col min="8690" max="8690" width="8.5" style="148" customWidth="1"/>
    <col min="8691" max="8691" width="23.375" style="148" customWidth="1"/>
    <col min="8692" max="8692" width="8.5" style="148" customWidth="1"/>
    <col min="8693" max="8693" width="11.375" style="148" customWidth="1"/>
    <col min="8694" max="8694" width="9.375" style="148" customWidth="1"/>
    <col min="8695" max="8695" width="9.75" style="148" customWidth="1"/>
    <col min="8696" max="8696" width="9.25" style="148" customWidth="1"/>
    <col min="8697" max="8698" width="10.125" style="148" customWidth="1"/>
    <col min="8699" max="8700" width="8.5" style="148" customWidth="1"/>
    <col min="8701" max="8701" width="7.375" style="148" customWidth="1"/>
    <col min="8702" max="8702" width="8.25" style="148" customWidth="1"/>
    <col min="8703" max="8703" width="9.375" style="148" customWidth="1"/>
    <col min="8704" max="8704" width="8.875" style="148" hidden="1" customWidth="1"/>
    <col min="8705" max="8705" width="9.375" style="148" customWidth="1"/>
    <col min="8706" max="8706" width="8.5" style="148" customWidth="1"/>
    <col min="8707" max="8707" width="9.375" style="148" customWidth="1"/>
    <col min="8708" max="8708" width="7.375" style="148" customWidth="1"/>
    <col min="8709" max="8709" width="7.125" style="148" customWidth="1"/>
    <col min="8710" max="8710" width="9" style="148" customWidth="1"/>
    <col min="8711" max="8711" width="9.125" style="148" customWidth="1"/>
    <col min="8712" max="8712" width="8.625" style="148" customWidth="1"/>
    <col min="8713" max="8713" width="8.75" style="148" customWidth="1"/>
    <col min="8714" max="8714" width="11.75" style="148" customWidth="1"/>
    <col min="8715" max="8716" width="12.5" style="148" customWidth="1"/>
    <col min="8717" max="8728" width="10" style="148" customWidth="1"/>
    <col min="8729" max="8945" width="8.875" style="148"/>
    <col min="8946" max="8946" width="8.5" style="148" customWidth="1"/>
    <col min="8947" max="8947" width="23.375" style="148" customWidth="1"/>
    <col min="8948" max="8948" width="8.5" style="148" customWidth="1"/>
    <col min="8949" max="8949" width="11.375" style="148" customWidth="1"/>
    <col min="8950" max="8950" width="9.375" style="148" customWidth="1"/>
    <col min="8951" max="8951" width="9.75" style="148" customWidth="1"/>
    <col min="8952" max="8952" width="9.25" style="148" customWidth="1"/>
    <col min="8953" max="8954" width="10.125" style="148" customWidth="1"/>
    <col min="8955" max="8956" width="8.5" style="148" customWidth="1"/>
    <col min="8957" max="8957" width="7.375" style="148" customWidth="1"/>
    <col min="8958" max="8958" width="8.25" style="148" customWidth="1"/>
    <col min="8959" max="8959" width="9.375" style="148" customWidth="1"/>
    <col min="8960" max="8960" width="8.875" style="148" hidden="1" customWidth="1"/>
    <col min="8961" max="8961" width="9.375" style="148" customWidth="1"/>
    <col min="8962" max="8962" width="8.5" style="148" customWidth="1"/>
    <col min="8963" max="8963" width="9.375" style="148" customWidth="1"/>
    <col min="8964" max="8964" width="7.375" style="148" customWidth="1"/>
    <col min="8965" max="8965" width="7.125" style="148" customWidth="1"/>
    <col min="8966" max="8966" width="9" style="148" customWidth="1"/>
    <col min="8967" max="8967" width="9.125" style="148" customWidth="1"/>
    <col min="8968" max="8968" width="8.625" style="148" customWidth="1"/>
    <col min="8969" max="8969" width="8.75" style="148" customWidth="1"/>
    <col min="8970" max="8970" width="11.75" style="148" customWidth="1"/>
    <col min="8971" max="8972" width="12.5" style="148" customWidth="1"/>
    <col min="8973" max="8984" width="10" style="148" customWidth="1"/>
    <col min="8985" max="9201" width="8.875" style="148"/>
    <col min="9202" max="9202" width="8.5" style="148" customWidth="1"/>
    <col min="9203" max="9203" width="23.375" style="148" customWidth="1"/>
    <col min="9204" max="9204" width="8.5" style="148" customWidth="1"/>
    <col min="9205" max="9205" width="11.375" style="148" customWidth="1"/>
    <col min="9206" max="9206" width="9.375" style="148" customWidth="1"/>
    <col min="9207" max="9207" width="9.75" style="148" customWidth="1"/>
    <col min="9208" max="9208" width="9.25" style="148" customWidth="1"/>
    <col min="9209" max="9210" width="10.125" style="148" customWidth="1"/>
    <col min="9211" max="9212" width="8.5" style="148" customWidth="1"/>
    <col min="9213" max="9213" width="7.375" style="148" customWidth="1"/>
    <col min="9214" max="9214" width="8.25" style="148" customWidth="1"/>
    <col min="9215" max="9215" width="9.375" style="148" customWidth="1"/>
    <col min="9216" max="9216" width="8.875" style="148" hidden="1" customWidth="1"/>
    <col min="9217" max="9217" width="9.375" style="148" customWidth="1"/>
    <col min="9218" max="9218" width="8.5" style="148" customWidth="1"/>
    <col min="9219" max="9219" width="9.375" style="148" customWidth="1"/>
    <col min="9220" max="9220" width="7.375" style="148" customWidth="1"/>
    <col min="9221" max="9221" width="7.125" style="148" customWidth="1"/>
    <col min="9222" max="9222" width="9" style="148" customWidth="1"/>
    <col min="9223" max="9223" width="9.125" style="148" customWidth="1"/>
    <col min="9224" max="9224" width="8.625" style="148" customWidth="1"/>
    <col min="9225" max="9225" width="8.75" style="148" customWidth="1"/>
    <col min="9226" max="9226" width="11.75" style="148" customWidth="1"/>
    <col min="9227" max="9228" width="12.5" style="148" customWidth="1"/>
    <col min="9229" max="9240" width="10" style="148" customWidth="1"/>
    <col min="9241" max="9457" width="8.875" style="148"/>
    <col min="9458" max="9458" width="8.5" style="148" customWidth="1"/>
    <col min="9459" max="9459" width="23.375" style="148" customWidth="1"/>
    <col min="9460" max="9460" width="8.5" style="148" customWidth="1"/>
    <col min="9461" max="9461" width="11.375" style="148" customWidth="1"/>
    <col min="9462" max="9462" width="9.375" style="148" customWidth="1"/>
    <col min="9463" max="9463" width="9.75" style="148" customWidth="1"/>
    <col min="9464" max="9464" width="9.25" style="148" customWidth="1"/>
    <col min="9465" max="9466" width="10.125" style="148" customWidth="1"/>
    <col min="9467" max="9468" width="8.5" style="148" customWidth="1"/>
    <col min="9469" max="9469" width="7.375" style="148" customWidth="1"/>
    <col min="9470" max="9470" width="8.25" style="148" customWidth="1"/>
    <col min="9471" max="9471" width="9.375" style="148" customWidth="1"/>
    <col min="9472" max="9472" width="8.875" style="148" hidden="1" customWidth="1"/>
    <col min="9473" max="9473" width="9.375" style="148" customWidth="1"/>
    <col min="9474" max="9474" width="8.5" style="148" customWidth="1"/>
    <col min="9475" max="9475" width="9.375" style="148" customWidth="1"/>
    <col min="9476" max="9476" width="7.375" style="148" customWidth="1"/>
    <col min="9477" max="9477" width="7.125" style="148" customWidth="1"/>
    <col min="9478" max="9478" width="9" style="148" customWidth="1"/>
    <col min="9479" max="9479" width="9.125" style="148" customWidth="1"/>
    <col min="9480" max="9480" width="8.625" style="148" customWidth="1"/>
    <col min="9481" max="9481" width="8.75" style="148" customWidth="1"/>
    <col min="9482" max="9482" width="11.75" style="148" customWidth="1"/>
    <col min="9483" max="9484" width="12.5" style="148" customWidth="1"/>
    <col min="9485" max="9496" width="10" style="148" customWidth="1"/>
    <col min="9497" max="9713" width="8.875" style="148"/>
    <col min="9714" max="9714" width="8.5" style="148" customWidth="1"/>
    <col min="9715" max="9715" width="23.375" style="148" customWidth="1"/>
    <col min="9716" max="9716" width="8.5" style="148" customWidth="1"/>
    <col min="9717" max="9717" width="11.375" style="148" customWidth="1"/>
    <col min="9718" max="9718" width="9.375" style="148" customWidth="1"/>
    <col min="9719" max="9719" width="9.75" style="148" customWidth="1"/>
    <col min="9720" max="9720" width="9.25" style="148" customWidth="1"/>
    <col min="9721" max="9722" width="10.125" style="148" customWidth="1"/>
    <col min="9723" max="9724" width="8.5" style="148" customWidth="1"/>
    <col min="9725" max="9725" width="7.375" style="148" customWidth="1"/>
    <col min="9726" max="9726" width="8.25" style="148" customWidth="1"/>
    <col min="9727" max="9727" width="9.375" style="148" customWidth="1"/>
    <col min="9728" max="9728" width="8.875" style="148" hidden="1" customWidth="1"/>
    <col min="9729" max="9729" width="9.375" style="148" customWidth="1"/>
    <col min="9730" max="9730" width="8.5" style="148" customWidth="1"/>
    <col min="9731" max="9731" width="9.375" style="148" customWidth="1"/>
    <col min="9732" max="9732" width="7.375" style="148" customWidth="1"/>
    <col min="9733" max="9733" width="7.125" style="148" customWidth="1"/>
    <col min="9734" max="9734" width="9" style="148" customWidth="1"/>
    <col min="9735" max="9735" width="9.125" style="148" customWidth="1"/>
    <col min="9736" max="9736" width="8.625" style="148" customWidth="1"/>
    <col min="9737" max="9737" width="8.75" style="148" customWidth="1"/>
    <col min="9738" max="9738" width="11.75" style="148" customWidth="1"/>
    <col min="9739" max="9740" width="12.5" style="148" customWidth="1"/>
    <col min="9741" max="9752" width="10" style="148" customWidth="1"/>
    <col min="9753" max="9969" width="8.875" style="148"/>
    <col min="9970" max="9970" width="8.5" style="148" customWidth="1"/>
    <col min="9971" max="9971" width="23.375" style="148" customWidth="1"/>
    <col min="9972" max="9972" width="8.5" style="148" customWidth="1"/>
    <col min="9973" max="9973" width="11.375" style="148" customWidth="1"/>
    <col min="9974" max="9974" width="9.375" style="148" customWidth="1"/>
    <col min="9975" max="9975" width="9.75" style="148" customWidth="1"/>
    <col min="9976" max="9976" width="9.25" style="148" customWidth="1"/>
    <col min="9977" max="9978" width="10.125" style="148" customWidth="1"/>
    <col min="9979" max="9980" width="8.5" style="148" customWidth="1"/>
    <col min="9981" max="9981" width="7.375" style="148" customWidth="1"/>
    <col min="9982" max="9982" width="8.25" style="148" customWidth="1"/>
    <col min="9983" max="9983" width="9.375" style="148" customWidth="1"/>
    <col min="9984" max="9984" width="8.875" style="148" hidden="1" customWidth="1"/>
    <col min="9985" max="9985" width="9.375" style="148" customWidth="1"/>
    <col min="9986" max="9986" width="8.5" style="148" customWidth="1"/>
    <col min="9987" max="9987" width="9.375" style="148" customWidth="1"/>
    <col min="9988" max="9988" width="7.375" style="148" customWidth="1"/>
    <col min="9989" max="9989" width="7.125" style="148" customWidth="1"/>
    <col min="9990" max="9990" width="9" style="148" customWidth="1"/>
    <col min="9991" max="9991" width="9.125" style="148" customWidth="1"/>
    <col min="9992" max="9992" width="8.625" style="148" customWidth="1"/>
    <col min="9993" max="9993" width="8.75" style="148" customWidth="1"/>
    <col min="9994" max="9994" width="11.75" style="148" customWidth="1"/>
    <col min="9995" max="9996" width="12.5" style="148" customWidth="1"/>
    <col min="9997" max="10008" width="10" style="148" customWidth="1"/>
    <col min="10009" max="10225" width="8.875" style="148"/>
    <col min="10226" max="10226" width="8.5" style="148" customWidth="1"/>
    <col min="10227" max="10227" width="23.375" style="148" customWidth="1"/>
    <col min="10228" max="10228" width="8.5" style="148" customWidth="1"/>
    <col min="10229" max="10229" width="11.375" style="148" customWidth="1"/>
    <col min="10230" max="10230" width="9.375" style="148" customWidth="1"/>
    <col min="10231" max="10231" width="9.75" style="148" customWidth="1"/>
    <col min="10232" max="10232" width="9.25" style="148" customWidth="1"/>
    <col min="10233" max="10234" width="10.125" style="148" customWidth="1"/>
    <col min="10235" max="10236" width="8.5" style="148" customWidth="1"/>
    <col min="10237" max="10237" width="7.375" style="148" customWidth="1"/>
    <col min="10238" max="10238" width="8.25" style="148" customWidth="1"/>
    <col min="10239" max="10239" width="9.375" style="148" customWidth="1"/>
    <col min="10240" max="10240" width="8.875" style="148" hidden="1" customWidth="1"/>
    <col min="10241" max="10241" width="9.375" style="148" customWidth="1"/>
    <col min="10242" max="10242" width="8.5" style="148" customWidth="1"/>
    <col min="10243" max="10243" width="9.375" style="148" customWidth="1"/>
    <col min="10244" max="10244" width="7.375" style="148" customWidth="1"/>
    <col min="10245" max="10245" width="7.125" style="148" customWidth="1"/>
    <col min="10246" max="10246" width="9" style="148" customWidth="1"/>
    <col min="10247" max="10247" width="9.125" style="148" customWidth="1"/>
    <col min="10248" max="10248" width="8.625" style="148" customWidth="1"/>
    <col min="10249" max="10249" width="8.75" style="148" customWidth="1"/>
    <col min="10250" max="10250" width="11.75" style="148" customWidth="1"/>
    <col min="10251" max="10252" width="12.5" style="148" customWidth="1"/>
    <col min="10253" max="10264" width="10" style="148" customWidth="1"/>
    <col min="10265" max="10481" width="8.875" style="148"/>
    <col min="10482" max="10482" width="8.5" style="148" customWidth="1"/>
    <col min="10483" max="10483" width="23.375" style="148" customWidth="1"/>
    <col min="10484" max="10484" width="8.5" style="148" customWidth="1"/>
    <col min="10485" max="10485" width="11.375" style="148" customWidth="1"/>
    <col min="10486" max="10486" width="9.375" style="148" customWidth="1"/>
    <col min="10487" max="10487" width="9.75" style="148" customWidth="1"/>
    <col min="10488" max="10488" width="9.25" style="148" customWidth="1"/>
    <col min="10489" max="10490" width="10.125" style="148" customWidth="1"/>
    <col min="10491" max="10492" width="8.5" style="148" customWidth="1"/>
    <col min="10493" max="10493" width="7.375" style="148" customWidth="1"/>
    <col min="10494" max="10494" width="8.25" style="148" customWidth="1"/>
    <col min="10495" max="10495" width="9.375" style="148" customWidth="1"/>
    <col min="10496" max="10496" width="8.875" style="148" hidden="1" customWidth="1"/>
    <col min="10497" max="10497" width="9.375" style="148" customWidth="1"/>
    <col min="10498" max="10498" width="8.5" style="148" customWidth="1"/>
    <col min="10499" max="10499" width="9.375" style="148" customWidth="1"/>
    <col min="10500" max="10500" width="7.375" style="148" customWidth="1"/>
    <col min="10501" max="10501" width="7.125" style="148" customWidth="1"/>
    <col min="10502" max="10502" width="9" style="148" customWidth="1"/>
    <col min="10503" max="10503" width="9.125" style="148" customWidth="1"/>
    <col min="10504" max="10504" width="8.625" style="148" customWidth="1"/>
    <col min="10505" max="10505" width="8.75" style="148" customWidth="1"/>
    <col min="10506" max="10506" width="11.75" style="148" customWidth="1"/>
    <col min="10507" max="10508" width="12.5" style="148" customWidth="1"/>
    <col min="10509" max="10520" width="10" style="148" customWidth="1"/>
    <col min="10521" max="10737" width="8.875" style="148"/>
    <col min="10738" max="10738" width="8.5" style="148" customWidth="1"/>
    <col min="10739" max="10739" width="23.375" style="148" customWidth="1"/>
    <col min="10740" max="10740" width="8.5" style="148" customWidth="1"/>
    <col min="10741" max="10741" width="11.375" style="148" customWidth="1"/>
    <col min="10742" max="10742" width="9.375" style="148" customWidth="1"/>
    <col min="10743" max="10743" width="9.75" style="148" customWidth="1"/>
    <col min="10744" max="10744" width="9.25" style="148" customWidth="1"/>
    <col min="10745" max="10746" width="10.125" style="148" customWidth="1"/>
    <col min="10747" max="10748" width="8.5" style="148" customWidth="1"/>
    <col min="10749" max="10749" width="7.375" style="148" customWidth="1"/>
    <col min="10750" max="10750" width="8.25" style="148" customWidth="1"/>
    <col min="10751" max="10751" width="9.375" style="148" customWidth="1"/>
    <col min="10752" max="10752" width="8.875" style="148" hidden="1" customWidth="1"/>
    <col min="10753" max="10753" width="9.375" style="148" customWidth="1"/>
    <col min="10754" max="10754" width="8.5" style="148" customWidth="1"/>
    <col min="10755" max="10755" width="9.375" style="148" customWidth="1"/>
    <col min="10756" max="10756" width="7.375" style="148" customWidth="1"/>
    <col min="10757" max="10757" width="7.125" style="148" customWidth="1"/>
    <col min="10758" max="10758" width="9" style="148" customWidth="1"/>
    <col min="10759" max="10759" width="9.125" style="148" customWidth="1"/>
    <col min="10760" max="10760" width="8.625" style="148" customWidth="1"/>
    <col min="10761" max="10761" width="8.75" style="148" customWidth="1"/>
    <col min="10762" max="10762" width="11.75" style="148" customWidth="1"/>
    <col min="10763" max="10764" width="12.5" style="148" customWidth="1"/>
    <col min="10765" max="10776" width="10" style="148" customWidth="1"/>
    <col min="10777" max="10993" width="8.875" style="148"/>
    <col min="10994" max="10994" width="8.5" style="148" customWidth="1"/>
    <col min="10995" max="10995" width="23.375" style="148" customWidth="1"/>
    <col min="10996" max="10996" width="8.5" style="148" customWidth="1"/>
    <col min="10997" max="10997" width="11.375" style="148" customWidth="1"/>
    <col min="10998" max="10998" width="9.375" style="148" customWidth="1"/>
    <col min="10999" max="10999" width="9.75" style="148" customWidth="1"/>
    <col min="11000" max="11000" width="9.25" style="148" customWidth="1"/>
    <col min="11001" max="11002" width="10.125" style="148" customWidth="1"/>
    <col min="11003" max="11004" width="8.5" style="148" customWidth="1"/>
    <col min="11005" max="11005" width="7.375" style="148" customWidth="1"/>
    <col min="11006" max="11006" width="8.25" style="148" customWidth="1"/>
    <col min="11007" max="11007" width="9.375" style="148" customWidth="1"/>
    <col min="11008" max="11008" width="8.875" style="148" hidden="1" customWidth="1"/>
    <col min="11009" max="11009" width="9.375" style="148" customWidth="1"/>
    <col min="11010" max="11010" width="8.5" style="148" customWidth="1"/>
    <col min="11011" max="11011" width="9.375" style="148" customWidth="1"/>
    <col min="11012" max="11012" width="7.375" style="148" customWidth="1"/>
    <col min="11013" max="11013" width="7.125" style="148" customWidth="1"/>
    <col min="11014" max="11014" width="9" style="148" customWidth="1"/>
    <col min="11015" max="11015" width="9.125" style="148" customWidth="1"/>
    <col min="11016" max="11016" width="8.625" style="148" customWidth="1"/>
    <col min="11017" max="11017" width="8.75" style="148" customWidth="1"/>
    <col min="11018" max="11018" width="11.75" style="148" customWidth="1"/>
    <col min="11019" max="11020" width="12.5" style="148" customWidth="1"/>
    <col min="11021" max="11032" width="10" style="148" customWidth="1"/>
    <col min="11033" max="11249" width="8.875" style="148"/>
    <col min="11250" max="11250" width="8.5" style="148" customWidth="1"/>
    <col min="11251" max="11251" width="23.375" style="148" customWidth="1"/>
    <col min="11252" max="11252" width="8.5" style="148" customWidth="1"/>
    <col min="11253" max="11253" width="11.375" style="148" customWidth="1"/>
    <col min="11254" max="11254" width="9.375" style="148" customWidth="1"/>
    <col min="11255" max="11255" width="9.75" style="148" customWidth="1"/>
    <col min="11256" max="11256" width="9.25" style="148" customWidth="1"/>
    <col min="11257" max="11258" width="10.125" style="148" customWidth="1"/>
    <col min="11259" max="11260" width="8.5" style="148" customWidth="1"/>
    <col min="11261" max="11261" width="7.375" style="148" customWidth="1"/>
    <col min="11262" max="11262" width="8.25" style="148" customWidth="1"/>
    <col min="11263" max="11263" width="9.375" style="148" customWidth="1"/>
    <col min="11264" max="11264" width="8.875" style="148" hidden="1" customWidth="1"/>
    <col min="11265" max="11265" width="9.375" style="148" customWidth="1"/>
    <col min="11266" max="11266" width="8.5" style="148" customWidth="1"/>
    <col min="11267" max="11267" width="9.375" style="148" customWidth="1"/>
    <col min="11268" max="11268" width="7.375" style="148" customWidth="1"/>
    <col min="11269" max="11269" width="7.125" style="148" customWidth="1"/>
    <col min="11270" max="11270" width="9" style="148" customWidth="1"/>
    <col min="11271" max="11271" width="9.125" style="148" customWidth="1"/>
    <col min="11272" max="11272" width="8.625" style="148" customWidth="1"/>
    <col min="11273" max="11273" width="8.75" style="148" customWidth="1"/>
    <col min="11274" max="11274" width="11.75" style="148" customWidth="1"/>
    <col min="11275" max="11276" width="12.5" style="148" customWidth="1"/>
    <col min="11277" max="11288" width="10" style="148" customWidth="1"/>
    <col min="11289" max="11505" width="8.875" style="148"/>
    <col min="11506" max="11506" width="8.5" style="148" customWidth="1"/>
    <col min="11507" max="11507" width="23.375" style="148" customWidth="1"/>
    <col min="11508" max="11508" width="8.5" style="148" customWidth="1"/>
    <col min="11509" max="11509" width="11.375" style="148" customWidth="1"/>
    <col min="11510" max="11510" width="9.375" style="148" customWidth="1"/>
    <col min="11511" max="11511" width="9.75" style="148" customWidth="1"/>
    <col min="11512" max="11512" width="9.25" style="148" customWidth="1"/>
    <col min="11513" max="11514" width="10.125" style="148" customWidth="1"/>
    <col min="11515" max="11516" width="8.5" style="148" customWidth="1"/>
    <col min="11517" max="11517" width="7.375" style="148" customWidth="1"/>
    <col min="11518" max="11518" width="8.25" style="148" customWidth="1"/>
    <col min="11519" max="11519" width="9.375" style="148" customWidth="1"/>
    <col min="11520" max="11520" width="8.875" style="148" hidden="1" customWidth="1"/>
    <col min="11521" max="11521" width="9.375" style="148" customWidth="1"/>
    <col min="11522" max="11522" width="8.5" style="148" customWidth="1"/>
    <col min="11523" max="11523" width="9.375" style="148" customWidth="1"/>
    <col min="11524" max="11524" width="7.375" style="148" customWidth="1"/>
    <col min="11525" max="11525" width="7.125" style="148" customWidth="1"/>
    <col min="11526" max="11526" width="9" style="148" customWidth="1"/>
    <col min="11527" max="11527" width="9.125" style="148" customWidth="1"/>
    <col min="11528" max="11528" width="8.625" style="148" customWidth="1"/>
    <col min="11529" max="11529" width="8.75" style="148" customWidth="1"/>
    <col min="11530" max="11530" width="11.75" style="148" customWidth="1"/>
    <col min="11531" max="11532" width="12.5" style="148" customWidth="1"/>
    <col min="11533" max="11544" width="10" style="148" customWidth="1"/>
    <col min="11545" max="11761" width="8.875" style="148"/>
    <col min="11762" max="11762" width="8.5" style="148" customWidth="1"/>
    <col min="11763" max="11763" width="23.375" style="148" customWidth="1"/>
    <col min="11764" max="11764" width="8.5" style="148" customWidth="1"/>
    <col min="11765" max="11765" width="11.375" style="148" customWidth="1"/>
    <col min="11766" max="11766" width="9.375" style="148" customWidth="1"/>
    <col min="11767" max="11767" width="9.75" style="148" customWidth="1"/>
    <col min="11768" max="11768" width="9.25" style="148" customWidth="1"/>
    <col min="11769" max="11770" width="10.125" style="148" customWidth="1"/>
    <col min="11771" max="11772" width="8.5" style="148" customWidth="1"/>
    <col min="11773" max="11773" width="7.375" style="148" customWidth="1"/>
    <col min="11774" max="11774" width="8.25" style="148" customWidth="1"/>
    <col min="11775" max="11775" width="9.375" style="148" customWidth="1"/>
    <col min="11776" max="11776" width="8.875" style="148" hidden="1" customWidth="1"/>
    <col min="11777" max="11777" width="9.375" style="148" customWidth="1"/>
    <col min="11778" max="11778" width="8.5" style="148" customWidth="1"/>
    <col min="11779" max="11779" width="9.375" style="148" customWidth="1"/>
    <col min="11780" max="11780" width="7.375" style="148" customWidth="1"/>
    <col min="11781" max="11781" width="7.125" style="148" customWidth="1"/>
    <col min="11782" max="11782" width="9" style="148" customWidth="1"/>
    <col min="11783" max="11783" width="9.125" style="148" customWidth="1"/>
    <col min="11784" max="11784" width="8.625" style="148" customWidth="1"/>
    <col min="11785" max="11785" width="8.75" style="148" customWidth="1"/>
    <col min="11786" max="11786" width="11.75" style="148" customWidth="1"/>
    <col min="11787" max="11788" width="12.5" style="148" customWidth="1"/>
    <col min="11789" max="11800" width="10" style="148" customWidth="1"/>
    <col min="11801" max="12017" width="8.875" style="148"/>
    <col min="12018" max="12018" width="8.5" style="148" customWidth="1"/>
    <col min="12019" max="12019" width="23.375" style="148" customWidth="1"/>
    <col min="12020" max="12020" width="8.5" style="148" customWidth="1"/>
    <col min="12021" max="12021" width="11.375" style="148" customWidth="1"/>
    <col min="12022" max="12022" width="9.375" style="148" customWidth="1"/>
    <col min="12023" max="12023" width="9.75" style="148" customWidth="1"/>
    <col min="12024" max="12024" width="9.25" style="148" customWidth="1"/>
    <col min="12025" max="12026" width="10.125" style="148" customWidth="1"/>
    <col min="12027" max="12028" width="8.5" style="148" customWidth="1"/>
    <col min="12029" max="12029" width="7.375" style="148" customWidth="1"/>
    <col min="12030" max="12030" width="8.25" style="148" customWidth="1"/>
    <col min="12031" max="12031" width="9.375" style="148" customWidth="1"/>
    <col min="12032" max="12032" width="8.875" style="148" hidden="1" customWidth="1"/>
    <col min="12033" max="12033" width="9.375" style="148" customWidth="1"/>
    <col min="12034" max="12034" width="8.5" style="148" customWidth="1"/>
    <col min="12035" max="12035" width="9.375" style="148" customWidth="1"/>
    <col min="12036" max="12036" width="7.375" style="148" customWidth="1"/>
    <col min="12037" max="12037" width="7.125" style="148" customWidth="1"/>
    <col min="12038" max="12038" width="9" style="148" customWidth="1"/>
    <col min="12039" max="12039" width="9.125" style="148" customWidth="1"/>
    <col min="12040" max="12040" width="8.625" style="148" customWidth="1"/>
    <col min="12041" max="12041" width="8.75" style="148" customWidth="1"/>
    <col min="12042" max="12042" width="11.75" style="148" customWidth="1"/>
    <col min="12043" max="12044" width="12.5" style="148" customWidth="1"/>
    <col min="12045" max="12056" width="10" style="148" customWidth="1"/>
    <col min="12057" max="12273" width="8.875" style="148"/>
    <col min="12274" max="12274" width="8.5" style="148" customWidth="1"/>
    <col min="12275" max="12275" width="23.375" style="148" customWidth="1"/>
    <col min="12276" max="12276" width="8.5" style="148" customWidth="1"/>
    <col min="12277" max="12277" width="11.375" style="148" customWidth="1"/>
    <col min="12278" max="12278" width="9.375" style="148" customWidth="1"/>
    <col min="12279" max="12279" width="9.75" style="148" customWidth="1"/>
    <col min="12280" max="12280" width="9.25" style="148" customWidth="1"/>
    <col min="12281" max="12282" width="10.125" style="148" customWidth="1"/>
    <col min="12283" max="12284" width="8.5" style="148" customWidth="1"/>
    <col min="12285" max="12285" width="7.375" style="148" customWidth="1"/>
    <col min="12286" max="12286" width="8.25" style="148" customWidth="1"/>
    <col min="12287" max="12287" width="9.375" style="148" customWidth="1"/>
    <col min="12288" max="12288" width="8.875" style="148" hidden="1" customWidth="1"/>
    <col min="12289" max="12289" width="9.375" style="148" customWidth="1"/>
    <col min="12290" max="12290" width="8.5" style="148" customWidth="1"/>
    <col min="12291" max="12291" width="9.375" style="148" customWidth="1"/>
    <col min="12292" max="12292" width="7.375" style="148" customWidth="1"/>
    <col min="12293" max="12293" width="7.125" style="148" customWidth="1"/>
    <col min="12294" max="12294" width="9" style="148" customWidth="1"/>
    <col min="12295" max="12295" width="9.125" style="148" customWidth="1"/>
    <col min="12296" max="12296" width="8.625" style="148" customWidth="1"/>
    <col min="12297" max="12297" width="8.75" style="148" customWidth="1"/>
    <col min="12298" max="12298" width="11.75" style="148" customWidth="1"/>
    <col min="12299" max="12300" width="12.5" style="148" customWidth="1"/>
    <col min="12301" max="12312" width="10" style="148" customWidth="1"/>
    <col min="12313" max="12529" width="8.875" style="148"/>
    <col min="12530" max="12530" width="8.5" style="148" customWidth="1"/>
    <col min="12531" max="12531" width="23.375" style="148" customWidth="1"/>
    <col min="12532" max="12532" width="8.5" style="148" customWidth="1"/>
    <col min="12533" max="12533" width="11.375" style="148" customWidth="1"/>
    <col min="12534" max="12534" width="9.375" style="148" customWidth="1"/>
    <col min="12535" max="12535" width="9.75" style="148" customWidth="1"/>
    <col min="12536" max="12536" width="9.25" style="148" customWidth="1"/>
    <col min="12537" max="12538" width="10.125" style="148" customWidth="1"/>
    <col min="12539" max="12540" width="8.5" style="148" customWidth="1"/>
    <col min="12541" max="12541" width="7.375" style="148" customWidth="1"/>
    <col min="12542" max="12542" width="8.25" style="148" customWidth="1"/>
    <col min="12543" max="12543" width="9.375" style="148" customWidth="1"/>
    <col min="12544" max="12544" width="8.875" style="148" hidden="1" customWidth="1"/>
    <col min="12545" max="12545" width="9.375" style="148" customWidth="1"/>
    <col min="12546" max="12546" width="8.5" style="148" customWidth="1"/>
    <col min="12547" max="12547" width="9.375" style="148" customWidth="1"/>
    <col min="12548" max="12548" width="7.375" style="148" customWidth="1"/>
    <col min="12549" max="12549" width="7.125" style="148" customWidth="1"/>
    <col min="12550" max="12550" width="9" style="148" customWidth="1"/>
    <col min="12551" max="12551" width="9.125" style="148" customWidth="1"/>
    <col min="12552" max="12552" width="8.625" style="148" customWidth="1"/>
    <col min="12553" max="12553" width="8.75" style="148" customWidth="1"/>
    <col min="12554" max="12554" width="11.75" style="148" customWidth="1"/>
    <col min="12555" max="12556" width="12.5" style="148" customWidth="1"/>
    <col min="12557" max="12568" width="10" style="148" customWidth="1"/>
    <col min="12569" max="12785" width="8.875" style="148"/>
    <col min="12786" max="12786" width="8.5" style="148" customWidth="1"/>
    <col min="12787" max="12787" width="23.375" style="148" customWidth="1"/>
    <col min="12788" max="12788" width="8.5" style="148" customWidth="1"/>
    <col min="12789" max="12789" width="11.375" style="148" customWidth="1"/>
    <col min="12790" max="12790" width="9.375" style="148" customWidth="1"/>
    <col min="12791" max="12791" width="9.75" style="148" customWidth="1"/>
    <col min="12792" max="12792" width="9.25" style="148" customWidth="1"/>
    <col min="12793" max="12794" width="10.125" style="148" customWidth="1"/>
    <col min="12795" max="12796" width="8.5" style="148" customWidth="1"/>
    <col min="12797" max="12797" width="7.375" style="148" customWidth="1"/>
    <col min="12798" max="12798" width="8.25" style="148" customWidth="1"/>
    <col min="12799" max="12799" width="9.375" style="148" customWidth="1"/>
    <col min="12800" max="12800" width="8.875" style="148" hidden="1" customWidth="1"/>
    <col min="12801" max="12801" width="9.375" style="148" customWidth="1"/>
    <col min="12802" max="12802" width="8.5" style="148" customWidth="1"/>
    <col min="12803" max="12803" width="9.375" style="148" customWidth="1"/>
    <col min="12804" max="12804" width="7.375" style="148" customWidth="1"/>
    <col min="12805" max="12805" width="7.125" style="148" customWidth="1"/>
    <col min="12806" max="12806" width="9" style="148" customWidth="1"/>
    <col min="12807" max="12807" width="9.125" style="148" customWidth="1"/>
    <col min="12808" max="12808" width="8.625" style="148" customWidth="1"/>
    <col min="12809" max="12809" width="8.75" style="148" customWidth="1"/>
    <col min="12810" max="12810" width="11.75" style="148" customWidth="1"/>
    <col min="12811" max="12812" width="12.5" style="148" customWidth="1"/>
    <col min="12813" max="12824" width="10" style="148" customWidth="1"/>
    <col min="12825" max="13041" width="8.875" style="148"/>
    <col min="13042" max="13042" width="8.5" style="148" customWidth="1"/>
    <col min="13043" max="13043" width="23.375" style="148" customWidth="1"/>
    <col min="13044" max="13044" width="8.5" style="148" customWidth="1"/>
    <col min="13045" max="13045" width="11.375" style="148" customWidth="1"/>
    <col min="13046" max="13046" width="9.375" style="148" customWidth="1"/>
    <col min="13047" max="13047" width="9.75" style="148" customWidth="1"/>
    <col min="13048" max="13048" width="9.25" style="148" customWidth="1"/>
    <col min="13049" max="13050" width="10.125" style="148" customWidth="1"/>
    <col min="13051" max="13052" width="8.5" style="148" customWidth="1"/>
    <col min="13053" max="13053" width="7.375" style="148" customWidth="1"/>
    <col min="13054" max="13054" width="8.25" style="148" customWidth="1"/>
    <col min="13055" max="13055" width="9.375" style="148" customWidth="1"/>
    <col min="13056" max="13056" width="8.875" style="148" hidden="1" customWidth="1"/>
    <col min="13057" max="13057" width="9.375" style="148" customWidth="1"/>
    <col min="13058" max="13058" width="8.5" style="148" customWidth="1"/>
    <col min="13059" max="13059" width="9.375" style="148" customWidth="1"/>
    <col min="13060" max="13060" width="7.375" style="148" customWidth="1"/>
    <col min="13061" max="13061" width="7.125" style="148" customWidth="1"/>
    <col min="13062" max="13062" width="9" style="148" customWidth="1"/>
    <col min="13063" max="13063" width="9.125" style="148" customWidth="1"/>
    <col min="13064" max="13064" width="8.625" style="148" customWidth="1"/>
    <col min="13065" max="13065" width="8.75" style="148" customWidth="1"/>
    <col min="13066" max="13066" width="11.75" style="148" customWidth="1"/>
    <col min="13067" max="13068" width="12.5" style="148" customWidth="1"/>
    <col min="13069" max="13080" width="10" style="148" customWidth="1"/>
    <col min="13081" max="13297" width="8.875" style="148"/>
    <col min="13298" max="13298" width="8.5" style="148" customWidth="1"/>
    <col min="13299" max="13299" width="23.375" style="148" customWidth="1"/>
    <col min="13300" max="13300" width="8.5" style="148" customWidth="1"/>
    <col min="13301" max="13301" width="11.375" style="148" customWidth="1"/>
    <col min="13302" max="13302" width="9.375" style="148" customWidth="1"/>
    <col min="13303" max="13303" width="9.75" style="148" customWidth="1"/>
    <col min="13304" max="13304" width="9.25" style="148" customWidth="1"/>
    <col min="13305" max="13306" width="10.125" style="148" customWidth="1"/>
    <col min="13307" max="13308" width="8.5" style="148" customWidth="1"/>
    <col min="13309" max="13309" width="7.375" style="148" customWidth="1"/>
    <col min="13310" max="13310" width="8.25" style="148" customWidth="1"/>
    <col min="13311" max="13311" width="9.375" style="148" customWidth="1"/>
    <col min="13312" max="13312" width="8.875" style="148" hidden="1" customWidth="1"/>
    <col min="13313" max="13313" width="9.375" style="148" customWidth="1"/>
    <col min="13314" max="13314" width="8.5" style="148" customWidth="1"/>
    <col min="13315" max="13315" width="9.375" style="148" customWidth="1"/>
    <col min="13316" max="13316" width="7.375" style="148" customWidth="1"/>
    <col min="13317" max="13317" width="7.125" style="148" customWidth="1"/>
    <col min="13318" max="13318" width="9" style="148" customWidth="1"/>
    <col min="13319" max="13319" width="9.125" style="148" customWidth="1"/>
    <col min="13320" max="13320" width="8.625" style="148" customWidth="1"/>
    <col min="13321" max="13321" width="8.75" style="148" customWidth="1"/>
    <col min="13322" max="13322" width="11.75" style="148" customWidth="1"/>
    <col min="13323" max="13324" width="12.5" style="148" customWidth="1"/>
    <col min="13325" max="13336" width="10" style="148" customWidth="1"/>
    <col min="13337" max="13553" width="8.875" style="148"/>
    <col min="13554" max="13554" width="8.5" style="148" customWidth="1"/>
    <col min="13555" max="13555" width="23.375" style="148" customWidth="1"/>
    <col min="13556" max="13556" width="8.5" style="148" customWidth="1"/>
    <col min="13557" max="13557" width="11.375" style="148" customWidth="1"/>
    <col min="13558" max="13558" width="9.375" style="148" customWidth="1"/>
    <col min="13559" max="13559" width="9.75" style="148" customWidth="1"/>
    <col min="13560" max="13560" width="9.25" style="148" customWidth="1"/>
    <col min="13561" max="13562" width="10.125" style="148" customWidth="1"/>
    <col min="13563" max="13564" width="8.5" style="148" customWidth="1"/>
    <col min="13565" max="13565" width="7.375" style="148" customWidth="1"/>
    <col min="13566" max="13566" width="8.25" style="148" customWidth="1"/>
    <col min="13567" max="13567" width="9.375" style="148" customWidth="1"/>
    <col min="13568" max="13568" width="8.875" style="148" hidden="1" customWidth="1"/>
    <col min="13569" max="13569" width="9.375" style="148" customWidth="1"/>
    <col min="13570" max="13570" width="8.5" style="148" customWidth="1"/>
    <col min="13571" max="13571" width="9.375" style="148" customWidth="1"/>
    <col min="13572" max="13572" width="7.375" style="148" customWidth="1"/>
    <col min="13573" max="13573" width="7.125" style="148" customWidth="1"/>
    <col min="13574" max="13574" width="9" style="148" customWidth="1"/>
    <col min="13575" max="13575" width="9.125" style="148" customWidth="1"/>
    <col min="13576" max="13576" width="8.625" style="148" customWidth="1"/>
    <col min="13577" max="13577" width="8.75" style="148" customWidth="1"/>
    <col min="13578" max="13578" width="11.75" style="148" customWidth="1"/>
    <col min="13579" max="13580" width="12.5" style="148" customWidth="1"/>
    <col min="13581" max="13592" width="10" style="148" customWidth="1"/>
    <col min="13593" max="13809" width="8.875" style="148"/>
    <col min="13810" max="13810" width="8.5" style="148" customWidth="1"/>
    <col min="13811" max="13811" width="23.375" style="148" customWidth="1"/>
    <col min="13812" max="13812" width="8.5" style="148" customWidth="1"/>
    <col min="13813" max="13813" width="11.375" style="148" customWidth="1"/>
    <col min="13814" max="13814" width="9.375" style="148" customWidth="1"/>
    <col min="13815" max="13815" width="9.75" style="148" customWidth="1"/>
    <col min="13816" max="13816" width="9.25" style="148" customWidth="1"/>
    <col min="13817" max="13818" width="10.125" style="148" customWidth="1"/>
    <col min="13819" max="13820" width="8.5" style="148" customWidth="1"/>
    <col min="13821" max="13821" width="7.375" style="148" customWidth="1"/>
    <col min="13822" max="13822" width="8.25" style="148" customWidth="1"/>
    <col min="13823" max="13823" width="9.375" style="148" customWidth="1"/>
    <col min="13824" max="13824" width="8.875" style="148" hidden="1" customWidth="1"/>
    <col min="13825" max="13825" width="9.375" style="148" customWidth="1"/>
    <col min="13826" max="13826" width="8.5" style="148" customWidth="1"/>
    <col min="13827" max="13827" width="9.375" style="148" customWidth="1"/>
    <col min="13828" max="13828" width="7.375" style="148" customWidth="1"/>
    <col min="13829" max="13829" width="7.125" style="148" customWidth="1"/>
    <col min="13830" max="13830" width="9" style="148" customWidth="1"/>
    <col min="13831" max="13831" width="9.125" style="148" customWidth="1"/>
    <col min="13832" max="13832" width="8.625" style="148" customWidth="1"/>
    <col min="13833" max="13833" width="8.75" style="148" customWidth="1"/>
    <col min="13834" max="13834" width="11.75" style="148" customWidth="1"/>
    <col min="13835" max="13836" width="12.5" style="148" customWidth="1"/>
    <col min="13837" max="13848" width="10" style="148" customWidth="1"/>
    <col min="13849" max="14065" width="8.875" style="148"/>
    <col min="14066" max="14066" width="8.5" style="148" customWidth="1"/>
    <col min="14067" max="14067" width="23.375" style="148" customWidth="1"/>
    <col min="14068" max="14068" width="8.5" style="148" customWidth="1"/>
    <col min="14069" max="14069" width="11.375" style="148" customWidth="1"/>
    <col min="14070" max="14070" width="9.375" style="148" customWidth="1"/>
    <col min="14071" max="14071" width="9.75" style="148" customWidth="1"/>
    <col min="14072" max="14072" width="9.25" style="148" customWidth="1"/>
    <col min="14073" max="14074" width="10.125" style="148" customWidth="1"/>
    <col min="14075" max="14076" width="8.5" style="148" customWidth="1"/>
    <col min="14077" max="14077" width="7.375" style="148" customWidth="1"/>
    <col min="14078" max="14078" width="8.25" style="148" customWidth="1"/>
    <col min="14079" max="14079" width="9.375" style="148" customWidth="1"/>
    <col min="14080" max="14080" width="8.875" style="148" hidden="1" customWidth="1"/>
    <col min="14081" max="14081" width="9.375" style="148" customWidth="1"/>
    <col min="14082" max="14082" width="8.5" style="148" customWidth="1"/>
    <col min="14083" max="14083" width="9.375" style="148" customWidth="1"/>
    <col min="14084" max="14084" width="7.375" style="148" customWidth="1"/>
    <col min="14085" max="14085" width="7.125" style="148" customWidth="1"/>
    <col min="14086" max="14086" width="9" style="148" customWidth="1"/>
    <col min="14087" max="14087" width="9.125" style="148" customWidth="1"/>
    <col min="14088" max="14088" width="8.625" style="148" customWidth="1"/>
    <col min="14089" max="14089" width="8.75" style="148" customWidth="1"/>
    <col min="14090" max="14090" width="11.75" style="148" customWidth="1"/>
    <col min="14091" max="14092" width="12.5" style="148" customWidth="1"/>
    <col min="14093" max="14104" width="10" style="148" customWidth="1"/>
    <col min="14105" max="14321" width="8.875" style="148"/>
    <col min="14322" max="14322" width="8.5" style="148" customWidth="1"/>
    <col min="14323" max="14323" width="23.375" style="148" customWidth="1"/>
    <col min="14324" max="14324" width="8.5" style="148" customWidth="1"/>
    <col min="14325" max="14325" width="11.375" style="148" customWidth="1"/>
    <col min="14326" max="14326" width="9.375" style="148" customWidth="1"/>
    <col min="14327" max="14327" width="9.75" style="148" customWidth="1"/>
    <col min="14328" max="14328" width="9.25" style="148" customWidth="1"/>
    <col min="14329" max="14330" width="10.125" style="148" customWidth="1"/>
    <col min="14331" max="14332" width="8.5" style="148" customWidth="1"/>
    <col min="14333" max="14333" width="7.375" style="148" customWidth="1"/>
    <col min="14334" max="14334" width="8.25" style="148" customWidth="1"/>
    <col min="14335" max="14335" width="9.375" style="148" customWidth="1"/>
    <col min="14336" max="14336" width="8.875" style="148" hidden="1" customWidth="1"/>
    <col min="14337" max="14337" width="9.375" style="148" customWidth="1"/>
    <col min="14338" max="14338" width="8.5" style="148" customWidth="1"/>
    <col min="14339" max="14339" width="9.375" style="148" customWidth="1"/>
    <col min="14340" max="14340" width="7.375" style="148" customWidth="1"/>
    <col min="14341" max="14341" width="7.125" style="148" customWidth="1"/>
    <col min="14342" max="14342" width="9" style="148" customWidth="1"/>
    <col min="14343" max="14343" width="9.125" style="148" customWidth="1"/>
    <col min="14344" max="14344" width="8.625" style="148" customWidth="1"/>
    <col min="14345" max="14345" width="8.75" style="148" customWidth="1"/>
    <col min="14346" max="14346" width="11.75" style="148" customWidth="1"/>
    <col min="14347" max="14348" width="12.5" style="148" customWidth="1"/>
    <col min="14349" max="14360" width="10" style="148" customWidth="1"/>
    <col min="14361" max="14577" width="8.875" style="148"/>
    <col min="14578" max="14578" width="8.5" style="148" customWidth="1"/>
    <col min="14579" max="14579" width="23.375" style="148" customWidth="1"/>
    <col min="14580" max="14580" width="8.5" style="148" customWidth="1"/>
    <col min="14581" max="14581" width="11.375" style="148" customWidth="1"/>
    <col min="14582" max="14582" width="9.375" style="148" customWidth="1"/>
    <col min="14583" max="14583" width="9.75" style="148" customWidth="1"/>
    <col min="14584" max="14584" width="9.25" style="148" customWidth="1"/>
    <col min="14585" max="14586" width="10.125" style="148" customWidth="1"/>
    <col min="14587" max="14588" width="8.5" style="148" customWidth="1"/>
    <col min="14589" max="14589" width="7.375" style="148" customWidth="1"/>
    <col min="14590" max="14590" width="8.25" style="148" customWidth="1"/>
    <col min="14591" max="14591" width="9.375" style="148" customWidth="1"/>
    <col min="14592" max="14592" width="8.875" style="148" hidden="1" customWidth="1"/>
    <col min="14593" max="14593" width="9.375" style="148" customWidth="1"/>
    <col min="14594" max="14594" width="8.5" style="148" customWidth="1"/>
    <col min="14595" max="14595" width="9.375" style="148" customWidth="1"/>
    <col min="14596" max="14596" width="7.375" style="148" customWidth="1"/>
    <col min="14597" max="14597" width="7.125" style="148" customWidth="1"/>
    <col min="14598" max="14598" width="9" style="148" customWidth="1"/>
    <col min="14599" max="14599" width="9.125" style="148" customWidth="1"/>
    <col min="14600" max="14600" width="8.625" style="148" customWidth="1"/>
    <col min="14601" max="14601" width="8.75" style="148" customWidth="1"/>
    <col min="14602" max="14602" width="11.75" style="148" customWidth="1"/>
    <col min="14603" max="14604" width="12.5" style="148" customWidth="1"/>
    <col min="14605" max="14616" width="10" style="148" customWidth="1"/>
    <col min="14617" max="14833" width="8.875" style="148"/>
    <col min="14834" max="14834" width="8.5" style="148" customWidth="1"/>
    <col min="14835" max="14835" width="23.375" style="148" customWidth="1"/>
    <col min="14836" max="14836" width="8.5" style="148" customWidth="1"/>
    <col min="14837" max="14837" width="11.375" style="148" customWidth="1"/>
    <col min="14838" max="14838" width="9.375" style="148" customWidth="1"/>
    <col min="14839" max="14839" width="9.75" style="148" customWidth="1"/>
    <col min="14840" max="14840" width="9.25" style="148" customWidth="1"/>
    <col min="14841" max="14842" width="10.125" style="148" customWidth="1"/>
    <col min="14843" max="14844" width="8.5" style="148" customWidth="1"/>
    <col min="14845" max="14845" width="7.375" style="148" customWidth="1"/>
    <col min="14846" max="14846" width="8.25" style="148" customWidth="1"/>
    <col min="14847" max="14847" width="9.375" style="148" customWidth="1"/>
    <col min="14848" max="14848" width="8.875" style="148" hidden="1" customWidth="1"/>
    <col min="14849" max="14849" width="9.375" style="148" customWidth="1"/>
    <col min="14850" max="14850" width="8.5" style="148" customWidth="1"/>
    <col min="14851" max="14851" width="9.375" style="148" customWidth="1"/>
    <col min="14852" max="14852" width="7.375" style="148" customWidth="1"/>
    <col min="14853" max="14853" width="7.125" style="148" customWidth="1"/>
    <col min="14854" max="14854" width="9" style="148" customWidth="1"/>
    <col min="14855" max="14855" width="9.125" style="148" customWidth="1"/>
    <col min="14856" max="14856" width="8.625" style="148" customWidth="1"/>
    <col min="14857" max="14857" width="8.75" style="148" customWidth="1"/>
    <col min="14858" max="14858" width="11.75" style="148" customWidth="1"/>
    <col min="14859" max="14860" width="12.5" style="148" customWidth="1"/>
    <col min="14861" max="14872" width="10" style="148" customWidth="1"/>
    <col min="14873" max="15089" width="8.875" style="148"/>
    <col min="15090" max="15090" width="8.5" style="148" customWidth="1"/>
    <col min="15091" max="15091" width="23.375" style="148" customWidth="1"/>
    <col min="15092" max="15092" width="8.5" style="148" customWidth="1"/>
    <col min="15093" max="15093" width="11.375" style="148" customWidth="1"/>
    <col min="15094" max="15094" width="9.375" style="148" customWidth="1"/>
    <col min="15095" max="15095" width="9.75" style="148" customWidth="1"/>
    <col min="15096" max="15096" width="9.25" style="148" customWidth="1"/>
    <col min="15097" max="15098" width="10.125" style="148" customWidth="1"/>
    <col min="15099" max="15100" width="8.5" style="148" customWidth="1"/>
    <col min="15101" max="15101" width="7.375" style="148" customWidth="1"/>
    <col min="15102" max="15102" width="8.25" style="148" customWidth="1"/>
    <col min="15103" max="15103" width="9.375" style="148" customWidth="1"/>
    <col min="15104" max="15104" width="8.875" style="148" hidden="1" customWidth="1"/>
    <col min="15105" max="15105" width="9.375" style="148" customWidth="1"/>
    <col min="15106" max="15106" width="8.5" style="148" customWidth="1"/>
    <col min="15107" max="15107" width="9.375" style="148" customWidth="1"/>
    <col min="15108" max="15108" width="7.375" style="148" customWidth="1"/>
    <col min="15109" max="15109" width="7.125" style="148" customWidth="1"/>
    <col min="15110" max="15110" width="9" style="148" customWidth="1"/>
    <col min="15111" max="15111" width="9.125" style="148" customWidth="1"/>
    <col min="15112" max="15112" width="8.625" style="148" customWidth="1"/>
    <col min="15113" max="15113" width="8.75" style="148" customWidth="1"/>
    <col min="15114" max="15114" width="11.75" style="148" customWidth="1"/>
    <col min="15115" max="15116" width="12.5" style="148" customWidth="1"/>
    <col min="15117" max="15128" width="10" style="148" customWidth="1"/>
    <col min="15129" max="15345" width="8.875" style="148"/>
    <col min="15346" max="15346" width="8.5" style="148" customWidth="1"/>
    <col min="15347" max="15347" width="23.375" style="148" customWidth="1"/>
    <col min="15348" max="15348" width="8.5" style="148" customWidth="1"/>
    <col min="15349" max="15349" width="11.375" style="148" customWidth="1"/>
    <col min="15350" max="15350" width="9.375" style="148" customWidth="1"/>
    <col min="15351" max="15351" width="9.75" style="148" customWidth="1"/>
    <col min="15352" max="15352" width="9.25" style="148" customWidth="1"/>
    <col min="15353" max="15354" width="10.125" style="148" customWidth="1"/>
    <col min="15355" max="15356" width="8.5" style="148" customWidth="1"/>
    <col min="15357" max="15357" width="7.375" style="148" customWidth="1"/>
    <col min="15358" max="15358" width="8.25" style="148" customWidth="1"/>
    <col min="15359" max="15359" width="9.375" style="148" customWidth="1"/>
    <col min="15360" max="15360" width="8.875" style="148" hidden="1" customWidth="1"/>
    <col min="15361" max="15361" width="9.375" style="148" customWidth="1"/>
    <col min="15362" max="15362" width="8.5" style="148" customWidth="1"/>
    <col min="15363" max="15363" width="9.375" style="148" customWidth="1"/>
    <col min="15364" max="15364" width="7.375" style="148" customWidth="1"/>
    <col min="15365" max="15365" width="7.125" style="148" customWidth="1"/>
    <col min="15366" max="15366" width="9" style="148" customWidth="1"/>
    <col min="15367" max="15367" width="9.125" style="148" customWidth="1"/>
    <col min="15368" max="15368" width="8.625" style="148" customWidth="1"/>
    <col min="15369" max="15369" width="8.75" style="148" customWidth="1"/>
    <col min="15370" max="15370" width="11.75" style="148" customWidth="1"/>
    <col min="15371" max="15372" width="12.5" style="148" customWidth="1"/>
    <col min="15373" max="15384" width="10" style="148" customWidth="1"/>
    <col min="15385" max="15601" width="8.875" style="148"/>
    <col min="15602" max="15602" width="8.5" style="148" customWidth="1"/>
    <col min="15603" max="15603" width="23.375" style="148" customWidth="1"/>
    <col min="15604" max="15604" width="8.5" style="148" customWidth="1"/>
    <col min="15605" max="15605" width="11.375" style="148" customWidth="1"/>
    <col min="15606" max="15606" width="9.375" style="148" customWidth="1"/>
    <col min="15607" max="15607" width="9.75" style="148" customWidth="1"/>
    <col min="15608" max="15608" width="9.25" style="148" customWidth="1"/>
    <col min="15609" max="15610" width="10.125" style="148" customWidth="1"/>
    <col min="15611" max="15612" width="8.5" style="148" customWidth="1"/>
    <col min="15613" max="15613" width="7.375" style="148" customWidth="1"/>
    <col min="15614" max="15614" width="8.25" style="148" customWidth="1"/>
    <col min="15615" max="15615" width="9.375" style="148" customWidth="1"/>
    <col min="15616" max="15616" width="8.875" style="148" hidden="1" customWidth="1"/>
    <col min="15617" max="15617" width="9.375" style="148" customWidth="1"/>
    <col min="15618" max="15618" width="8.5" style="148" customWidth="1"/>
    <col min="15619" max="15619" width="9.375" style="148" customWidth="1"/>
    <col min="15620" max="15620" width="7.375" style="148" customWidth="1"/>
    <col min="15621" max="15621" width="7.125" style="148" customWidth="1"/>
    <col min="15622" max="15622" width="9" style="148" customWidth="1"/>
    <col min="15623" max="15623" width="9.125" style="148" customWidth="1"/>
    <col min="15624" max="15624" width="8.625" style="148" customWidth="1"/>
    <col min="15625" max="15625" width="8.75" style="148" customWidth="1"/>
    <col min="15626" max="15626" width="11.75" style="148" customWidth="1"/>
    <col min="15627" max="15628" width="12.5" style="148" customWidth="1"/>
    <col min="15629" max="15640" width="10" style="148" customWidth="1"/>
    <col min="15641" max="15857" width="8.875" style="148"/>
    <col min="15858" max="15858" width="8.5" style="148" customWidth="1"/>
    <col min="15859" max="15859" width="23.375" style="148" customWidth="1"/>
    <col min="15860" max="15860" width="8.5" style="148" customWidth="1"/>
    <col min="15861" max="15861" width="11.375" style="148" customWidth="1"/>
    <col min="15862" max="15862" width="9.375" style="148" customWidth="1"/>
    <col min="15863" max="15863" width="9.75" style="148" customWidth="1"/>
    <col min="15864" max="15864" width="9.25" style="148" customWidth="1"/>
    <col min="15865" max="15866" width="10.125" style="148" customWidth="1"/>
    <col min="15867" max="15868" width="8.5" style="148" customWidth="1"/>
    <col min="15869" max="15869" width="7.375" style="148" customWidth="1"/>
    <col min="15870" max="15870" width="8.25" style="148" customWidth="1"/>
    <col min="15871" max="15871" width="9.375" style="148" customWidth="1"/>
    <col min="15872" max="15872" width="8.875" style="148" hidden="1" customWidth="1"/>
    <col min="15873" max="15873" width="9.375" style="148" customWidth="1"/>
    <col min="15874" max="15874" width="8.5" style="148" customWidth="1"/>
    <col min="15875" max="15875" width="9.375" style="148" customWidth="1"/>
    <col min="15876" max="15876" width="7.375" style="148" customWidth="1"/>
    <col min="15877" max="15877" width="7.125" style="148" customWidth="1"/>
    <col min="15878" max="15878" width="9" style="148" customWidth="1"/>
    <col min="15879" max="15879" width="9.125" style="148" customWidth="1"/>
    <col min="15880" max="15880" width="8.625" style="148" customWidth="1"/>
    <col min="15881" max="15881" width="8.75" style="148" customWidth="1"/>
    <col min="15882" max="15882" width="11.75" style="148" customWidth="1"/>
    <col min="15883" max="15884" width="12.5" style="148" customWidth="1"/>
    <col min="15885" max="15896" width="10" style="148" customWidth="1"/>
    <col min="15897" max="16113" width="8.875" style="148"/>
    <col min="16114" max="16114" width="8.5" style="148" customWidth="1"/>
    <col min="16115" max="16115" width="23.375" style="148" customWidth="1"/>
    <col min="16116" max="16116" width="8.5" style="148" customWidth="1"/>
    <col min="16117" max="16117" width="11.375" style="148" customWidth="1"/>
    <col min="16118" max="16118" width="9.375" style="148" customWidth="1"/>
    <col min="16119" max="16119" width="9.75" style="148" customWidth="1"/>
    <col min="16120" max="16120" width="9.25" style="148" customWidth="1"/>
    <col min="16121" max="16122" width="10.125" style="148" customWidth="1"/>
    <col min="16123" max="16124" width="8.5" style="148" customWidth="1"/>
    <col min="16125" max="16125" width="7.375" style="148" customWidth="1"/>
    <col min="16126" max="16126" width="8.25" style="148" customWidth="1"/>
    <col min="16127" max="16127" width="9.375" style="148" customWidth="1"/>
    <col min="16128" max="16128" width="8.875" style="148" hidden="1" customWidth="1"/>
    <col min="16129" max="16129" width="9.375" style="148" customWidth="1"/>
    <col min="16130" max="16130" width="8.5" style="148" customWidth="1"/>
    <col min="16131" max="16131" width="9.375" style="148" customWidth="1"/>
    <col min="16132" max="16132" width="7.375" style="148" customWidth="1"/>
    <col min="16133" max="16133" width="7.125" style="148" customWidth="1"/>
    <col min="16134" max="16134" width="9" style="148" customWidth="1"/>
    <col min="16135" max="16135" width="9.125" style="148" customWidth="1"/>
    <col min="16136" max="16136" width="8.625" style="148" customWidth="1"/>
    <col min="16137" max="16137" width="8.75" style="148" customWidth="1"/>
    <col min="16138" max="16138" width="11.75" style="148" customWidth="1"/>
    <col min="16139" max="16140" width="12.5" style="148" customWidth="1"/>
    <col min="16141" max="16152" width="10" style="148" customWidth="1"/>
    <col min="16153" max="16384" width="8.875" style="148"/>
  </cols>
  <sheetData>
    <row r="1" spans="1:15" ht="20.25">
      <c r="A1" s="167" t="s">
        <v>388</v>
      </c>
      <c r="B1" s="168"/>
      <c r="C1" s="169"/>
      <c r="D1" s="170"/>
      <c r="E1" s="170"/>
      <c r="F1" s="170"/>
      <c r="G1" s="170"/>
      <c r="H1" s="170"/>
      <c r="I1" s="170"/>
      <c r="J1" s="170"/>
      <c r="K1" s="170"/>
      <c r="L1" s="170"/>
      <c r="N1" s="171"/>
    </row>
    <row r="2" spans="1:15" ht="25.5" customHeight="1">
      <c r="A2" s="326" t="s">
        <v>393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</row>
    <row r="3" spans="1:15" ht="18" customHeight="1">
      <c r="A3" s="168"/>
      <c r="B3" s="168"/>
      <c r="C3" s="169"/>
      <c r="D3" s="170"/>
      <c r="E3" s="170"/>
      <c r="F3" s="170"/>
      <c r="G3" s="170"/>
      <c r="H3" s="170"/>
      <c r="I3" s="170"/>
      <c r="J3" s="170"/>
      <c r="K3" s="170"/>
      <c r="L3" s="172"/>
      <c r="N3" s="171"/>
      <c r="O3" s="173" t="s">
        <v>1</v>
      </c>
    </row>
    <row r="4" spans="1:15" s="72" customFormat="1" ht="54.4" customHeight="1">
      <c r="A4" s="331" t="s">
        <v>263</v>
      </c>
      <c r="B4" s="334" t="s">
        <v>264</v>
      </c>
      <c r="C4" s="331" t="s">
        <v>266</v>
      </c>
      <c r="D4" s="343" t="s">
        <v>267</v>
      </c>
      <c r="E4" s="344"/>
      <c r="F4" s="344"/>
      <c r="G4" s="345"/>
      <c r="H4" s="327" t="s">
        <v>361</v>
      </c>
      <c r="I4" s="328"/>
      <c r="J4" s="349"/>
      <c r="K4" s="341" t="s">
        <v>317</v>
      </c>
      <c r="L4" s="327" t="s">
        <v>362</v>
      </c>
      <c r="M4" s="328"/>
      <c r="N4" s="328"/>
      <c r="O4" s="102" t="s">
        <v>238</v>
      </c>
    </row>
    <row r="5" spans="1:15" s="72" customFormat="1" ht="22.15" customHeight="1">
      <c r="A5" s="332"/>
      <c r="B5" s="335"/>
      <c r="C5" s="332"/>
      <c r="D5" s="346"/>
      <c r="E5" s="347"/>
      <c r="F5" s="347"/>
      <c r="G5" s="348"/>
      <c r="H5" s="329"/>
      <c r="I5" s="330"/>
      <c r="J5" s="350"/>
      <c r="K5" s="342"/>
      <c r="L5" s="329"/>
      <c r="M5" s="330"/>
      <c r="N5" s="330"/>
      <c r="O5" s="103"/>
    </row>
    <row r="6" spans="1:15" s="72" customFormat="1" ht="19.5" customHeight="1">
      <c r="A6" s="332"/>
      <c r="B6" s="335"/>
      <c r="C6" s="332"/>
      <c r="D6" s="323" t="s">
        <v>7</v>
      </c>
      <c r="E6" s="323" t="s">
        <v>241</v>
      </c>
      <c r="F6" s="323" t="s">
        <v>242</v>
      </c>
      <c r="G6" s="323" t="s">
        <v>268</v>
      </c>
      <c r="H6" s="323" t="s">
        <v>7</v>
      </c>
      <c r="I6" s="323" t="s">
        <v>241</v>
      </c>
      <c r="J6" s="323" t="s">
        <v>242</v>
      </c>
      <c r="K6" s="323" t="s">
        <v>7</v>
      </c>
      <c r="L6" s="323" t="s">
        <v>7</v>
      </c>
      <c r="M6" s="339" t="s">
        <v>269</v>
      </c>
      <c r="N6" s="337" t="s">
        <v>270</v>
      </c>
      <c r="O6" s="103"/>
    </row>
    <row r="7" spans="1:15" s="72" customFormat="1" ht="27.6" customHeight="1">
      <c r="A7" s="333"/>
      <c r="B7" s="336"/>
      <c r="C7" s="333"/>
      <c r="D7" s="324"/>
      <c r="E7" s="324"/>
      <c r="F7" s="324"/>
      <c r="G7" s="324"/>
      <c r="H7" s="324"/>
      <c r="I7" s="324"/>
      <c r="J7" s="324"/>
      <c r="K7" s="324"/>
      <c r="L7" s="324"/>
      <c r="M7" s="340"/>
      <c r="N7" s="338"/>
      <c r="O7" s="104"/>
    </row>
    <row r="8" spans="1:15" s="73" customFormat="1" ht="23.1" customHeight="1">
      <c r="A8" s="106" t="s">
        <v>243</v>
      </c>
      <c r="B8" s="107"/>
      <c r="C8" s="5"/>
      <c r="D8" s="180">
        <v>46071.710000000006</v>
      </c>
      <c r="E8" s="108">
        <v>30907.189999999991</v>
      </c>
      <c r="F8" s="108">
        <v>0</v>
      </c>
      <c r="G8" s="180">
        <v>15164.520000000002</v>
      </c>
      <c r="H8" s="180">
        <v>24060</v>
      </c>
      <c r="I8" s="180">
        <v>24060</v>
      </c>
      <c r="J8" s="180">
        <v>0</v>
      </c>
      <c r="K8" s="180">
        <v>6847.1900000000005</v>
      </c>
      <c r="L8" s="180">
        <v>6847.1900000000005</v>
      </c>
      <c r="M8" s="180">
        <v>6847.1900000000005</v>
      </c>
      <c r="N8" s="180">
        <v>0</v>
      </c>
      <c r="O8" s="165"/>
    </row>
    <row r="9" spans="1:15" s="73" customFormat="1" ht="23.1" customHeight="1">
      <c r="A9" s="320" t="s">
        <v>14</v>
      </c>
      <c r="B9" s="131" t="s">
        <v>7</v>
      </c>
      <c r="C9" s="131"/>
      <c r="D9" s="164">
        <v>11426.570000000002</v>
      </c>
      <c r="E9" s="95">
        <v>7699.5999999999995</v>
      </c>
      <c r="F9" s="95">
        <v>0</v>
      </c>
      <c r="G9" s="164">
        <v>3726.97</v>
      </c>
      <c r="H9" s="164">
        <v>6251</v>
      </c>
      <c r="I9" s="164">
        <v>6251</v>
      </c>
      <c r="J9" s="164">
        <v>0</v>
      </c>
      <c r="K9" s="164">
        <v>1448.6</v>
      </c>
      <c r="L9" s="164">
        <v>1448.6</v>
      </c>
      <c r="M9" s="164">
        <v>1448.6</v>
      </c>
      <c r="N9" s="164">
        <v>0</v>
      </c>
      <c r="O9" s="165"/>
    </row>
    <row r="10" spans="1:15" ht="23.1" customHeight="1">
      <c r="A10" s="321"/>
      <c r="B10" s="2" t="s">
        <v>18</v>
      </c>
      <c r="C10" s="4" t="s">
        <v>273</v>
      </c>
      <c r="D10" s="175">
        <v>1099.49</v>
      </c>
      <c r="E10" s="105">
        <v>745.13</v>
      </c>
      <c r="F10" s="105">
        <v>0</v>
      </c>
      <c r="G10" s="176">
        <v>354.36</v>
      </c>
      <c r="H10" s="175">
        <v>583</v>
      </c>
      <c r="I10" s="74">
        <v>583</v>
      </c>
      <c r="J10" s="74"/>
      <c r="K10" s="176">
        <v>162.13</v>
      </c>
      <c r="L10" s="164">
        <v>162.13</v>
      </c>
      <c r="M10" s="153">
        <v>162.13</v>
      </c>
      <c r="N10" s="164">
        <v>0</v>
      </c>
      <c r="O10" s="156"/>
    </row>
    <row r="11" spans="1:15" ht="28.5" customHeight="1">
      <c r="A11" s="321"/>
      <c r="B11" s="2" t="s">
        <v>19</v>
      </c>
      <c r="C11" s="4" t="s">
        <v>273</v>
      </c>
      <c r="D11" s="175">
        <v>960.03</v>
      </c>
      <c r="E11" s="105">
        <v>646.41999999999996</v>
      </c>
      <c r="F11" s="105">
        <v>0</v>
      </c>
      <c r="G11" s="176">
        <v>313.61</v>
      </c>
      <c r="H11" s="175">
        <v>553</v>
      </c>
      <c r="I11" s="74">
        <v>553</v>
      </c>
      <c r="J11" s="74"/>
      <c r="K11" s="176">
        <v>93.419999999999959</v>
      </c>
      <c r="L11" s="164">
        <v>93.419999999999959</v>
      </c>
      <c r="M11" s="153">
        <v>93.419999999999959</v>
      </c>
      <c r="N11" s="164">
        <v>0</v>
      </c>
      <c r="O11" s="181"/>
    </row>
    <row r="12" spans="1:15" ht="23.1" customHeight="1">
      <c r="A12" s="321"/>
      <c r="B12" s="2" t="s">
        <v>20</v>
      </c>
      <c r="C12" s="130" t="s">
        <v>273</v>
      </c>
      <c r="D12" s="175">
        <v>1160.69</v>
      </c>
      <c r="E12" s="105">
        <v>779.25</v>
      </c>
      <c r="F12" s="105">
        <v>0</v>
      </c>
      <c r="G12" s="176">
        <v>381.44</v>
      </c>
      <c r="H12" s="175">
        <v>661</v>
      </c>
      <c r="I12" s="74">
        <v>661</v>
      </c>
      <c r="J12" s="74"/>
      <c r="K12" s="176">
        <v>118.25</v>
      </c>
      <c r="L12" s="164">
        <v>118.25</v>
      </c>
      <c r="M12" s="153">
        <v>118.25</v>
      </c>
      <c r="N12" s="164">
        <v>0</v>
      </c>
      <c r="O12" s="156"/>
    </row>
    <row r="13" spans="1:15" ht="29.25" customHeight="1">
      <c r="A13" s="321"/>
      <c r="B13" s="2" t="s">
        <v>21</v>
      </c>
      <c r="C13" s="4" t="s">
        <v>272</v>
      </c>
      <c r="D13" s="175">
        <v>1258.3400000000001</v>
      </c>
      <c r="E13" s="105">
        <v>857.32</v>
      </c>
      <c r="F13" s="105">
        <v>0</v>
      </c>
      <c r="G13" s="176">
        <v>401.02</v>
      </c>
      <c r="H13" s="175">
        <v>748</v>
      </c>
      <c r="I13" s="74">
        <v>748</v>
      </c>
      <c r="J13" s="74"/>
      <c r="K13" s="176">
        <v>109.32000000000005</v>
      </c>
      <c r="L13" s="164">
        <v>109.32000000000005</v>
      </c>
      <c r="M13" s="153">
        <v>109.32000000000005</v>
      </c>
      <c r="N13" s="164">
        <v>0</v>
      </c>
      <c r="O13" s="181"/>
    </row>
    <row r="14" spans="1:15" ht="35.25" customHeight="1">
      <c r="A14" s="321"/>
      <c r="B14" s="2" t="s">
        <v>22</v>
      </c>
      <c r="C14" s="130" t="s">
        <v>273</v>
      </c>
      <c r="D14" s="175">
        <v>1046.99</v>
      </c>
      <c r="E14" s="105">
        <v>700.99</v>
      </c>
      <c r="F14" s="105">
        <v>0</v>
      </c>
      <c r="G14" s="176">
        <v>346</v>
      </c>
      <c r="H14" s="175">
        <v>612</v>
      </c>
      <c r="I14" s="74">
        <v>612</v>
      </c>
      <c r="J14" s="74"/>
      <c r="K14" s="176">
        <v>88.990000000000009</v>
      </c>
      <c r="L14" s="164">
        <v>88.990000000000009</v>
      </c>
      <c r="M14" s="153">
        <v>88.990000000000009</v>
      </c>
      <c r="N14" s="164">
        <v>0</v>
      </c>
      <c r="O14" s="182" t="s">
        <v>0</v>
      </c>
    </row>
    <row r="15" spans="1:15" ht="23.1" customHeight="1">
      <c r="A15" s="321"/>
      <c r="B15" s="2" t="s">
        <v>23</v>
      </c>
      <c r="C15" s="130" t="s">
        <v>273</v>
      </c>
      <c r="D15" s="175">
        <v>1176.73</v>
      </c>
      <c r="E15" s="105">
        <v>794.48</v>
      </c>
      <c r="F15" s="105">
        <v>0</v>
      </c>
      <c r="G15" s="176">
        <v>382.25</v>
      </c>
      <c r="H15" s="175">
        <v>660</v>
      </c>
      <c r="I15" s="74">
        <v>660</v>
      </c>
      <c r="J15" s="74"/>
      <c r="K15" s="176">
        <v>134.48000000000002</v>
      </c>
      <c r="L15" s="164">
        <v>134.48000000000002</v>
      </c>
      <c r="M15" s="153">
        <v>134.48000000000002</v>
      </c>
      <c r="N15" s="164">
        <v>0</v>
      </c>
      <c r="O15" s="156"/>
    </row>
    <row r="16" spans="1:15" ht="23.1" customHeight="1">
      <c r="A16" s="321"/>
      <c r="B16" s="2" t="s">
        <v>24</v>
      </c>
      <c r="C16" s="130" t="s">
        <v>273</v>
      </c>
      <c r="D16" s="175">
        <v>1285.5899999999999</v>
      </c>
      <c r="E16" s="105">
        <v>868.51</v>
      </c>
      <c r="F16" s="105">
        <v>0</v>
      </c>
      <c r="G16" s="176">
        <v>417.08</v>
      </c>
      <c r="H16" s="175">
        <v>719</v>
      </c>
      <c r="I16" s="74">
        <v>719</v>
      </c>
      <c r="J16" s="74"/>
      <c r="K16" s="176">
        <v>149.51</v>
      </c>
      <c r="L16" s="164">
        <v>149.51</v>
      </c>
      <c r="M16" s="153">
        <v>149.51</v>
      </c>
      <c r="N16" s="164">
        <v>0</v>
      </c>
      <c r="O16" s="156"/>
    </row>
    <row r="17" spans="1:15" s="157" customFormat="1" ht="23.1" customHeight="1">
      <c r="A17" s="321"/>
      <c r="B17" s="2" t="s">
        <v>25</v>
      </c>
      <c r="C17" s="130" t="s">
        <v>273</v>
      </c>
      <c r="D17" s="175">
        <v>1271.25</v>
      </c>
      <c r="E17" s="105">
        <v>858.31</v>
      </c>
      <c r="F17" s="105">
        <v>0</v>
      </c>
      <c r="G17" s="176">
        <v>412.94</v>
      </c>
      <c r="H17" s="175">
        <v>733</v>
      </c>
      <c r="I17" s="74">
        <v>733</v>
      </c>
      <c r="J17" s="74"/>
      <c r="K17" s="176">
        <v>125.30999999999995</v>
      </c>
      <c r="L17" s="164">
        <v>125.30999999999995</v>
      </c>
      <c r="M17" s="153">
        <v>125.30999999999995</v>
      </c>
      <c r="N17" s="164">
        <v>0</v>
      </c>
      <c r="O17" s="178"/>
    </row>
    <row r="18" spans="1:15" s="157" customFormat="1" ht="23.1" customHeight="1">
      <c r="A18" s="321"/>
      <c r="B18" s="2" t="s">
        <v>26</v>
      </c>
      <c r="C18" s="130" t="s">
        <v>273</v>
      </c>
      <c r="D18" s="175">
        <v>841.77</v>
      </c>
      <c r="E18" s="105">
        <v>569.34</v>
      </c>
      <c r="F18" s="105">
        <v>0</v>
      </c>
      <c r="G18" s="176">
        <v>272.43</v>
      </c>
      <c r="H18" s="175">
        <v>458</v>
      </c>
      <c r="I18" s="74">
        <v>458</v>
      </c>
      <c r="J18" s="74"/>
      <c r="K18" s="176">
        <v>111.34000000000003</v>
      </c>
      <c r="L18" s="164">
        <v>111.34000000000003</v>
      </c>
      <c r="M18" s="153">
        <v>111.34000000000003</v>
      </c>
      <c r="N18" s="164">
        <v>0</v>
      </c>
      <c r="O18" s="178"/>
    </row>
    <row r="19" spans="1:15" s="73" customFormat="1" ht="23.1" customHeight="1">
      <c r="A19" s="321"/>
      <c r="B19" s="2" t="s">
        <v>27</v>
      </c>
      <c r="C19" s="4" t="s">
        <v>273</v>
      </c>
      <c r="D19" s="175">
        <v>755.09</v>
      </c>
      <c r="E19" s="105">
        <v>509.41</v>
      </c>
      <c r="F19" s="105">
        <v>0</v>
      </c>
      <c r="G19" s="176">
        <v>245.68</v>
      </c>
      <c r="H19" s="175">
        <v>421</v>
      </c>
      <c r="I19" s="74">
        <v>421</v>
      </c>
      <c r="J19" s="74"/>
      <c r="K19" s="176">
        <v>88.410000000000025</v>
      </c>
      <c r="L19" s="164">
        <v>88.410000000000025</v>
      </c>
      <c r="M19" s="153">
        <v>88.410000000000025</v>
      </c>
      <c r="N19" s="164">
        <v>0</v>
      </c>
      <c r="O19" s="165"/>
    </row>
    <row r="20" spans="1:15" s="73" customFormat="1" ht="23.1" customHeight="1">
      <c r="A20" s="321"/>
      <c r="B20" s="3" t="s">
        <v>28</v>
      </c>
      <c r="C20" s="4" t="s">
        <v>273</v>
      </c>
      <c r="D20" s="175">
        <v>424.57</v>
      </c>
      <c r="E20" s="105">
        <v>282.82</v>
      </c>
      <c r="F20" s="105">
        <v>0</v>
      </c>
      <c r="G20" s="176">
        <v>141.75</v>
      </c>
      <c r="H20" s="175">
        <v>103</v>
      </c>
      <c r="I20" s="74">
        <v>103</v>
      </c>
      <c r="J20" s="74"/>
      <c r="K20" s="176">
        <v>179.82</v>
      </c>
      <c r="L20" s="164">
        <v>179.82</v>
      </c>
      <c r="M20" s="153">
        <v>179.82</v>
      </c>
      <c r="N20" s="164">
        <v>0</v>
      </c>
      <c r="O20" s="165"/>
    </row>
    <row r="21" spans="1:15" s="150" customFormat="1" ht="23.1" customHeight="1">
      <c r="A21" s="321"/>
      <c r="B21" s="158" t="s">
        <v>334</v>
      </c>
      <c r="C21" s="5"/>
      <c r="D21" s="175">
        <v>90.919999999999987</v>
      </c>
      <c r="E21" s="105">
        <v>54.55</v>
      </c>
      <c r="F21" s="105">
        <v>0</v>
      </c>
      <c r="G21" s="176">
        <v>36.369999999999997</v>
      </c>
      <c r="H21" s="175">
        <v>0</v>
      </c>
      <c r="I21" s="179">
        <v>0</v>
      </c>
      <c r="J21" s="179"/>
      <c r="K21" s="176">
        <v>54.55</v>
      </c>
      <c r="L21" s="164">
        <v>54.55</v>
      </c>
      <c r="M21" s="153">
        <v>54.55</v>
      </c>
      <c r="N21" s="164">
        <v>0</v>
      </c>
      <c r="O21" s="183" t="s">
        <v>364</v>
      </c>
    </row>
    <row r="22" spans="1:15" s="150" customFormat="1" ht="23.1" customHeight="1">
      <c r="A22" s="321"/>
      <c r="B22" s="158" t="s">
        <v>335</v>
      </c>
      <c r="C22" s="5"/>
      <c r="D22" s="175">
        <v>55.11</v>
      </c>
      <c r="E22" s="105">
        <v>33.07</v>
      </c>
      <c r="F22" s="105">
        <v>0</v>
      </c>
      <c r="G22" s="176">
        <v>22.04</v>
      </c>
      <c r="H22" s="175">
        <v>0</v>
      </c>
      <c r="I22" s="179">
        <v>0</v>
      </c>
      <c r="J22" s="179"/>
      <c r="K22" s="176">
        <v>33.07</v>
      </c>
      <c r="L22" s="164">
        <v>33.07</v>
      </c>
      <c r="M22" s="153">
        <v>33.07</v>
      </c>
      <c r="N22" s="164">
        <v>0</v>
      </c>
      <c r="O22" s="183" t="s">
        <v>364</v>
      </c>
    </row>
    <row r="23" spans="1:15" ht="23.1" customHeight="1">
      <c r="A23" s="320" t="s">
        <v>38</v>
      </c>
      <c r="B23" s="131" t="s">
        <v>7</v>
      </c>
      <c r="C23" s="131"/>
      <c r="D23" s="179">
        <v>3075.51</v>
      </c>
      <c r="E23" s="95">
        <v>2066.15</v>
      </c>
      <c r="F23" s="95">
        <v>0</v>
      </c>
      <c r="G23" s="179">
        <v>1009.3599999999999</v>
      </c>
      <c r="H23" s="179">
        <v>1645</v>
      </c>
      <c r="I23" s="179">
        <v>1645</v>
      </c>
      <c r="J23" s="179">
        <v>0</v>
      </c>
      <c r="K23" s="179">
        <v>421.15000000000003</v>
      </c>
      <c r="L23" s="179">
        <v>421.15000000000003</v>
      </c>
      <c r="M23" s="179">
        <v>421.15000000000003</v>
      </c>
      <c r="N23" s="179">
        <v>0</v>
      </c>
      <c r="O23" s="179" t="s">
        <v>0</v>
      </c>
    </row>
    <row r="24" spans="1:15" ht="23.1" customHeight="1">
      <c r="A24" s="321"/>
      <c r="B24" s="41" t="s">
        <v>43</v>
      </c>
      <c r="C24" s="130" t="s">
        <v>273</v>
      </c>
      <c r="D24" s="175">
        <v>1632.43</v>
      </c>
      <c r="E24" s="105">
        <v>1093.98</v>
      </c>
      <c r="F24" s="105">
        <v>0</v>
      </c>
      <c r="G24" s="176">
        <v>538.45000000000005</v>
      </c>
      <c r="H24" s="175">
        <v>901</v>
      </c>
      <c r="I24" s="74">
        <v>901</v>
      </c>
      <c r="J24" s="74"/>
      <c r="K24" s="176">
        <v>192.98000000000002</v>
      </c>
      <c r="L24" s="164">
        <v>192.98000000000002</v>
      </c>
      <c r="M24" s="153">
        <v>192.98000000000002</v>
      </c>
      <c r="N24" s="164">
        <v>0</v>
      </c>
      <c r="O24" s="156"/>
    </row>
    <row r="25" spans="1:15" ht="23.1" customHeight="1">
      <c r="A25" s="321"/>
      <c r="B25" s="41" t="s">
        <v>44</v>
      </c>
      <c r="C25" s="4" t="s">
        <v>273</v>
      </c>
      <c r="D25" s="175">
        <v>1036.33</v>
      </c>
      <c r="E25" s="105">
        <v>702.24</v>
      </c>
      <c r="F25" s="105">
        <v>0</v>
      </c>
      <c r="G25" s="176">
        <v>334.09</v>
      </c>
      <c r="H25" s="175">
        <v>645</v>
      </c>
      <c r="I25" s="74">
        <v>645</v>
      </c>
      <c r="J25" s="74"/>
      <c r="K25" s="176">
        <v>57.240000000000009</v>
      </c>
      <c r="L25" s="164">
        <v>57.240000000000009</v>
      </c>
      <c r="M25" s="153">
        <v>57.240000000000009</v>
      </c>
      <c r="N25" s="164">
        <v>0</v>
      </c>
      <c r="O25" s="156"/>
    </row>
    <row r="26" spans="1:15" ht="23.1" customHeight="1">
      <c r="A26" s="321"/>
      <c r="B26" s="41" t="s">
        <v>45</v>
      </c>
      <c r="C26" s="4" t="s">
        <v>273</v>
      </c>
      <c r="D26" s="175">
        <v>406.75</v>
      </c>
      <c r="E26" s="105">
        <v>269.93</v>
      </c>
      <c r="F26" s="105">
        <v>0</v>
      </c>
      <c r="G26" s="176">
        <v>136.82</v>
      </c>
      <c r="H26" s="175">
        <v>99</v>
      </c>
      <c r="I26" s="74">
        <v>99</v>
      </c>
      <c r="J26" s="74"/>
      <c r="K26" s="176">
        <v>170.93</v>
      </c>
      <c r="L26" s="164">
        <v>170.93</v>
      </c>
      <c r="M26" s="153">
        <v>170.93</v>
      </c>
      <c r="N26" s="164">
        <v>0</v>
      </c>
      <c r="O26" s="156"/>
    </row>
    <row r="27" spans="1:15" s="73" customFormat="1" ht="23.1" customHeight="1">
      <c r="A27" s="320" t="s">
        <v>51</v>
      </c>
      <c r="B27" s="131" t="s">
        <v>7</v>
      </c>
      <c r="C27" s="131"/>
      <c r="D27" s="179">
        <v>3817.95</v>
      </c>
      <c r="E27" s="95">
        <v>2580.9300000000003</v>
      </c>
      <c r="F27" s="95">
        <v>0</v>
      </c>
      <c r="G27" s="179">
        <v>1237.02</v>
      </c>
      <c r="H27" s="179">
        <v>1718</v>
      </c>
      <c r="I27" s="179">
        <v>1718</v>
      </c>
      <c r="J27" s="179">
        <v>0</v>
      </c>
      <c r="K27" s="179">
        <v>862.93</v>
      </c>
      <c r="L27" s="179">
        <v>862.93</v>
      </c>
      <c r="M27" s="179">
        <v>862.93</v>
      </c>
      <c r="N27" s="179">
        <v>0</v>
      </c>
      <c r="O27" s="179" t="s">
        <v>0</v>
      </c>
    </row>
    <row r="28" spans="1:15" ht="23.1" customHeight="1">
      <c r="A28" s="321"/>
      <c r="B28" s="1" t="s">
        <v>55</v>
      </c>
      <c r="C28" s="130" t="s">
        <v>273</v>
      </c>
      <c r="D28" s="175">
        <v>1341.44</v>
      </c>
      <c r="E28" s="105">
        <v>898.42</v>
      </c>
      <c r="F28" s="105">
        <v>0</v>
      </c>
      <c r="G28" s="176">
        <v>443.02</v>
      </c>
      <c r="H28" s="175">
        <v>816</v>
      </c>
      <c r="I28" s="74">
        <v>816</v>
      </c>
      <c r="J28" s="74"/>
      <c r="K28" s="176">
        <v>82.419999999999959</v>
      </c>
      <c r="L28" s="164">
        <v>82.419999999999959</v>
      </c>
      <c r="M28" s="153">
        <v>82.419999999999959</v>
      </c>
      <c r="N28" s="164">
        <v>0</v>
      </c>
      <c r="O28" s="156"/>
    </row>
    <row r="29" spans="1:15" ht="23.1" customHeight="1">
      <c r="A29" s="321"/>
      <c r="B29" s="2" t="s">
        <v>318</v>
      </c>
      <c r="C29" s="130" t="s">
        <v>273</v>
      </c>
      <c r="D29" s="175">
        <v>1111.6799999999998</v>
      </c>
      <c r="E29" s="105">
        <v>754.93</v>
      </c>
      <c r="F29" s="105">
        <v>0</v>
      </c>
      <c r="G29" s="176">
        <v>356.75</v>
      </c>
      <c r="H29" s="175">
        <v>553</v>
      </c>
      <c r="I29" s="74">
        <v>553</v>
      </c>
      <c r="J29" s="74"/>
      <c r="K29" s="177">
        <v>201.92999999999995</v>
      </c>
      <c r="L29" s="164">
        <v>201.92999999999995</v>
      </c>
      <c r="M29" s="153">
        <v>201.92999999999995</v>
      </c>
      <c r="N29" s="174">
        <v>0</v>
      </c>
      <c r="O29" s="156" t="s">
        <v>0</v>
      </c>
    </row>
    <row r="30" spans="1:15" ht="23.1" customHeight="1">
      <c r="A30" s="321"/>
      <c r="B30" s="2" t="s">
        <v>56</v>
      </c>
      <c r="C30" s="4" t="s">
        <v>273</v>
      </c>
      <c r="D30" s="175">
        <v>665.36</v>
      </c>
      <c r="E30" s="105">
        <v>448.86</v>
      </c>
      <c r="F30" s="105">
        <v>0</v>
      </c>
      <c r="G30" s="176">
        <v>216.5</v>
      </c>
      <c r="H30" s="175">
        <v>349</v>
      </c>
      <c r="I30" s="74">
        <v>349</v>
      </c>
      <c r="J30" s="74"/>
      <c r="K30" s="176">
        <v>99.860000000000014</v>
      </c>
      <c r="L30" s="164">
        <v>99.860000000000014</v>
      </c>
      <c r="M30" s="153">
        <v>99.860000000000014</v>
      </c>
      <c r="N30" s="164">
        <v>0</v>
      </c>
      <c r="O30" s="156"/>
    </row>
    <row r="31" spans="1:15" s="73" customFormat="1" ht="36" customHeight="1">
      <c r="A31" s="321"/>
      <c r="B31" s="184" t="s">
        <v>337</v>
      </c>
      <c r="C31" s="5"/>
      <c r="D31" s="175">
        <v>699.47</v>
      </c>
      <c r="E31" s="105">
        <v>478.72</v>
      </c>
      <c r="F31" s="105">
        <v>0</v>
      </c>
      <c r="G31" s="176">
        <v>220.75</v>
      </c>
      <c r="H31" s="185">
        <v>0</v>
      </c>
      <c r="I31" s="186">
        <v>0</v>
      </c>
      <c r="J31" s="74"/>
      <c r="K31" s="176">
        <v>478.72</v>
      </c>
      <c r="L31" s="164">
        <v>478.72</v>
      </c>
      <c r="M31" s="153">
        <v>478.72</v>
      </c>
      <c r="N31" s="164">
        <v>0</v>
      </c>
      <c r="O31" s="183" t="s">
        <v>365</v>
      </c>
    </row>
    <row r="32" spans="1:15" s="73" customFormat="1" ht="23.1" customHeight="1">
      <c r="A32" s="320" t="s">
        <v>62</v>
      </c>
      <c r="B32" s="131" t="s">
        <v>7</v>
      </c>
      <c r="C32" s="131"/>
      <c r="D32" s="179">
        <v>4997.8200000000006</v>
      </c>
      <c r="E32" s="95">
        <v>3367.6</v>
      </c>
      <c r="F32" s="95">
        <v>0</v>
      </c>
      <c r="G32" s="179">
        <v>1630.22</v>
      </c>
      <c r="H32" s="179">
        <v>2642</v>
      </c>
      <c r="I32" s="179">
        <v>2642</v>
      </c>
      <c r="J32" s="179">
        <v>0</v>
      </c>
      <c r="K32" s="179">
        <v>725.59999999999991</v>
      </c>
      <c r="L32" s="179">
        <v>725.59999999999991</v>
      </c>
      <c r="M32" s="179">
        <v>725.59999999999991</v>
      </c>
      <c r="N32" s="179">
        <v>0</v>
      </c>
      <c r="O32" s="165"/>
    </row>
    <row r="33" spans="1:15" ht="23.1" customHeight="1">
      <c r="A33" s="321"/>
      <c r="B33" s="2" t="s">
        <v>66</v>
      </c>
      <c r="C33" s="4" t="s">
        <v>273</v>
      </c>
      <c r="D33" s="175">
        <v>1173.8499999999999</v>
      </c>
      <c r="E33" s="105">
        <v>787.55</v>
      </c>
      <c r="F33" s="105">
        <v>0</v>
      </c>
      <c r="G33" s="176">
        <v>386.3</v>
      </c>
      <c r="H33" s="175">
        <v>688</v>
      </c>
      <c r="I33" s="74">
        <v>688</v>
      </c>
      <c r="J33" s="74"/>
      <c r="K33" s="176">
        <v>99.549999999999955</v>
      </c>
      <c r="L33" s="164">
        <v>99.549999999999955</v>
      </c>
      <c r="M33" s="153">
        <v>99.549999999999955</v>
      </c>
      <c r="N33" s="164">
        <v>0</v>
      </c>
      <c r="O33" s="156"/>
    </row>
    <row r="34" spans="1:15" ht="23.1" customHeight="1">
      <c r="A34" s="321"/>
      <c r="B34" s="2" t="s">
        <v>67</v>
      </c>
      <c r="C34" s="4" t="s">
        <v>273</v>
      </c>
      <c r="D34" s="175">
        <v>1163.79</v>
      </c>
      <c r="E34" s="105">
        <v>789.83</v>
      </c>
      <c r="F34" s="105">
        <v>0</v>
      </c>
      <c r="G34" s="176">
        <v>373.96</v>
      </c>
      <c r="H34" s="175">
        <v>689</v>
      </c>
      <c r="I34" s="74">
        <v>689</v>
      </c>
      <c r="J34" s="74"/>
      <c r="K34" s="176">
        <v>100.83000000000004</v>
      </c>
      <c r="L34" s="164">
        <v>100.83000000000004</v>
      </c>
      <c r="M34" s="153">
        <v>100.83000000000004</v>
      </c>
      <c r="N34" s="164">
        <v>0</v>
      </c>
      <c r="O34" s="156"/>
    </row>
    <row r="35" spans="1:15" s="159" customFormat="1" ht="23.1" customHeight="1">
      <c r="A35" s="321"/>
      <c r="B35" s="2" t="s">
        <v>68</v>
      </c>
      <c r="C35" s="4" t="s">
        <v>272</v>
      </c>
      <c r="D35" s="175">
        <v>1218.8900000000001</v>
      </c>
      <c r="E35" s="105">
        <v>820.97</v>
      </c>
      <c r="F35" s="105">
        <v>0</v>
      </c>
      <c r="G35" s="176">
        <v>397.92</v>
      </c>
      <c r="H35" s="175">
        <v>697</v>
      </c>
      <c r="I35" s="74">
        <v>697</v>
      </c>
      <c r="J35" s="74"/>
      <c r="K35" s="176">
        <v>123.97000000000003</v>
      </c>
      <c r="L35" s="164">
        <v>123.97000000000003</v>
      </c>
      <c r="M35" s="153">
        <v>123.97000000000003</v>
      </c>
      <c r="N35" s="164">
        <v>0</v>
      </c>
      <c r="O35" s="8"/>
    </row>
    <row r="36" spans="1:15" ht="23.1" customHeight="1">
      <c r="A36" s="321"/>
      <c r="B36" s="2" t="s">
        <v>69</v>
      </c>
      <c r="C36" s="4" t="s">
        <v>273</v>
      </c>
      <c r="D36" s="175">
        <v>845.83999999999992</v>
      </c>
      <c r="E36" s="105">
        <v>574.17999999999995</v>
      </c>
      <c r="F36" s="105">
        <v>0</v>
      </c>
      <c r="G36" s="176">
        <v>271.66000000000003</v>
      </c>
      <c r="H36" s="175">
        <v>400</v>
      </c>
      <c r="I36" s="74">
        <v>400</v>
      </c>
      <c r="J36" s="74"/>
      <c r="K36" s="176">
        <v>174.17999999999995</v>
      </c>
      <c r="L36" s="164">
        <v>174.17999999999995</v>
      </c>
      <c r="M36" s="153">
        <v>174.17999999999995</v>
      </c>
      <c r="N36" s="164">
        <v>0</v>
      </c>
      <c r="O36" s="156"/>
    </row>
    <row r="37" spans="1:15" ht="23.1" customHeight="1">
      <c r="A37" s="321"/>
      <c r="B37" s="3" t="s">
        <v>70</v>
      </c>
      <c r="C37" s="4" t="s">
        <v>273</v>
      </c>
      <c r="D37" s="175">
        <v>559.64</v>
      </c>
      <c r="E37" s="105">
        <v>373.58</v>
      </c>
      <c r="F37" s="105">
        <v>0</v>
      </c>
      <c r="G37" s="176">
        <v>186.06</v>
      </c>
      <c r="H37" s="175">
        <v>168</v>
      </c>
      <c r="I37" s="74">
        <v>168</v>
      </c>
      <c r="J37" s="74"/>
      <c r="K37" s="176">
        <v>205.57999999999998</v>
      </c>
      <c r="L37" s="164">
        <v>205.57999999999998</v>
      </c>
      <c r="M37" s="153">
        <v>205.57999999999998</v>
      </c>
      <c r="N37" s="164">
        <v>0</v>
      </c>
      <c r="O37" s="156"/>
    </row>
    <row r="38" spans="1:15" s="73" customFormat="1" ht="23.1" customHeight="1">
      <c r="A38" s="321"/>
      <c r="B38" s="158" t="s">
        <v>338</v>
      </c>
      <c r="C38" s="5"/>
      <c r="D38" s="175">
        <v>35.81</v>
      </c>
      <c r="E38" s="105">
        <v>21.49</v>
      </c>
      <c r="F38" s="105">
        <v>0</v>
      </c>
      <c r="G38" s="176">
        <v>14.32</v>
      </c>
      <c r="H38" s="179"/>
      <c r="I38" s="179"/>
      <c r="J38" s="179"/>
      <c r="K38" s="176">
        <v>21.49</v>
      </c>
      <c r="L38" s="164">
        <v>21.49</v>
      </c>
      <c r="M38" s="153">
        <v>21.49</v>
      </c>
      <c r="N38" s="164">
        <v>0</v>
      </c>
      <c r="O38" s="183" t="s">
        <v>364</v>
      </c>
    </row>
    <row r="39" spans="1:15" s="73" customFormat="1" ht="23.1" customHeight="1">
      <c r="A39" s="320" t="s">
        <v>83</v>
      </c>
      <c r="B39" s="131" t="s">
        <v>7</v>
      </c>
      <c r="C39" s="131"/>
      <c r="D39" s="179">
        <v>2001.6200000000001</v>
      </c>
      <c r="E39" s="95">
        <v>1333.8600000000001</v>
      </c>
      <c r="F39" s="95">
        <v>0</v>
      </c>
      <c r="G39" s="179">
        <v>667.76</v>
      </c>
      <c r="H39" s="179">
        <v>984</v>
      </c>
      <c r="I39" s="179">
        <v>984</v>
      </c>
      <c r="J39" s="179">
        <v>0</v>
      </c>
      <c r="K39" s="179">
        <v>349.86000000000013</v>
      </c>
      <c r="L39" s="179">
        <v>349.86000000000013</v>
      </c>
      <c r="M39" s="179">
        <v>349.86000000000013</v>
      </c>
      <c r="N39" s="179">
        <v>0</v>
      </c>
      <c r="O39" s="165"/>
    </row>
    <row r="40" spans="1:15" ht="23.1" customHeight="1">
      <c r="A40" s="321"/>
      <c r="B40" s="2" t="s">
        <v>87</v>
      </c>
      <c r="C40" s="4" t="s">
        <v>273</v>
      </c>
      <c r="D40" s="175">
        <v>1087.3000000000002</v>
      </c>
      <c r="E40" s="105">
        <v>728.7</v>
      </c>
      <c r="F40" s="105">
        <v>0</v>
      </c>
      <c r="G40" s="176">
        <v>358.6</v>
      </c>
      <c r="H40" s="175">
        <v>538</v>
      </c>
      <c r="I40" s="74">
        <v>538</v>
      </c>
      <c r="J40" s="74"/>
      <c r="K40" s="176">
        <v>190.70000000000005</v>
      </c>
      <c r="L40" s="164">
        <v>190.70000000000005</v>
      </c>
      <c r="M40" s="153">
        <v>190.70000000000005</v>
      </c>
      <c r="N40" s="164">
        <v>0</v>
      </c>
      <c r="O40" s="156"/>
    </row>
    <row r="41" spans="1:15" ht="33" customHeight="1">
      <c r="A41" s="321"/>
      <c r="B41" s="1" t="s">
        <v>88</v>
      </c>
      <c r="C41" s="4" t="s">
        <v>272</v>
      </c>
      <c r="D41" s="175">
        <v>870.21</v>
      </c>
      <c r="E41" s="105">
        <v>578.69000000000005</v>
      </c>
      <c r="F41" s="105">
        <v>0</v>
      </c>
      <c r="G41" s="176">
        <v>291.52</v>
      </c>
      <c r="H41" s="175">
        <v>446</v>
      </c>
      <c r="I41" s="74">
        <v>446</v>
      </c>
      <c r="J41" s="74"/>
      <c r="K41" s="176">
        <v>132.69000000000005</v>
      </c>
      <c r="L41" s="164">
        <v>132.69000000000005</v>
      </c>
      <c r="M41" s="153">
        <v>132.69000000000005</v>
      </c>
      <c r="N41" s="164">
        <v>0</v>
      </c>
      <c r="O41" s="182" t="s">
        <v>0</v>
      </c>
    </row>
    <row r="42" spans="1:15" s="73" customFormat="1" ht="23.1" customHeight="1">
      <c r="A42" s="321"/>
      <c r="B42" s="158" t="s">
        <v>339</v>
      </c>
      <c r="C42" s="5"/>
      <c r="D42" s="175">
        <v>44.11</v>
      </c>
      <c r="E42" s="105">
        <v>26.47</v>
      </c>
      <c r="F42" s="105">
        <v>0</v>
      </c>
      <c r="G42" s="176">
        <v>17.64</v>
      </c>
      <c r="H42" s="179"/>
      <c r="I42" s="179"/>
      <c r="J42" s="179"/>
      <c r="K42" s="176">
        <v>26.47</v>
      </c>
      <c r="L42" s="164">
        <v>26.47</v>
      </c>
      <c r="M42" s="153">
        <v>26.47</v>
      </c>
      <c r="N42" s="164">
        <v>0</v>
      </c>
      <c r="O42" s="183" t="s">
        <v>364</v>
      </c>
    </row>
    <row r="43" spans="1:15" s="73" customFormat="1" ht="23.1" customHeight="1">
      <c r="A43" s="320" t="s">
        <v>101</v>
      </c>
      <c r="B43" s="131" t="s">
        <v>7</v>
      </c>
      <c r="C43" s="131"/>
      <c r="D43" s="179">
        <v>3124.98</v>
      </c>
      <c r="E43" s="95">
        <v>2073.7399999999998</v>
      </c>
      <c r="F43" s="95">
        <v>0</v>
      </c>
      <c r="G43" s="179">
        <v>1051.24</v>
      </c>
      <c r="H43" s="179">
        <v>1781</v>
      </c>
      <c r="I43" s="179">
        <v>1781</v>
      </c>
      <c r="J43" s="179">
        <v>0</v>
      </c>
      <c r="K43" s="179">
        <v>292.74</v>
      </c>
      <c r="L43" s="179">
        <v>292.74</v>
      </c>
      <c r="M43" s="179">
        <v>292.74</v>
      </c>
      <c r="N43" s="179">
        <v>0</v>
      </c>
      <c r="O43" s="165"/>
    </row>
    <row r="44" spans="1:15" ht="23.1" customHeight="1">
      <c r="A44" s="321"/>
      <c r="B44" s="2" t="s">
        <v>105</v>
      </c>
      <c r="C44" s="4" t="s">
        <v>273</v>
      </c>
      <c r="D44" s="175">
        <v>1533.62</v>
      </c>
      <c r="E44" s="105">
        <v>1027.77</v>
      </c>
      <c r="F44" s="105">
        <v>0</v>
      </c>
      <c r="G44" s="176">
        <v>505.85</v>
      </c>
      <c r="H44" s="175">
        <v>922</v>
      </c>
      <c r="I44" s="74">
        <v>922</v>
      </c>
      <c r="J44" s="74"/>
      <c r="K44" s="176">
        <v>105.76999999999998</v>
      </c>
      <c r="L44" s="164">
        <v>105.76999999999998</v>
      </c>
      <c r="M44" s="153">
        <v>105.76999999999998</v>
      </c>
      <c r="N44" s="164">
        <v>0</v>
      </c>
      <c r="O44" s="156"/>
    </row>
    <row r="45" spans="1:15" ht="23.1" customHeight="1">
      <c r="A45" s="321"/>
      <c r="B45" s="2" t="s">
        <v>106</v>
      </c>
      <c r="C45" s="4" t="s">
        <v>273</v>
      </c>
      <c r="D45" s="175">
        <v>1508.69</v>
      </c>
      <c r="E45" s="105">
        <v>996.37</v>
      </c>
      <c r="F45" s="105">
        <v>0</v>
      </c>
      <c r="G45" s="176">
        <v>512.32000000000005</v>
      </c>
      <c r="H45" s="175">
        <v>859</v>
      </c>
      <c r="I45" s="74">
        <v>859</v>
      </c>
      <c r="J45" s="74"/>
      <c r="K45" s="176">
        <v>137.37</v>
      </c>
      <c r="L45" s="164">
        <v>137.37</v>
      </c>
      <c r="M45" s="153">
        <v>137.37</v>
      </c>
      <c r="N45" s="164">
        <v>0</v>
      </c>
      <c r="O45" s="156"/>
    </row>
    <row r="46" spans="1:15" s="73" customFormat="1" ht="23.1" customHeight="1">
      <c r="A46" s="321"/>
      <c r="B46" s="158" t="s">
        <v>340</v>
      </c>
      <c r="C46" s="5"/>
      <c r="D46" s="175">
        <v>82.67</v>
      </c>
      <c r="E46" s="105">
        <v>49.6</v>
      </c>
      <c r="F46" s="105">
        <v>0</v>
      </c>
      <c r="G46" s="176">
        <v>33.07</v>
      </c>
      <c r="H46" s="179"/>
      <c r="I46" s="179"/>
      <c r="J46" s="179"/>
      <c r="K46" s="176">
        <v>49.6</v>
      </c>
      <c r="L46" s="164">
        <v>49.6</v>
      </c>
      <c r="M46" s="153">
        <v>49.6</v>
      </c>
      <c r="N46" s="164">
        <v>0</v>
      </c>
      <c r="O46" s="183" t="s">
        <v>364</v>
      </c>
    </row>
    <row r="47" spans="1:15" s="73" customFormat="1" ht="23.1" customHeight="1">
      <c r="A47" s="320" t="s">
        <v>117</v>
      </c>
      <c r="B47" s="131" t="s">
        <v>7</v>
      </c>
      <c r="C47" s="131"/>
      <c r="D47" s="179">
        <v>4799.95</v>
      </c>
      <c r="E47" s="95">
        <v>3216.2100000000005</v>
      </c>
      <c r="F47" s="95">
        <v>0</v>
      </c>
      <c r="G47" s="179">
        <v>1583.74</v>
      </c>
      <c r="H47" s="179">
        <v>2463</v>
      </c>
      <c r="I47" s="179">
        <v>2463</v>
      </c>
      <c r="J47" s="179">
        <v>0</v>
      </c>
      <c r="K47" s="179">
        <v>753.21000000000015</v>
      </c>
      <c r="L47" s="179">
        <v>753.21000000000015</v>
      </c>
      <c r="M47" s="179">
        <v>753.21000000000015</v>
      </c>
      <c r="N47" s="179">
        <v>0</v>
      </c>
      <c r="O47" s="165"/>
    </row>
    <row r="48" spans="1:15" s="159" customFormat="1" ht="23.1" customHeight="1">
      <c r="A48" s="321"/>
      <c r="B48" s="2" t="s">
        <v>121</v>
      </c>
      <c r="C48" s="4" t="s">
        <v>273</v>
      </c>
      <c r="D48" s="175">
        <v>1547.4</v>
      </c>
      <c r="E48" s="105">
        <v>1035.24</v>
      </c>
      <c r="F48" s="105">
        <v>0</v>
      </c>
      <c r="G48" s="176">
        <v>512.16</v>
      </c>
      <c r="H48" s="175">
        <v>803</v>
      </c>
      <c r="I48" s="74">
        <v>803</v>
      </c>
      <c r="J48" s="74"/>
      <c r="K48" s="176">
        <v>232.24</v>
      </c>
      <c r="L48" s="164">
        <v>232.24</v>
      </c>
      <c r="M48" s="153">
        <v>232.24</v>
      </c>
      <c r="N48" s="164">
        <v>0</v>
      </c>
      <c r="O48" s="8"/>
    </row>
    <row r="49" spans="1:15" s="159" customFormat="1" ht="23.1" customHeight="1">
      <c r="A49" s="321"/>
      <c r="B49" s="2" t="s">
        <v>122</v>
      </c>
      <c r="C49" s="6" t="s">
        <v>272</v>
      </c>
      <c r="D49" s="175">
        <v>1354.09</v>
      </c>
      <c r="E49" s="105">
        <v>906.01</v>
      </c>
      <c r="F49" s="105">
        <v>0</v>
      </c>
      <c r="G49" s="176">
        <v>448.08</v>
      </c>
      <c r="H49" s="175">
        <v>746</v>
      </c>
      <c r="I49" s="74">
        <v>746</v>
      </c>
      <c r="J49" s="74"/>
      <c r="K49" s="176">
        <v>160.01</v>
      </c>
      <c r="L49" s="164">
        <v>160.01</v>
      </c>
      <c r="M49" s="153">
        <v>160.01</v>
      </c>
      <c r="N49" s="164">
        <v>0</v>
      </c>
      <c r="O49" s="8"/>
    </row>
    <row r="50" spans="1:15" ht="23.1" customHeight="1">
      <c r="A50" s="321"/>
      <c r="B50" s="7" t="s">
        <v>123</v>
      </c>
      <c r="C50" s="4" t="s">
        <v>273</v>
      </c>
      <c r="D50" s="175">
        <v>829.71</v>
      </c>
      <c r="E50" s="105">
        <v>558.19000000000005</v>
      </c>
      <c r="F50" s="105">
        <v>0</v>
      </c>
      <c r="G50" s="176">
        <v>271.52</v>
      </c>
      <c r="H50" s="175">
        <v>420</v>
      </c>
      <c r="I50" s="74">
        <v>420</v>
      </c>
      <c r="J50" s="74"/>
      <c r="K50" s="176">
        <v>138.19000000000005</v>
      </c>
      <c r="L50" s="164">
        <v>138.19000000000005</v>
      </c>
      <c r="M50" s="153">
        <v>138.19000000000005</v>
      </c>
      <c r="N50" s="164">
        <v>0</v>
      </c>
      <c r="O50" s="156"/>
    </row>
    <row r="51" spans="1:15" ht="23.1" customHeight="1">
      <c r="A51" s="321"/>
      <c r="B51" s="7" t="s">
        <v>124</v>
      </c>
      <c r="C51" s="4" t="s">
        <v>272</v>
      </c>
      <c r="D51" s="175">
        <v>1013.6400000000001</v>
      </c>
      <c r="E51" s="105">
        <v>683.7</v>
      </c>
      <c r="F51" s="105">
        <v>0</v>
      </c>
      <c r="G51" s="176">
        <v>329.94</v>
      </c>
      <c r="H51" s="175">
        <v>494</v>
      </c>
      <c r="I51" s="74">
        <v>494</v>
      </c>
      <c r="J51" s="74"/>
      <c r="K51" s="176">
        <v>189.70000000000005</v>
      </c>
      <c r="L51" s="164">
        <v>189.70000000000005</v>
      </c>
      <c r="M51" s="153">
        <v>189.70000000000005</v>
      </c>
      <c r="N51" s="164">
        <v>0</v>
      </c>
      <c r="O51" s="156"/>
    </row>
    <row r="52" spans="1:15" s="73" customFormat="1" ht="23.1" customHeight="1">
      <c r="A52" s="321"/>
      <c r="B52" s="158" t="s">
        <v>341</v>
      </c>
      <c r="C52" s="5"/>
      <c r="D52" s="175">
        <v>55.11</v>
      </c>
      <c r="E52" s="105">
        <v>33.07</v>
      </c>
      <c r="F52" s="105">
        <v>0</v>
      </c>
      <c r="G52" s="176">
        <v>22.04</v>
      </c>
      <c r="H52" s="179"/>
      <c r="I52" s="179"/>
      <c r="J52" s="179"/>
      <c r="K52" s="176">
        <v>33.07</v>
      </c>
      <c r="L52" s="164">
        <v>33.07</v>
      </c>
      <c r="M52" s="153">
        <v>33.07</v>
      </c>
      <c r="N52" s="164">
        <v>0</v>
      </c>
      <c r="O52" s="183" t="s">
        <v>364</v>
      </c>
    </row>
    <row r="53" spans="1:15" s="73" customFormat="1" ht="23.1" customHeight="1">
      <c r="A53" s="320" t="s">
        <v>142</v>
      </c>
      <c r="B53" s="131" t="s">
        <v>7</v>
      </c>
      <c r="C53" s="131"/>
      <c r="D53" s="179">
        <v>2334.87</v>
      </c>
      <c r="E53" s="95">
        <v>1557.7599999999998</v>
      </c>
      <c r="F53" s="95">
        <v>0</v>
      </c>
      <c r="G53" s="179">
        <v>777.11000000000013</v>
      </c>
      <c r="H53" s="179">
        <v>1246</v>
      </c>
      <c r="I53" s="179">
        <v>1246</v>
      </c>
      <c r="J53" s="179">
        <v>0</v>
      </c>
      <c r="K53" s="179">
        <v>311.76</v>
      </c>
      <c r="L53" s="179">
        <v>311.76</v>
      </c>
      <c r="M53" s="179">
        <v>311.76</v>
      </c>
      <c r="N53" s="179">
        <v>0</v>
      </c>
      <c r="O53" s="165"/>
    </row>
    <row r="54" spans="1:15" ht="23.1" customHeight="1">
      <c r="A54" s="321"/>
      <c r="B54" s="2" t="s">
        <v>146</v>
      </c>
      <c r="C54" s="4" t="s">
        <v>272</v>
      </c>
      <c r="D54" s="175">
        <v>1055.0899999999999</v>
      </c>
      <c r="E54" s="105">
        <v>710.17</v>
      </c>
      <c r="F54" s="105">
        <v>0</v>
      </c>
      <c r="G54" s="176">
        <v>344.92</v>
      </c>
      <c r="H54" s="175">
        <v>599</v>
      </c>
      <c r="I54" s="74">
        <v>599</v>
      </c>
      <c r="J54" s="74"/>
      <c r="K54" s="176">
        <v>111.16999999999996</v>
      </c>
      <c r="L54" s="164">
        <v>111.16999999999996</v>
      </c>
      <c r="M54" s="153">
        <v>111.16999999999996</v>
      </c>
      <c r="N54" s="164">
        <v>0</v>
      </c>
      <c r="O54" s="156"/>
    </row>
    <row r="55" spans="1:15" ht="23.1" customHeight="1">
      <c r="A55" s="321"/>
      <c r="B55" s="2" t="s">
        <v>147</v>
      </c>
      <c r="C55" s="4" t="s">
        <v>273</v>
      </c>
      <c r="D55" s="175">
        <v>1141.73</v>
      </c>
      <c r="E55" s="105">
        <v>759.24</v>
      </c>
      <c r="F55" s="105">
        <v>0</v>
      </c>
      <c r="G55" s="176">
        <v>382.49</v>
      </c>
      <c r="H55" s="175">
        <v>623</v>
      </c>
      <c r="I55" s="74">
        <v>623</v>
      </c>
      <c r="J55" s="74"/>
      <c r="K55" s="176">
        <v>136.24</v>
      </c>
      <c r="L55" s="164">
        <v>136.24</v>
      </c>
      <c r="M55" s="153">
        <v>136.24</v>
      </c>
      <c r="N55" s="164">
        <v>0</v>
      </c>
      <c r="O55" s="156"/>
    </row>
    <row r="56" spans="1:15" s="150" customFormat="1" ht="23.1" customHeight="1">
      <c r="A56" s="321"/>
      <c r="B56" s="2" t="s">
        <v>342</v>
      </c>
      <c r="C56" s="4"/>
      <c r="D56" s="175">
        <v>138.05000000000001</v>
      </c>
      <c r="E56" s="105">
        <v>88.35</v>
      </c>
      <c r="F56" s="105">
        <v>0</v>
      </c>
      <c r="G56" s="176">
        <v>49.7</v>
      </c>
      <c r="H56" s="175">
        <v>24</v>
      </c>
      <c r="I56" s="74">
        <v>24</v>
      </c>
      <c r="J56" s="74"/>
      <c r="K56" s="176">
        <v>64.349999999999994</v>
      </c>
      <c r="L56" s="164">
        <v>64.349999999999994</v>
      </c>
      <c r="M56" s="153">
        <v>64.349999999999994</v>
      </c>
      <c r="N56" s="164">
        <v>0</v>
      </c>
      <c r="O56" s="156"/>
    </row>
    <row r="57" spans="1:15" s="73" customFormat="1" ht="23.1" customHeight="1">
      <c r="A57" s="320" t="s">
        <v>155</v>
      </c>
      <c r="B57" s="131" t="s">
        <v>7</v>
      </c>
      <c r="C57" s="5"/>
      <c r="D57" s="179">
        <v>2800.3300000000004</v>
      </c>
      <c r="E57" s="95">
        <v>1879.96</v>
      </c>
      <c r="F57" s="95">
        <v>0</v>
      </c>
      <c r="G57" s="179">
        <v>920.37</v>
      </c>
      <c r="H57" s="179">
        <v>1432</v>
      </c>
      <c r="I57" s="179">
        <v>1432</v>
      </c>
      <c r="J57" s="179">
        <v>0</v>
      </c>
      <c r="K57" s="179">
        <v>447.96000000000004</v>
      </c>
      <c r="L57" s="179">
        <v>447.96000000000004</v>
      </c>
      <c r="M57" s="179">
        <v>447.96000000000004</v>
      </c>
      <c r="N57" s="179">
        <v>0</v>
      </c>
      <c r="O57" s="165"/>
    </row>
    <row r="58" spans="1:15" ht="23.1" customHeight="1">
      <c r="A58" s="321"/>
      <c r="B58" s="2" t="s">
        <v>159</v>
      </c>
      <c r="C58" s="4" t="s">
        <v>273</v>
      </c>
      <c r="D58" s="175">
        <v>2017.8400000000001</v>
      </c>
      <c r="E58" s="105">
        <v>1353.7</v>
      </c>
      <c r="F58" s="105">
        <v>0</v>
      </c>
      <c r="G58" s="176">
        <v>664.14</v>
      </c>
      <c r="H58" s="175">
        <v>1119</v>
      </c>
      <c r="I58" s="74">
        <v>1119</v>
      </c>
      <c r="J58" s="74"/>
      <c r="K58" s="176">
        <v>234.70000000000005</v>
      </c>
      <c r="L58" s="164">
        <v>234.70000000000005</v>
      </c>
      <c r="M58" s="153">
        <v>234.70000000000005</v>
      </c>
      <c r="N58" s="164">
        <v>0</v>
      </c>
      <c r="O58" s="156"/>
    </row>
    <row r="59" spans="1:15" ht="23.1" customHeight="1">
      <c r="A59" s="321"/>
      <c r="B59" s="2" t="s">
        <v>160</v>
      </c>
      <c r="C59" s="4" t="s">
        <v>273</v>
      </c>
      <c r="D59" s="175">
        <v>343.88</v>
      </c>
      <c r="E59" s="105">
        <v>232.01</v>
      </c>
      <c r="F59" s="105">
        <v>0</v>
      </c>
      <c r="G59" s="176">
        <v>111.87</v>
      </c>
      <c r="H59" s="175">
        <v>173</v>
      </c>
      <c r="I59" s="74">
        <v>173</v>
      </c>
      <c r="J59" s="74"/>
      <c r="K59" s="176">
        <v>59.009999999999991</v>
      </c>
      <c r="L59" s="164">
        <v>59.009999999999991</v>
      </c>
      <c r="M59" s="153">
        <v>59.009999999999991</v>
      </c>
      <c r="N59" s="164">
        <v>0</v>
      </c>
      <c r="O59" s="156"/>
    </row>
    <row r="60" spans="1:15" ht="23.1" customHeight="1">
      <c r="A60" s="325"/>
      <c r="B60" s="3" t="s">
        <v>161</v>
      </c>
      <c r="C60" s="4" t="s">
        <v>273</v>
      </c>
      <c r="D60" s="175">
        <v>438.61</v>
      </c>
      <c r="E60" s="105">
        <v>294.25</v>
      </c>
      <c r="F60" s="105">
        <v>0</v>
      </c>
      <c r="G60" s="176">
        <v>144.36000000000001</v>
      </c>
      <c r="H60" s="175">
        <v>140</v>
      </c>
      <c r="I60" s="74">
        <v>140</v>
      </c>
      <c r="J60" s="74"/>
      <c r="K60" s="176">
        <v>154.25</v>
      </c>
      <c r="L60" s="164">
        <v>154.25</v>
      </c>
      <c r="M60" s="153">
        <v>154.25</v>
      </c>
      <c r="N60" s="164">
        <v>0</v>
      </c>
      <c r="O60" s="156"/>
    </row>
    <row r="61" spans="1:15" s="73" customFormat="1" ht="23.1" customHeight="1">
      <c r="A61" s="320" t="s">
        <v>172</v>
      </c>
      <c r="B61" s="131" t="s">
        <v>7</v>
      </c>
      <c r="C61" s="5"/>
      <c r="D61" s="164">
        <v>1490.26</v>
      </c>
      <c r="E61" s="95">
        <v>1006.48</v>
      </c>
      <c r="F61" s="95">
        <v>0</v>
      </c>
      <c r="G61" s="164">
        <v>483.78</v>
      </c>
      <c r="H61" s="164">
        <v>784</v>
      </c>
      <c r="I61" s="164">
        <v>784</v>
      </c>
      <c r="J61" s="164">
        <v>0</v>
      </c>
      <c r="K61" s="164">
        <v>222.48000000000005</v>
      </c>
      <c r="L61" s="164">
        <v>222.48000000000005</v>
      </c>
      <c r="M61" s="164">
        <v>222.48000000000005</v>
      </c>
      <c r="N61" s="164">
        <v>0</v>
      </c>
      <c r="O61" s="165"/>
    </row>
    <row r="62" spans="1:15" ht="23.1" customHeight="1">
      <c r="A62" s="321"/>
      <c r="B62" s="2" t="s">
        <v>176</v>
      </c>
      <c r="C62" s="4" t="s">
        <v>273</v>
      </c>
      <c r="D62" s="175">
        <v>772.24</v>
      </c>
      <c r="E62" s="105">
        <v>521.70000000000005</v>
      </c>
      <c r="F62" s="105">
        <v>0</v>
      </c>
      <c r="G62" s="176">
        <v>250.54</v>
      </c>
      <c r="H62" s="175">
        <v>408</v>
      </c>
      <c r="I62" s="74">
        <v>408</v>
      </c>
      <c r="J62" s="74"/>
      <c r="K62" s="176">
        <v>113.70000000000005</v>
      </c>
      <c r="L62" s="164">
        <v>113.70000000000005</v>
      </c>
      <c r="M62" s="153">
        <v>113.70000000000005</v>
      </c>
      <c r="N62" s="164">
        <v>0</v>
      </c>
      <c r="O62" s="156"/>
    </row>
    <row r="63" spans="1:15" ht="36.75" customHeight="1">
      <c r="A63" s="321"/>
      <c r="B63" s="2" t="s">
        <v>177</v>
      </c>
      <c r="C63" s="4" t="s">
        <v>272</v>
      </c>
      <c r="D63" s="175">
        <v>676.71</v>
      </c>
      <c r="E63" s="105">
        <v>459.99</v>
      </c>
      <c r="F63" s="105">
        <v>0</v>
      </c>
      <c r="G63" s="176">
        <v>216.72</v>
      </c>
      <c r="H63" s="175">
        <v>376</v>
      </c>
      <c r="I63" s="74">
        <v>376</v>
      </c>
      <c r="J63" s="74"/>
      <c r="K63" s="176">
        <v>83.990000000000009</v>
      </c>
      <c r="L63" s="164">
        <v>83.990000000000009</v>
      </c>
      <c r="M63" s="153">
        <v>83.990000000000009</v>
      </c>
      <c r="N63" s="164">
        <v>0</v>
      </c>
      <c r="O63" s="182" t="s">
        <v>0</v>
      </c>
    </row>
    <row r="64" spans="1:15" s="73" customFormat="1" ht="23.1" customHeight="1">
      <c r="A64" s="321"/>
      <c r="B64" s="158" t="s">
        <v>343</v>
      </c>
      <c r="C64" s="5"/>
      <c r="D64" s="175">
        <v>41.31</v>
      </c>
      <c r="E64" s="105">
        <v>24.79</v>
      </c>
      <c r="F64" s="105">
        <v>0</v>
      </c>
      <c r="G64" s="176">
        <v>16.52</v>
      </c>
      <c r="H64" s="164"/>
      <c r="I64" s="164"/>
      <c r="J64" s="164"/>
      <c r="K64" s="176">
        <v>24.79</v>
      </c>
      <c r="L64" s="164">
        <v>24.79</v>
      </c>
      <c r="M64" s="153">
        <v>24.79</v>
      </c>
      <c r="N64" s="164">
        <v>0</v>
      </c>
      <c r="O64" s="183" t="s">
        <v>364</v>
      </c>
    </row>
    <row r="65" spans="1:15" s="73" customFormat="1" ht="23.1" customHeight="1">
      <c r="A65" s="320" t="s">
        <v>189</v>
      </c>
      <c r="B65" s="131" t="s">
        <v>7</v>
      </c>
      <c r="C65" s="5"/>
      <c r="D65" s="164">
        <v>2803.1</v>
      </c>
      <c r="E65" s="95">
        <v>1867.4599999999998</v>
      </c>
      <c r="F65" s="95">
        <v>0</v>
      </c>
      <c r="G65" s="164">
        <v>935.64</v>
      </c>
      <c r="H65" s="164">
        <v>1514</v>
      </c>
      <c r="I65" s="164">
        <v>1514</v>
      </c>
      <c r="J65" s="164">
        <v>0</v>
      </c>
      <c r="K65" s="164">
        <v>353.45999999999992</v>
      </c>
      <c r="L65" s="164">
        <v>353.45999999999992</v>
      </c>
      <c r="M65" s="164">
        <v>353.45999999999992</v>
      </c>
      <c r="N65" s="164">
        <v>0</v>
      </c>
      <c r="O65" s="165"/>
    </row>
    <row r="66" spans="1:15" ht="23.1" customHeight="1">
      <c r="A66" s="321"/>
      <c r="B66" s="2" t="s">
        <v>193</v>
      </c>
      <c r="C66" s="4" t="s">
        <v>273</v>
      </c>
      <c r="D66" s="175">
        <v>1852.37</v>
      </c>
      <c r="E66" s="105">
        <v>1233.8599999999999</v>
      </c>
      <c r="F66" s="105">
        <v>0</v>
      </c>
      <c r="G66" s="176">
        <v>618.51</v>
      </c>
      <c r="H66" s="175">
        <v>1053</v>
      </c>
      <c r="I66" s="74">
        <v>1053</v>
      </c>
      <c r="J66" s="74"/>
      <c r="K66" s="176">
        <v>180.8599999999999</v>
      </c>
      <c r="L66" s="164">
        <v>180.8599999999999</v>
      </c>
      <c r="M66" s="153">
        <v>180.8599999999999</v>
      </c>
      <c r="N66" s="164">
        <v>0</v>
      </c>
      <c r="O66" s="156"/>
    </row>
    <row r="67" spans="1:15" ht="23.1" customHeight="1">
      <c r="A67" s="321"/>
      <c r="B67" s="2" t="s">
        <v>194</v>
      </c>
      <c r="C67" s="4" t="s">
        <v>273</v>
      </c>
      <c r="D67" s="175">
        <v>871</v>
      </c>
      <c r="E67" s="105">
        <v>582.36</v>
      </c>
      <c r="F67" s="105">
        <v>0</v>
      </c>
      <c r="G67" s="176">
        <v>288.64</v>
      </c>
      <c r="H67" s="175">
        <v>447</v>
      </c>
      <c r="I67" s="74">
        <v>447</v>
      </c>
      <c r="J67" s="74"/>
      <c r="K67" s="176">
        <v>135.36000000000001</v>
      </c>
      <c r="L67" s="164">
        <v>135.36000000000001</v>
      </c>
      <c r="M67" s="153">
        <v>135.36000000000001</v>
      </c>
      <c r="N67" s="164">
        <v>0</v>
      </c>
      <c r="O67" s="156"/>
    </row>
    <row r="68" spans="1:15" s="150" customFormat="1" ht="23.1" customHeight="1">
      <c r="A68" s="321"/>
      <c r="B68" s="2" t="s">
        <v>344</v>
      </c>
      <c r="C68" s="4"/>
      <c r="D68" s="175">
        <v>79.73</v>
      </c>
      <c r="E68" s="105">
        <v>51.24</v>
      </c>
      <c r="F68" s="105">
        <v>0</v>
      </c>
      <c r="G68" s="176">
        <v>28.49</v>
      </c>
      <c r="H68" s="175">
        <v>14</v>
      </c>
      <c r="I68" s="74">
        <v>14</v>
      </c>
      <c r="J68" s="74"/>
      <c r="K68" s="176">
        <v>37.24</v>
      </c>
      <c r="L68" s="164">
        <v>37.24</v>
      </c>
      <c r="M68" s="153">
        <v>37.24</v>
      </c>
      <c r="N68" s="164">
        <v>0</v>
      </c>
      <c r="O68" s="156"/>
    </row>
    <row r="69" spans="1:15" s="73" customFormat="1" ht="23.1" customHeight="1">
      <c r="A69" s="320" t="s">
        <v>201</v>
      </c>
      <c r="B69" s="131" t="s">
        <v>7</v>
      </c>
      <c r="C69" s="5"/>
      <c r="D69" s="180">
        <v>1551.12</v>
      </c>
      <c r="E69" s="108">
        <v>1040.67</v>
      </c>
      <c r="F69" s="108">
        <v>0</v>
      </c>
      <c r="G69" s="180">
        <v>510.45000000000005</v>
      </c>
      <c r="H69" s="180">
        <v>706</v>
      </c>
      <c r="I69" s="180">
        <v>706</v>
      </c>
      <c r="J69" s="180">
        <v>0</v>
      </c>
      <c r="K69" s="180">
        <v>334.66999999999996</v>
      </c>
      <c r="L69" s="180">
        <v>334.66999999999996</v>
      </c>
      <c r="M69" s="180">
        <v>334.66999999999996</v>
      </c>
      <c r="N69" s="180">
        <v>0</v>
      </c>
      <c r="O69" s="165"/>
    </row>
    <row r="70" spans="1:15" ht="23.1" customHeight="1">
      <c r="A70" s="321"/>
      <c r="B70" s="2" t="s">
        <v>205</v>
      </c>
      <c r="C70" s="4" t="s">
        <v>273</v>
      </c>
      <c r="D70" s="175">
        <v>935.55</v>
      </c>
      <c r="E70" s="105">
        <v>625.80999999999995</v>
      </c>
      <c r="F70" s="105">
        <v>0</v>
      </c>
      <c r="G70" s="176">
        <v>309.74</v>
      </c>
      <c r="H70" s="175">
        <v>452</v>
      </c>
      <c r="I70" s="74">
        <v>452</v>
      </c>
      <c r="J70" s="74"/>
      <c r="K70" s="176">
        <v>173.80999999999995</v>
      </c>
      <c r="L70" s="164">
        <v>173.80999999999995</v>
      </c>
      <c r="M70" s="153">
        <v>173.80999999999995</v>
      </c>
      <c r="N70" s="164">
        <v>0</v>
      </c>
      <c r="O70" s="156"/>
    </row>
    <row r="71" spans="1:15" s="150" customFormat="1" ht="23.1" customHeight="1">
      <c r="A71" s="322"/>
      <c r="B71" s="3" t="s">
        <v>206</v>
      </c>
      <c r="C71" s="4" t="s">
        <v>273</v>
      </c>
      <c r="D71" s="175">
        <v>615.57000000000005</v>
      </c>
      <c r="E71" s="105">
        <v>414.86</v>
      </c>
      <c r="F71" s="105">
        <v>0</v>
      </c>
      <c r="G71" s="176">
        <v>200.71</v>
      </c>
      <c r="H71" s="175">
        <v>254</v>
      </c>
      <c r="I71" s="74">
        <v>254</v>
      </c>
      <c r="J71" s="74"/>
      <c r="K71" s="176">
        <v>160.86000000000001</v>
      </c>
      <c r="L71" s="164">
        <v>160.86000000000001</v>
      </c>
      <c r="M71" s="153">
        <v>160.86000000000001</v>
      </c>
      <c r="N71" s="164">
        <v>0</v>
      </c>
      <c r="O71" s="156"/>
    </row>
    <row r="72" spans="1:15" s="73" customFormat="1" ht="23.1" customHeight="1">
      <c r="A72" s="320" t="s">
        <v>258</v>
      </c>
      <c r="B72" s="131" t="s">
        <v>7</v>
      </c>
      <c r="C72" s="5"/>
      <c r="D72" s="164">
        <v>1847.63</v>
      </c>
      <c r="E72" s="95">
        <v>1216.77</v>
      </c>
      <c r="F72" s="95">
        <v>0</v>
      </c>
      <c r="G72" s="164">
        <v>630.86</v>
      </c>
      <c r="H72" s="164">
        <v>894</v>
      </c>
      <c r="I72" s="164">
        <v>894</v>
      </c>
      <c r="J72" s="164">
        <v>0</v>
      </c>
      <c r="K72" s="174">
        <v>322.77</v>
      </c>
      <c r="L72" s="164">
        <v>322.77</v>
      </c>
      <c r="M72" s="164">
        <v>322.77</v>
      </c>
      <c r="N72" s="164">
        <v>0</v>
      </c>
      <c r="O72" s="165"/>
    </row>
    <row r="73" spans="1:15" ht="23.1" customHeight="1">
      <c r="A73" s="321"/>
      <c r="B73" s="2" t="s">
        <v>224</v>
      </c>
      <c r="C73" s="75" t="s">
        <v>273</v>
      </c>
      <c r="D73" s="175">
        <v>1417.24</v>
      </c>
      <c r="E73" s="105">
        <v>928.66</v>
      </c>
      <c r="F73" s="105">
        <v>0</v>
      </c>
      <c r="G73" s="176">
        <v>488.58</v>
      </c>
      <c r="H73" s="175">
        <v>631</v>
      </c>
      <c r="I73" s="74">
        <v>631</v>
      </c>
      <c r="J73" s="74"/>
      <c r="K73" s="176">
        <v>297.65999999999997</v>
      </c>
      <c r="L73" s="164">
        <v>297.65999999999997</v>
      </c>
      <c r="M73" s="153">
        <v>297.65999999999997</v>
      </c>
      <c r="N73" s="164">
        <v>0</v>
      </c>
      <c r="O73" s="156"/>
    </row>
    <row r="74" spans="1:15" ht="23.1" customHeight="1">
      <c r="A74" s="322"/>
      <c r="B74" s="2" t="s">
        <v>225</v>
      </c>
      <c r="C74" s="130" t="s">
        <v>272</v>
      </c>
      <c r="D74" s="175">
        <v>430.39</v>
      </c>
      <c r="E74" s="105">
        <v>288.11</v>
      </c>
      <c r="F74" s="105">
        <v>0</v>
      </c>
      <c r="G74" s="176">
        <v>142.28</v>
      </c>
      <c r="H74" s="175">
        <v>263</v>
      </c>
      <c r="I74" s="74">
        <v>263</v>
      </c>
      <c r="J74" s="74"/>
      <c r="K74" s="176">
        <v>25.110000000000014</v>
      </c>
      <c r="L74" s="164">
        <v>25.110000000000014</v>
      </c>
      <c r="M74" s="153">
        <v>25.110000000000014</v>
      </c>
      <c r="N74" s="164">
        <v>0</v>
      </c>
      <c r="O74" s="156"/>
    </row>
    <row r="75" spans="1:15">
      <c r="A75" s="76"/>
      <c r="B75" s="76"/>
      <c r="C75" s="76"/>
      <c r="D75" s="76"/>
      <c r="E75" s="187"/>
      <c r="F75" s="76"/>
      <c r="G75" s="187"/>
      <c r="H75" s="76"/>
      <c r="I75" s="76"/>
      <c r="J75" s="76"/>
      <c r="L75" s="77"/>
      <c r="M75" s="188"/>
    </row>
    <row r="76" spans="1:15">
      <c r="B76" s="148" t="s">
        <v>274</v>
      </c>
      <c r="C76" s="78"/>
      <c r="E76" s="187"/>
      <c r="G76" s="187"/>
      <c r="L76" s="77"/>
      <c r="M76" s="188"/>
    </row>
    <row r="77" spans="1:15">
      <c r="E77" s="187"/>
      <c r="G77" s="187"/>
      <c r="L77" s="77"/>
      <c r="M77" s="188"/>
    </row>
    <row r="78" spans="1:15">
      <c r="G78" s="187"/>
      <c r="L78" s="77"/>
      <c r="M78" s="188"/>
    </row>
    <row r="79" spans="1:15">
      <c r="L79" s="77"/>
      <c r="M79" s="188"/>
    </row>
    <row r="80" spans="1:15">
      <c r="L80" s="77"/>
      <c r="M80" s="188"/>
    </row>
  </sheetData>
  <mergeCells count="32">
    <mergeCell ref="A2:N2"/>
    <mergeCell ref="L4:N5"/>
    <mergeCell ref="A4:A7"/>
    <mergeCell ref="B4:B7"/>
    <mergeCell ref="C4:C7"/>
    <mergeCell ref="D6:D7"/>
    <mergeCell ref="E6:E7"/>
    <mergeCell ref="F6:F7"/>
    <mergeCell ref="G6:G7"/>
    <mergeCell ref="H6:H7"/>
    <mergeCell ref="N6:N7"/>
    <mergeCell ref="K6:K7"/>
    <mergeCell ref="M6:M7"/>
    <mergeCell ref="K4:K5"/>
    <mergeCell ref="D4:G5"/>
    <mergeCell ref="H4:J5"/>
    <mergeCell ref="A65:A68"/>
    <mergeCell ref="A69:A71"/>
    <mergeCell ref="A72:A74"/>
    <mergeCell ref="L6:L7"/>
    <mergeCell ref="A9:A22"/>
    <mergeCell ref="A23:A26"/>
    <mergeCell ref="A53:A56"/>
    <mergeCell ref="A57:A60"/>
    <mergeCell ref="A61:A64"/>
    <mergeCell ref="A27:A31"/>
    <mergeCell ref="A32:A38"/>
    <mergeCell ref="A39:A42"/>
    <mergeCell ref="A43:A46"/>
    <mergeCell ref="A47:A52"/>
    <mergeCell ref="J6:J7"/>
    <mergeCell ref="I6:I7"/>
  </mergeCells>
  <phoneticPr fontId="104" type="noConversion"/>
  <printOptions horizontalCentered="1"/>
  <pageMargins left="0.15902777777777799" right="0.15902777777777799" top="0.38888888888888901" bottom="0.38888888888888901" header="0.50902777777777797" footer="0.50902777777777797"/>
  <pageSetup paperSize="9" scale="99" fitToHeight="0" orientation="landscape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0"/>
  <sheetViews>
    <sheetView zoomScaleNormal="100" workbookViewId="0">
      <selection activeCell="P14" sqref="P14"/>
    </sheetView>
  </sheetViews>
  <sheetFormatPr defaultColWidth="9" defaultRowHeight="14.25"/>
  <cols>
    <col min="1" max="1" width="9.125" style="147" customWidth="1"/>
    <col min="2" max="2" width="18.375" style="152" customWidth="1"/>
    <col min="3" max="3" width="9.625" style="214" customWidth="1"/>
    <col min="4" max="4" width="13.125" style="215" customWidth="1"/>
    <col min="5" max="5" width="10.75" style="218" customWidth="1"/>
    <col min="6" max="6" width="11.25" style="219" customWidth="1"/>
    <col min="7" max="7" width="10.25" style="218" customWidth="1"/>
    <col min="8" max="8" width="12.625" style="215" customWidth="1"/>
    <col min="9" max="9" width="10.25" style="215" customWidth="1"/>
    <col min="10" max="10" width="10.375" style="215" customWidth="1"/>
    <col min="11" max="11" width="11" style="215" customWidth="1"/>
    <col min="12" max="12" width="10.375" style="215" customWidth="1"/>
    <col min="13" max="13" width="10" style="215" customWidth="1"/>
    <col min="14" max="14" width="8.5" style="215" customWidth="1"/>
    <col min="15" max="15" width="9.5" style="215" customWidth="1"/>
    <col min="16" max="16" width="9.625" style="218" customWidth="1"/>
    <col min="17" max="17" width="11.875" style="218" customWidth="1"/>
    <col min="18" max="18" width="9.625" style="218" customWidth="1"/>
    <col min="19" max="19" width="8.625" style="218" customWidth="1"/>
    <col min="20" max="20" width="9.625" style="146" customWidth="1"/>
    <col min="21" max="21" width="11.875" style="146" customWidth="1"/>
    <col min="22" max="22" width="9.625" style="146" customWidth="1"/>
    <col min="23" max="23" width="10.5" style="146" customWidth="1"/>
    <col min="24" max="28" width="10" style="147" customWidth="1"/>
    <col min="29" max="247" width="8.875" style="147" customWidth="1"/>
    <col min="248" max="256" width="9" style="217"/>
    <col min="257" max="257" width="9.125" style="217" customWidth="1"/>
    <col min="258" max="258" width="18.375" style="217" customWidth="1"/>
    <col min="259" max="259" width="7" style="217" customWidth="1"/>
    <col min="260" max="260" width="13.125" style="217" customWidth="1"/>
    <col min="261" max="261" width="10.75" style="217" customWidth="1"/>
    <col min="262" max="262" width="11.25" style="217" customWidth="1"/>
    <col min="263" max="263" width="10.25" style="217" customWidth="1"/>
    <col min="264" max="264" width="12.625" style="217" customWidth="1"/>
    <col min="265" max="265" width="10.25" style="217" customWidth="1"/>
    <col min="266" max="266" width="10.375" style="217" customWidth="1"/>
    <col min="267" max="267" width="11" style="217" customWidth="1"/>
    <col min="268" max="268" width="10.375" style="217" customWidth="1"/>
    <col min="269" max="269" width="10" style="217" customWidth="1"/>
    <col min="270" max="270" width="8.5" style="217" customWidth="1"/>
    <col min="271" max="271" width="9.5" style="217" customWidth="1"/>
    <col min="272" max="272" width="9.625" style="217" customWidth="1"/>
    <col min="273" max="273" width="11.875" style="217" customWidth="1"/>
    <col min="274" max="274" width="9.625" style="217" customWidth="1"/>
    <col min="275" max="275" width="8.625" style="217" customWidth="1"/>
    <col min="276" max="276" width="9.625" style="217" customWidth="1"/>
    <col min="277" max="277" width="11.875" style="217" customWidth="1"/>
    <col min="278" max="278" width="9.625" style="217" customWidth="1"/>
    <col min="279" max="279" width="10.5" style="217" customWidth="1"/>
    <col min="280" max="284" width="10" style="217" customWidth="1"/>
    <col min="285" max="503" width="8.875" style="217" customWidth="1"/>
    <col min="504" max="512" width="9" style="217"/>
    <col min="513" max="513" width="9.125" style="217" customWidth="1"/>
    <col min="514" max="514" width="18.375" style="217" customWidth="1"/>
    <col min="515" max="515" width="7" style="217" customWidth="1"/>
    <col min="516" max="516" width="13.125" style="217" customWidth="1"/>
    <col min="517" max="517" width="10.75" style="217" customWidth="1"/>
    <col min="518" max="518" width="11.25" style="217" customWidth="1"/>
    <col min="519" max="519" width="10.25" style="217" customWidth="1"/>
    <col min="520" max="520" width="12.625" style="217" customWidth="1"/>
    <col min="521" max="521" width="10.25" style="217" customWidth="1"/>
    <col min="522" max="522" width="10.375" style="217" customWidth="1"/>
    <col min="523" max="523" width="11" style="217" customWidth="1"/>
    <col min="524" max="524" width="10.375" style="217" customWidth="1"/>
    <col min="525" max="525" width="10" style="217" customWidth="1"/>
    <col min="526" max="526" width="8.5" style="217" customWidth="1"/>
    <col min="527" max="527" width="9.5" style="217" customWidth="1"/>
    <col min="528" max="528" width="9.625" style="217" customWidth="1"/>
    <col min="529" max="529" width="11.875" style="217" customWidth="1"/>
    <col min="530" max="530" width="9.625" style="217" customWidth="1"/>
    <col min="531" max="531" width="8.625" style="217" customWidth="1"/>
    <col min="532" max="532" width="9.625" style="217" customWidth="1"/>
    <col min="533" max="533" width="11.875" style="217" customWidth="1"/>
    <col min="534" max="534" width="9.625" style="217" customWidth="1"/>
    <col min="535" max="535" width="10.5" style="217" customWidth="1"/>
    <col min="536" max="540" width="10" style="217" customWidth="1"/>
    <col min="541" max="759" width="8.875" style="217" customWidth="1"/>
    <col min="760" max="768" width="9" style="217"/>
    <col min="769" max="769" width="9.125" style="217" customWidth="1"/>
    <col min="770" max="770" width="18.375" style="217" customWidth="1"/>
    <col min="771" max="771" width="7" style="217" customWidth="1"/>
    <col min="772" max="772" width="13.125" style="217" customWidth="1"/>
    <col min="773" max="773" width="10.75" style="217" customWidth="1"/>
    <col min="774" max="774" width="11.25" style="217" customWidth="1"/>
    <col min="775" max="775" width="10.25" style="217" customWidth="1"/>
    <col min="776" max="776" width="12.625" style="217" customWidth="1"/>
    <col min="777" max="777" width="10.25" style="217" customWidth="1"/>
    <col min="778" max="778" width="10.375" style="217" customWidth="1"/>
    <col min="779" max="779" width="11" style="217" customWidth="1"/>
    <col min="780" max="780" width="10.375" style="217" customWidth="1"/>
    <col min="781" max="781" width="10" style="217" customWidth="1"/>
    <col min="782" max="782" width="8.5" style="217" customWidth="1"/>
    <col min="783" max="783" width="9.5" style="217" customWidth="1"/>
    <col min="784" max="784" width="9.625" style="217" customWidth="1"/>
    <col min="785" max="785" width="11.875" style="217" customWidth="1"/>
    <col min="786" max="786" width="9.625" style="217" customWidth="1"/>
    <col min="787" max="787" width="8.625" style="217" customWidth="1"/>
    <col min="788" max="788" width="9.625" style="217" customWidth="1"/>
    <col min="789" max="789" width="11.875" style="217" customWidth="1"/>
    <col min="790" max="790" width="9.625" style="217" customWidth="1"/>
    <col min="791" max="791" width="10.5" style="217" customWidth="1"/>
    <col min="792" max="796" width="10" style="217" customWidth="1"/>
    <col min="797" max="1015" width="8.875" style="217" customWidth="1"/>
    <col min="1016" max="1024" width="9" style="217"/>
    <col min="1025" max="1025" width="9.125" style="217" customWidth="1"/>
    <col min="1026" max="1026" width="18.375" style="217" customWidth="1"/>
    <col min="1027" max="1027" width="7" style="217" customWidth="1"/>
    <col min="1028" max="1028" width="13.125" style="217" customWidth="1"/>
    <col min="1029" max="1029" width="10.75" style="217" customWidth="1"/>
    <col min="1030" max="1030" width="11.25" style="217" customWidth="1"/>
    <col min="1031" max="1031" width="10.25" style="217" customWidth="1"/>
    <col min="1032" max="1032" width="12.625" style="217" customWidth="1"/>
    <col min="1033" max="1033" width="10.25" style="217" customWidth="1"/>
    <col min="1034" max="1034" width="10.375" style="217" customWidth="1"/>
    <col min="1035" max="1035" width="11" style="217" customWidth="1"/>
    <col min="1036" max="1036" width="10.375" style="217" customWidth="1"/>
    <col min="1037" max="1037" width="10" style="217" customWidth="1"/>
    <col min="1038" max="1038" width="8.5" style="217" customWidth="1"/>
    <col min="1039" max="1039" width="9.5" style="217" customWidth="1"/>
    <col min="1040" max="1040" width="9.625" style="217" customWidth="1"/>
    <col min="1041" max="1041" width="11.875" style="217" customWidth="1"/>
    <col min="1042" max="1042" width="9.625" style="217" customWidth="1"/>
    <col min="1043" max="1043" width="8.625" style="217" customWidth="1"/>
    <col min="1044" max="1044" width="9.625" style="217" customWidth="1"/>
    <col min="1045" max="1045" width="11.875" style="217" customWidth="1"/>
    <col min="1046" max="1046" width="9.625" style="217" customWidth="1"/>
    <col min="1047" max="1047" width="10.5" style="217" customWidth="1"/>
    <col min="1048" max="1052" width="10" style="217" customWidth="1"/>
    <col min="1053" max="1271" width="8.875" style="217" customWidth="1"/>
    <col min="1272" max="1280" width="9" style="217"/>
    <col min="1281" max="1281" width="9.125" style="217" customWidth="1"/>
    <col min="1282" max="1282" width="18.375" style="217" customWidth="1"/>
    <col min="1283" max="1283" width="7" style="217" customWidth="1"/>
    <col min="1284" max="1284" width="13.125" style="217" customWidth="1"/>
    <col min="1285" max="1285" width="10.75" style="217" customWidth="1"/>
    <col min="1286" max="1286" width="11.25" style="217" customWidth="1"/>
    <col min="1287" max="1287" width="10.25" style="217" customWidth="1"/>
    <col min="1288" max="1288" width="12.625" style="217" customWidth="1"/>
    <col min="1289" max="1289" width="10.25" style="217" customWidth="1"/>
    <col min="1290" max="1290" width="10.375" style="217" customWidth="1"/>
    <col min="1291" max="1291" width="11" style="217" customWidth="1"/>
    <col min="1292" max="1292" width="10.375" style="217" customWidth="1"/>
    <col min="1293" max="1293" width="10" style="217" customWidth="1"/>
    <col min="1294" max="1294" width="8.5" style="217" customWidth="1"/>
    <col min="1295" max="1295" width="9.5" style="217" customWidth="1"/>
    <col min="1296" max="1296" width="9.625" style="217" customWidth="1"/>
    <col min="1297" max="1297" width="11.875" style="217" customWidth="1"/>
    <col min="1298" max="1298" width="9.625" style="217" customWidth="1"/>
    <col min="1299" max="1299" width="8.625" style="217" customWidth="1"/>
    <col min="1300" max="1300" width="9.625" style="217" customWidth="1"/>
    <col min="1301" max="1301" width="11.875" style="217" customWidth="1"/>
    <col min="1302" max="1302" width="9.625" style="217" customWidth="1"/>
    <col min="1303" max="1303" width="10.5" style="217" customWidth="1"/>
    <col min="1304" max="1308" width="10" style="217" customWidth="1"/>
    <col min="1309" max="1527" width="8.875" style="217" customWidth="1"/>
    <col min="1528" max="1536" width="9" style="217"/>
    <col min="1537" max="1537" width="9.125" style="217" customWidth="1"/>
    <col min="1538" max="1538" width="18.375" style="217" customWidth="1"/>
    <col min="1539" max="1539" width="7" style="217" customWidth="1"/>
    <col min="1540" max="1540" width="13.125" style="217" customWidth="1"/>
    <col min="1541" max="1541" width="10.75" style="217" customWidth="1"/>
    <col min="1542" max="1542" width="11.25" style="217" customWidth="1"/>
    <col min="1543" max="1543" width="10.25" style="217" customWidth="1"/>
    <col min="1544" max="1544" width="12.625" style="217" customWidth="1"/>
    <col min="1545" max="1545" width="10.25" style="217" customWidth="1"/>
    <col min="1546" max="1546" width="10.375" style="217" customWidth="1"/>
    <col min="1547" max="1547" width="11" style="217" customWidth="1"/>
    <col min="1548" max="1548" width="10.375" style="217" customWidth="1"/>
    <col min="1549" max="1549" width="10" style="217" customWidth="1"/>
    <col min="1550" max="1550" width="8.5" style="217" customWidth="1"/>
    <col min="1551" max="1551" width="9.5" style="217" customWidth="1"/>
    <col min="1552" max="1552" width="9.625" style="217" customWidth="1"/>
    <col min="1553" max="1553" width="11.875" style="217" customWidth="1"/>
    <col min="1554" max="1554" width="9.625" style="217" customWidth="1"/>
    <col min="1555" max="1555" width="8.625" style="217" customWidth="1"/>
    <col min="1556" max="1556" width="9.625" style="217" customWidth="1"/>
    <col min="1557" max="1557" width="11.875" style="217" customWidth="1"/>
    <col min="1558" max="1558" width="9.625" style="217" customWidth="1"/>
    <col min="1559" max="1559" width="10.5" style="217" customWidth="1"/>
    <col min="1560" max="1564" width="10" style="217" customWidth="1"/>
    <col min="1565" max="1783" width="8.875" style="217" customWidth="1"/>
    <col min="1784" max="1792" width="9" style="217"/>
    <col min="1793" max="1793" width="9.125" style="217" customWidth="1"/>
    <col min="1794" max="1794" width="18.375" style="217" customWidth="1"/>
    <col min="1795" max="1795" width="7" style="217" customWidth="1"/>
    <col min="1796" max="1796" width="13.125" style="217" customWidth="1"/>
    <col min="1797" max="1797" width="10.75" style="217" customWidth="1"/>
    <col min="1798" max="1798" width="11.25" style="217" customWidth="1"/>
    <col min="1799" max="1799" width="10.25" style="217" customWidth="1"/>
    <col min="1800" max="1800" width="12.625" style="217" customWidth="1"/>
    <col min="1801" max="1801" width="10.25" style="217" customWidth="1"/>
    <col min="1802" max="1802" width="10.375" style="217" customWidth="1"/>
    <col min="1803" max="1803" width="11" style="217" customWidth="1"/>
    <col min="1804" max="1804" width="10.375" style="217" customWidth="1"/>
    <col min="1805" max="1805" width="10" style="217" customWidth="1"/>
    <col min="1806" max="1806" width="8.5" style="217" customWidth="1"/>
    <col min="1807" max="1807" width="9.5" style="217" customWidth="1"/>
    <col min="1808" max="1808" width="9.625" style="217" customWidth="1"/>
    <col min="1809" max="1809" width="11.875" style="217" customWidth="1"/>
    <col min="1810" max="1810" width="9.625" style="217" customWidth="1"/>
    <col min="1811" max="1811" width="8.625" style="217" customWidth="1"/>
    <col min="1812" max="1812" width="9.625" style="217" customWidth="1"/>
    <col min="1813" max="1813" width="11.875" style="217" customWidth="1"/>
    <col min="1814" max="1814" width="9.625" style="217" customWidth="1"/>
    <col min="1815" max="1815" width="10.5" style="217" customWidth="1"/>
    <col min="1816" max="1820" width="10" style="217" customWidth="1"/>
    <col min="1821" max="2039" width="8.875" style="217" customWidth="1"/>
    <col min="2040" max="2048" width="9" style="217"/>
    <col min="2049" max="2049" width="9.125" style="217" customWidth="1"/>
    <col min="2050" max="2050" width="18.375" style="217" customWidth="1"/>
    <col min="2051" max="2051" width="7" style="217" customWidth="1"/>
    <col min="2052" max="2052" width="13.125" style="217" customWidth="1"/>
    <col min="2053" max="2053" width="10.75" style="217" customWidth="1"/>
    <col min="2054" max="2054" width="11.25" style="217" customWidth="1"/>
    <col min="2055" max="2055" width="10.25" style="217" customWidth="1"/>
    <col min="2056" max="2056" width="12.625" style="217" customWidth="1"/>
    <col min="2057" max="2057" width="10.25" style="217" customWidth="1"/>
    <col min="2058" max="2058" width="10.375" style="217" customWidth="1"/>
    <col min="2059" max="2059" width="11" style="217" customWidth="1"/>
    <col min="2060" max="2060" width="10.375" style="217" customWidth="1"/>
    <col min="2061" max="2061" width="10" style="217" customWidth="1"/>
    <col min="2062" max="2062" width="8.5" style="217" customWidth="1"/>
    <col min="2063" max="2063" width="9.5" style="217" customWidth="1"/>
    <col min="2064" max="2064" width="9.625" style="217" customWidth="1"/>
    <col min="2065" max="2065" width="11.875" style="217" customWidth="1"/>
    <col min="2066" max="2066" width="9.625" style="217" customWidth="1"/>
    <col min="2067" max="2067" width="8.625" style="217" customWidth="1"/>
    <col min="2068" max="2068" width="9.625" style="217" customWidth="1"/>
    <col min="2069" max="2069" width="11.875" style="217" customWidth="1"/>
    <col min="2070" max="2070" width="9.625" style="217" customWidth="1"/>
    <col min="2071" max="2071" width="10.5" style="217" customWidth="1"/>
    <col min="2072" max="2076" width="10" style="217" customWidth="1"/>
    <col min="2077" max="2295" width="8.875" style="217" customWidth="1"/>
    <col min="2296" max="2304" width="9" style="217"/>
    <col min="2305" max="2305" width="9.125" style="217" customWidth="1"/>
    <col min="2306" max="2306" width="18.375" style="217" customWidth="1"/>
    <col min="2307" max="2307" width="7" style="217" customWidth="1"/>
    <col min="2308" max="2308" width="13.125" style="217" customWidth="1"/>
    <col min="2309" max="2309" width="10.75" style="217" customWidth="1"/>
    <col min="2310" max="2310" width="11.25" style="217" customWidth="1"/>
    <col min="2311" max="2311" width="10.25" style="217" customWidth="1"/>
    <col min="2312" max="2312" width="12.625" style="217" customWidth="1"/>
    <col min="2313" max="2313" width="10.25" style="217" customWidth="1"/>
    <col min="2314" max="2314" width="10.375" style="217" customWidth="1"/>
    <col min="2315" max="2315" width="11" style="217" customWidth="1"/>
    <col min="2316" max="2316" width="10.375" style="217" customWidth="1"/>
    <col min="2317" max="2317" width="10" style="217" customWidth="1"/>
    <col min="2318" max="2318" width="8.5" style="217" customWidth="1"/>
    <col min="2319" max="2319" width="9.5" style="217" customWidth="1"/>
    <col min="2320" max="2320" width="9.625" style="217" customWidth="1"/>
    <col min="2321" max="2321" width="11.875" style="217" customWidth="1"/>
    <col min="2322" max="2322" width="9.625" style="217" customWidth="1"/>
    <col min="2323" max="2323" width="8.625" style="217" customWidth="1"/>
    <col min="2324" max="2324" width="9.625" style="217" customWidth="1"/>
    <col min="2325" max="2325" width="11.875" style="217" customWidth="1"/>
    <col min="2326" max="2326" width="9.625" style="217" customWidth="1"/>
    <col min="2327" max="2327" width="10.5" style="217" customWidth="1"/>
    <col min="2328" max="2332" width="10" style="217" customWidth="1"/>
    <col min="2333" max="2551" width="8.875" style="217" customWidth="1"/>
    <col min="2552" max="2560" width="9" style="217"/>
    <col min="2561" max="2561" width="9.125" style="217" customWidth="1"/>
    <col min="2562" max="2562" width="18.375" style="217" customWidth="1"/>
    <col min="2563" max="2563" width="7" style="217" customWidth="1"/>
    <col min="2564" max="2564" width="13.125" style="217" customWidth="1"/>
    <col min="2565" max="2565" width="10.75" style="217" customWidth="1"/>
    <col min="2566" max="2566" width="11.25" style="217" customWidth="1"/>
    <col min="2567" max="2567" width="10.25" style="217" customWidth="1"/>
    <col min="2568" max="2568" width="12.625" style="217" customWidth="1"/>
    <col min="2569" max="2569" width="10.25" style="217" customWidth="1"/>
    <col min="2570" max="2570" width="10.375" style="217" customWidth="1"/>
    <col min="2571" max="2571" width="11" style="217" customWidth="1"/>
    <col min="2572" max="2572" width="10.375" style="217" customWidth="1"/>
    <col min="2573" max="2573" width="10" style="217" customWidth="1"/>
    <col min="2574" max="2574" width="8.5" style="217" customWidth="1"/>
    <col min="2575" max="2575" width="9.5" style="217" customWidth="1"/>
    <col min="2576" max="2576" width="9.625" style="217" customWidth="1"/>
    <col min="2577" max="2577" width="11.875" style="217" customWidth="1"/>
    <col min="2578" max="2578" width="9.625" style="217" customWidth="1"/>
    <col min="2579" max="2579" width="8.625" style="217" customWidth="1"/>
    <col min="2580" max="2580" width="9.625" style="217" customWidth="1"/>
    <col min="2581" max="2581" width="11.875" style="217" customWidth="1"/>
    <col min="2582" max="2582" width="9.625" style="217" customWidth="1"/>
    <col min="2583" max="2583" width="10.5" style="217" customWidth="1"/>
    <col min="2584" max="2588" width="10" style="217" customWidth="1"/>
    <col min="2589" max="2807" width="8.875" style="217" customWidth="1"/>
    <col min="2808" max="2816" width="9" style="217"/>
    <col min="2817" max="2817" width="9.125" style="217" customWidth="1"/>
    <col min="2818" max="2818" width="18.375" style="217" customWidth="1"/>
    <col min="2819" max="2819" width="7" style="217" customWidth="1"/>
    <col min="2820" max="2820" width="13.125" style="217" customWidth="1"/>
    <col min="2821" max="2821" width="10.75" style="217" customWidth="1"/>
    <col min="2822" max="2822" width="11.25" style="217" customWidth="1"/>
    <col min="2823" max="2823" width="10.25" style="217" customWidth="1"/>
    <col min="2824" max="2824" width="12.625" style="217" customWidth="1"/>
    <col min="2825" max="2825" width="10.25" style="217" customWidth="1"/>
    <col min="2826" max="2826" width="10.375" style="217" customWidth="1"/>
    <col min="2827" max="2827" width="11" style="217" customWidth="1"/>
    <col min="2828" max="2828" width="10.375" style="217" customWidth="1"/>
    <col min="2829" max="2829" width="10" style="217" customWidth="1"/>
    <col min="2830" max="2830" width="8.5" style="217" customWidth="1"/>
    <col min="2831" max="2831" width="9.5" style="217" customWidth="1"/>
    <col min="2832" max="2832" width="9.625" style="217" customWidth="1"/>
    <col min="2833" max="2833" width="11.875" style="217" customWidth="1"/>
    <col min="2834" max="2834" width="9.625" style="217" customWidth="1"/>
    <col min="2835" max="2835" width="8.625" style="217" customWidth="1"/>
    <col min="2836" max="2836" width="9.625" style="217" customWidth="1"/>
    <col min="2837" max="2837" width="11.875" style="217" customWidth="1"/>
    <col min="2838" max="2838" width="9.625" style="217" customWidth="1"/>
    <col min="2839" max="2839" width="10.5" style="217" customWidth="1"/>
    <col min="2840" max="2844" width="10" style="217" customWidth="1"/>
    <col min="2845" max="3063" width="8.875" style="217" customWidth="1"/>
    <col min="3064" max="3072" width="9" style="217"/>
    <col min="3073" max="3073" width="9.125" style="217" customWidth="1"/>
    <col min="3074" max="3074" width="18.375" style="217" customWidth="1"/>
    <col min="3075" max="3075" width="7" style="217" customWidth="1"/>
    <col min="3076" max="3076" width="13.125" style="217" customWidth="1"/>
    <col min="3077" max="3077" width="10.75" style="217" customWidth="1"/>
    <col min="3078" max="3078" width="11.25" style="217" customWidth="1"/>
    <col min="3079" max="3079" width="10.25" style="217" customWidth="1"/>
    <col min="3080" max="3080" width="12.625" style="217" customWidth="1"/>
    <col min="3081" max="3081" width="10.25" style="217" customWidth="1"/>
    <col min="3082" max="3082" width="10.375" style="217" customWidth="1"/>
    <col min="3083" max="3083" width="11" style="217" customWidth="1"/>
    <col min="3084" max="3084" width="10.375" style="217" customWidth="1"/>
    <col min="3085" max="3085" width="10" style="217" customWidth="1"/>
    <col min="3086" max="3086" width="8.5" style="217" customWidth="1"/>
    <col min="3087" max="3087" width="9.5" style="217" customWidth="1"/>
    <col min="3088" max="3088" width="9.625" style="217" customWidth="1"/>
    <col min="3089" max="3089" width="11.875" style="217" customWidth="1"/>
    <col min="3090" max="3090" width="9.625" style="217" customWidth="1"/>
    <col min="3091" max="3091" width="8.625" style="217" customWidth="1"/>
    <col min="3092" max="3092" width="9.625" style="217" customWidth="1"/>
    <col min="3093" max="3093" width="11.875" style="217" customWidth="1"/>
    <col min="3094" max="3094" width="9.625" style="217" customWidth="1"/>
    <col min="3095" max="3095" width="10.5" style="217" customWidth="1"/>
    <col min="3096" max="3100" width="10" style="217" customWidth="1"/>
    <col min="3101" max="3319" width="8.875" style="217" customWidth="1"/>
    <col min="3320" max="3328" width="9" style="217"/>
    <col min="3329" max="3329" width="9.125" style="217" customWidth="1"/>
    <col min="3330" max="3330" width="18.375" style="217" customWidth="1"/>
    <col min="3331" max="3331" width="7" style="217" customWidth="1"/>
    <col min="3332" max="3332" width="13.125" style="217" customWidth="1"/>
    <col min="3333" max="3333" width="10.75" style="217" customWidth="1"/>
    <col min="3334" max="3334" width="11.25" style="217" customWidth="1"/>
    <col min="3335" max="3335" width="10.25" style="217" customWidth="1"/>
    <col min="3336" max="3336" width="12.625" style="217" customWidth="1"/>
    <col min="3337" max="3337" width="10.25" style="217" customWidth="1"/>
    <col min="3338" max="3338" width="10.375" style="217" customWidth="1"/>
    <col min="3339" max="3339" width="11" style="217" customWidth="1"/>
    <col min="3340" max="3340" width="10.375" style="217" customWidth="1"/>
    <col min="3341" max="3341" width="10" style="217" customWidth="1"/>
    <col min="3342" max="3342" width="8.5" style="217" customWidth="1"/>
    <col min="3343" max="3343" width="9.5" style="217" customWidth="1"/>
    <col min="3344" max="3344" width="9.625" style="217" customWidth="1"/>
    <col min="3345" max="3345" width="11.875" style="217" customWidth="1"/>
    <col min="3346" max="3346" width="9.625" style="217" customWidth="1"/>
    <col min="3347" max="3347" width="8.625" style="217" customWidth="1"/>
    <col min="3348" max="3348" width="9.625" style="217" customWidth="1"/>
    <col min="3349" max="3349" width="11.875" style="217" customWidth="1"/>
    <col min="3350" max="3350" width="9.625" style="217" customWidth="1"/>
    <col min="3351" max="3351" width="10.5" style="217" customWidth="1"/>
    <col min="3352" max="3356" width="10" style="217" customWidth="1"/>
    <col min="3357" max="3575" width="8.875" style="217" customWidth="1"/>
    <col min="3576" max="3584" width="9" style="217"/>
    <col min="3585" max="3585" width="9.125" style="217" customWidth="1"/>
    <col min="3586" max="3586" width="18.375" style="217" customWidth="1"/>
    <col min="3587" max="3587" width="7" style="217" customWidth="1"/>
    <col min="3588" max="3588" width="13.125" style="217" customWidth="1"/>
    <col min="3589" max="3589" width="10.75" style="217" customWidth="1"/>
    <col min="3590" max="3590" width="11.25" style="217" customWidth="1"/>
    <col min="3591" max="3591" width="10.25" style="217" customWidth="1"/>
    <col min="3592" max="3592" width="12.625" style="217" customWidth="1"/>
    <col min="3593" max="3593" width="10.25" style="217" customWidth="1"/>
    <col min="3594" max="3594" width="10.375" style="217" customWidth="1"/>
    <col min="3595" max="3595" width="11" style="217" customWidth="1"/>
    <col min="3596" max="3596" width="10.375" style="217" customWidth="1"/>
    <col min="3597" max="3597" width="10" style="217" customWidth="1"/>
    <col min="3598" max="3598" width="8.5" style="217" customWidth="1"/>
    <col min="3599" max="3599" width="9.5" style="217" customWidth="1"/>
    <col min="3600" max="3600" width="9.625" style="217" customWidth="1"/>
    <col min="3601" max="3601" width="11.875" style="217" customWidth="1"/>
    <col min="3602" max="3602" width="9.625" style="217" customWidth="1"/>
    <col min="3603" max="3603" width="8.625" style="217" customWidth="1"/>
    <col min="3604" max="3604" width="9.625" style="217" customWidth="1"/>
    <col min="3605" max="3605" width="11.875" style="217" customWidth="1"/>
    <col min="3606" max="3606" width="9.625" style="217" customWidth="1"/>
    <col min="3607" max="3607" width="10.5" style="217" customWidth="1"/>
    <col min="3608" max="3612" width="10" style="217" customWidth="1"/>
    <col min="3613" max="3831" width="8.875" style="217" customWidth="1"/>
    <col min="3832" max="3840" width="9" style="217"/>
    <col min="3841" max="3841" width="9.125" style="217" customWidth="1"/>
    <col min="3842" max="3842" width="18.375" style="217" customWidth="1"/>
    <col min="3843" max="3843" width="7" style="217" customWidth="1"/>
    <col min="3844" max="3844" width="13.125" style="217" customWidth="1"/>
    <col min="3845" max="3845" width="10.75" style="217" customWidth="1"/>
    <col min="3846" max="3846" width="11.25" style="217" customWidth="1"/>
    <col min="3847" max="3847" width="10.25" style="217" customWidth="1"/>
    <col min="3848" max="3848" width="12.625" style="217" customWidth="1"/>
    <col min="3849" max="3849" width="10.25" style="217" customWidth="1"/>
    <col min="3850" max="3850" width="10.375" style="217" customWidth="1"/>
    <col min="3851" max="3851" width="11" style="217" customWidth="1"/>
    <col min="3852" max="3852" width="10.375" style="217" customWidth="1"/>
    <col min="3853" max="3853" width="10" style="217" customWidth="1"/>
    <col min="3854" max="3854" width="8.5" style="217" customWidth="1"/>
    <col min="3855" max="3855" width="9.5" style="217" customWidth="1"/>
    <col min="3856" max="3856" width="9.625" style="217" customWidth="1"/>
    <col min="3857" max="3857" width="11.875" style="217" customWidth="1"/>
    <col min="3858" max="3858" width="9.625" style="217" customWidth="1"/>
    <col min="3859" max="3859" width="8.625" style="217" customWidth="1"/>
    <col min="3860" max="3860" width="9.625" style="217" customWidth="1"/>
    <col min="3861" max="3861" width="11.875" style="217" customWidth="1"/>
    <col min="3862" max="3862" width="9.625" style="217" customWidth="1"/>
    <col min="3863" max="3863" width="10.5" style="217" customWidth="1"/>
    <col min="3864" max="3868" width="10" style="217" customWidth="1"/>
    <col min="3869" max="4087" width="8.875" style="217" customWidth="1"/>
    <col min="4088" max="4096" width="9" style="217"/>
    <col min="4097" max="4097" width="9.125" style="217" customWidth="1"/>
    <col min="4098" max="4098" width="18.375" style="217" customWidth="1"/>
    <col min="4099" max="4099" width="7" style="217" customWidth="1"/>
    <col min="4100" max="4100" width="13.125" style="217" customWidth="1"/>
    <col min="4101" max="4101" width="10.75" style="217" customWidth="1"/>
    <col min="4102" max="4102" width="11.25" style="217" customWidth="1"/>
    <col min="4103" max="4103" width="10.25" style="217" customWidth="1"/>
    <col min="4104" max="4104" width="12.625" style="217" customWidth="1"/>
    <col min="4105" max="4105" width="10.25" style="217" customWidth="1"/>
    <col min="4106" max="4106" width="10.375" style="217" customWidth="1"/>
    <col min="4107" max="4107" width="11" style="217" customWidth="1"/>
    <col min="4108" max="4108" width="10.375" style="217" customWidth="1"/>
    <col min="4109" max="4109" width="10" style="217" customWidth="1"/>
    <col min="4110" max="4110" width="8.5" style="217" customWidth="1"/>
    <col min="4111" max="4111" width="9.5" style="217" customWidth="1"/>
    <col min="4112" max="4112" width="9.625" style="217" customWidth="1"/>
    <col min="4113" max="4113" width="11.875" style="217" customWidth="1"/>
    <col min="4114" max="4114" width="9.625" style="217" customWidth="1"/>
    <col min="4115" max="4115" width="8.625" style="217" customWidth="1"/>
    <col min="4116" max="4116" width="9.625" style="217" customWidth="1"/>
    <col min="4117" max="4117" width="11.875" style="217" customWidth="1"/>
    <col min="4118" max="4118" width="9.625" style="217" customWidth="1"/>
    <col min="4119" max="4119" width="10.5" style="217" customWidth="1"/>
    <col min="4120" max="4124" width="10" style="217" customWidth="1"/>
    <col min="4125" max="4343" width="8.875" style="217" customWidth="1"/>
    <col min="4344" max="4352" width="9" style="217"/>
    <col min="4353" max="4353" width="9.125" style="217" customWidth="1"/>
    <col min="4354" max="4354" width="18.375" style="217" customWidth="1"/>
    <col min="4355" max="4355" width="7" style="217" customWidth="1"/>
    <col min="4356" max="4356" width="13.125" style="217" customWidth="1"/>
    <col min="4357" max="4357" width="10.75" style="217" customWidth="1"/>
    <col min="4358" max="4358" width="11.25" style="217" customWidth="1"/>
    <col min="4359" max="4359" width="10.25" style="217" customWidth="1"/>
    <col min="4360" max="4360" width="12.625" style="217" customWidth="1"/>
    <col min="4361" max="4361" width="10.25" style="217" customWidth="1"/>
    <col min="4362" max="4362" width="10.375" style="217" customWidth="1"/>
    <col min="4363" max="4363" width="11" style="217" customWidth="1"/>
    <col min="4364" max="4364" width="10.375" style="217" customWidth="1"/>
    <col min="4365" max="4365" width="10" style="217" customWidth="1"/>
    <col min="4366" max="4366" width="8.5" style="217" customWidth="1"/>
    <col min="4367" max="4367" width="9.5" style="217" customWidth="1"/>
    <col min="4368" max="4368" width="9.625" style="217" customWidth="1"/>
    <col min="4369" max="4369" width="11.875" style="217" customWidth="1"/>
    <col min="4370" max="4370" width="9.625" style="217" customWidth="1"/>
    <col min="4371" max="4371" width="8.625" style="217" customWidth="1"/>
    <col min="4372" max="4372" width="9.625" style="217" customWidth="1"/>
    <col min="4373" max="4373" width="11.875" style="217" customWidth="1"/>
    <col min="4374" max="4374" width="9.625" style="217" customWidth="1"/>
    <col min="4375" max="4375" width="10.5" style="217" customWidth="1"/>
    <col min="4376" max="4380" width="10" style="217" customWidth="1"/>
    <col min="4381" max="4599" width="8.875" style="217" customWidth="1"/>
    <col min="4600" max="4608" width="9" style="217"/>
    <col min="4609" max="4609" width="9.125" style="217" customWidth="1"/>
    <col min="4610" max="4610" width="18.375" style="217" customWidth="1"/>
    <col min="4611" max="4611" width="7" style="217" customWidth="1"/>
    <col min="4612" max="4612" width="13.125" style="217" customWidth="1"/>
    <col min="4613" max="4613" width="10.75" style="217" customWidth="1"/>
    <col min="4614" max="4614" width="11.25" style="217" customWidth="1"/>
    <col min="4615" max="4615" width="10.25" style="217" customWidth="1"/>
    <col min="4616" max="4616" width="12.625" style="217" customWidth="1"/>
    <col min="4617" max="4617" width="10.25" style="217" customWidth="1"/>
    <col min="4618" max="4618" width="10.375" style="217" customWidth="1"/>
    <col min="4619" max="4619" width="11" style="217" customWidth="1"/>
    <col min="4620" max="4620" width="10.375" style="217" customWidth="1"/>
    <col min="4621" max="4621" width="10" style="217" customWidth="1"/>
    <col min="4622" max="4622" width="8.5" style="217" customWidth="1"/>
    <col min="4623" max="4623" width="9.5" style="217" customWidth="1"/>
    <col min="4624" max="4624" width="9.625" style="217" customWidth="1"/>
    <col min="4625" max="4625" width="11.875" style="217" customWidth="1"/>
    <col min="4626" max="4626" width="9.625" style="217" customWidth="1"/>
    <col min="4627" max="4627" width="8.625" style="217" customWidth="1"/>
    <col min="4628" max="4628" width="9.625" style="217" customWidth="1"/>
    <col min="4629" max="4629" width="11.875" style="217" customWidth="1"/>
    <col min="4630" max="4630" width="9.625" style="217" customWidth="1"/>
    <col min="4631" max="4631" width="10.5" style="217" customWidth="1"/>
    <col min="4632" max="4636" width="10" style="217" customWidth="1"/>
    <col min="4637" max="4855" width="8.875" style="217" customWidth="1"/>
    <col min="4856" max="4864" width="9" style="217"/>
    <col min="4865" max="4865" width="9.125" style="217" customWidth="1"/>
    <col min="4866" max="4866" width="18.375" style="217" customWidth="1"/>
    <col min="4867" max="4867" width="7" style="217" customWidth="1"/>
    <col min="4868" max="4868" width="13.125" style="217" customWidth="1"/>
    <col min="4869" max="4869" width="10.75" style="217" customWidth="1"/>
    <col min="4870" max="4870" width="11.25" style="217" customWidth="1"/>
    <col min="4871" max="4871" width="10.25" style="217" customWidth="1"/>
    <col min="4872" max="4872" width="12.625" style="217" customWidth="1"/>
    <col min="4873" max="4873" width="10.25" style="217" customWidth="1"/>
    <col min="4874" max="4874" width="10.375" style="217" customWidth="1"/>
    <col min="4875" max="4875" width="11" style="217" customWidth="1"/>
    <col min="4876" max="4876" width="10.375" style="217" customWidth="1"/>
    <col min="4877" max="4877" width="10" style="217" customWidth="1"/>
    <col min="4878" max="4878" width="8.5" style="217" customWidth="1"/>
    <col min="4879" max="4879" width="9.5" style="217" customWidth="1"/>
    <col min="4880" max="4880" width="9.625" style="217" customWidth="1"/>
    <col min="4881" max="4881" width="11.875" style="217" customWidth="1"/>
    <col min="4882" max="4882" width="9.625" style="217" customWidth="1"/>
    <col min="4883" max="4883" width="8.625" style="217" customWidth="1"/>
    <col min="4884" max="4884" width="9.625" style="217" customWidth="1"/>
    <col min="4885" max="4885" width="11.875" style="217" customWidth="1"/>
    <col min="4886" max="4886" width="9.625" style="217" customWidth="1"/>
    <col min="4887" max="4887" width="10.5" style="217" customWidth="1"/>
    <col min="4888" max="4892" width="10" style="217" customWidth="1"/>
    <col min="4893" max="5111" width="8.875" style="217" customWidth="1"/>
    <col min="5112" max="5120" width="9" style="217"/>
    <col min="5121" max="5121" width="9.125" style="217" customWidth="1"/>
    <col min="5122" max="5122" width="18.375" style="217" customWidth="1"/>
    <col min="5123" max="5123" width="7" style="217" customWidth="1"/>
    <col min="5124" max="5124" width="13.125" style="217" customWidth="1"/>
    <col min="5125" max="5125" width="10.75" style="217" customWidth="1"/>
    <col min="5126" max="5126" width="11.25" style="217" customWidth="1"/>
    <col min="5127" max="5127" width="10.25" style="217" customWidth="1"/>
    <col min="5128" max="5128" width="12.625" style="217" customWidth="1"/>
    <col min="5129" max="5129" width="10.25" style="217" customWidth="1"/>
    <col min="5130" max="5130" width="10.375" style="217" customWidth="1"/>
    <col min="5131" max="5131" width="11" style="217" customWidth="1"/>
    <col min="5132" max="5132" width="10.375" style="217" customWidth="1"/>
    <col min="5133" max="5133" width="10" style="217" customWidth="1"/>
    <col min="5134" max="5134" width="8.5" style="217" customWidth="1"/>
    <col min="5135" max="5135" width="9.5" style="217" customWidth="1"/>
    <col min="5136" max="5136" width="9.625" style="217" customWidth="1"/>
    <col min="5137" max="5137" width="11.875" style="217" customWidth="1"/>
    <col min="5138" max="5138" width="9.625" style="217" customWidth="1"/>
    <col min="5139" max="5139" width="8.625" style="217" customWidth="1"/>
    <col min="5140" max="5140" width="9.625" style="217" customWidth="1"/>
    <col min="5141" max="5141" width="11.875" style="217" customWidth="1"/>
    <col min="5142" max="5142" width="9.625" style="217" customWidth="1"/>
    <col min="5143" max="5143" width="10.5" style="217" customWidth="1"/>
    <col min="5144" max="5148" width="10" style="217" customWidth="1"/>
    <col min="5149" max="5367" width="8.875" style="217" customWidth="1"/>
    <col min="5368" max="5376" width="9" style="217"/>
    <col min="5377" max="5377" width="9.125" style="217" customWidth="1"/>
    <col min="5378" max="5378" width="18.375" style="217" customWidth="1"/>
    <col min="5379" max="5379" width="7" style="217" customWidth="1"/>
    <col min="5380" max="5380" width="13.125" style="217" customWidth="1"/>
    <col min="5381" max="5381" width="10.75" style="217" customWidth="1"/>
    <col min="5382" max="5382" width="11.25" style="217" customWidth="1"/>
    <col min="5383" max="5383" width="10.25" style="217" customWidth="1"/>
    <col min="5384" max="5384" width="12.625" style="217" customWidth="1"/>
    <col min="5385" max="5385" width="10.25" style="217" customWidth="1"/>
    <col min="5386" max="5386" width="10.375" style="217" customWidth="1"/>
    <col min="5387" max="5387" width="11" style="217" customWidth="1"/>
    <col min="5388" max="5388" width="10.375" style="217" customWidth="1"/>
    <col min="5389" max="5389" width="10" style="217" customWidth="1"/>
    <col min="5390" max="5390" width="8.5" style="217" customWidth="1"/>
    <col min="5391" max="5391" width="9.5" style="217" customWidth="1"/>
    <col min="5392" max="5392" width="9.625" style="217" customWidth="1"/>
    <col min="5393" max="5393" width="11.875" style="217" customWidth="1"/>
    <col min="5394" max="5394" width="9.625" style="217" customWidth="1"/>
    <col min="5395" max="5395" width="8.625" style="217" customWidth="1"/>
    <col min="5396" max="5396" width="9.625" style="217" customWidth="1"/>
    <col min="5397" max="5397" width="11.875" style="217" customWidth="1"/>
    <col min="5398" max="5398" width="9.625" style="217" customWidth="1"/>
    <col min="5399" max="5399" width="10.5" style="217" customWidth="1"/>
    <col min="5400" max="5404" width="10" style="217" customWidth="1"/>
    <col min="5405" max="5623" width="8.875" style="217" customWidth="1"/>
    <col min="5624" max="5632" width="9" style="217"/>
    <col min="5633" max="5633" width="9.125" style="217" customWidth="1"/>
    <col min="5634" max="5634" width="18.375" style="217" customWidth="1"/>
    <col min="5635" max="5635" width="7" style="217" customWidth="1"/>
    <col min="5636" max="5636" width="13.125" style="217" customWidth="1"/>
    <col min="5637" max="5637" width="10.75" style="217" customWidth="1"/>
    <col min="5638" max="5638" width="11.25" style="217" customWidth="1"/>
    <col min="5639" max="5639" width="10.25" style="217" customWidth="1"/>
    <col min="5640" max="5640" width="12.625" style="217" customWidth="1"/>
    <col min="5641" max="5641" width="10.25" style="217" customWidth="1"/>
    <col min="5642" max="5642" width="10.375" style="217" customWidth="1"/>
    <col min="5643" max="5643" width="11" style="217" customWidth="1"/>
    <col min="5644" max="5644" width="10.375" style="217" customWidth="1"/>
    <col min="5645" max="5645" width="10" style="217" customWidth="1"/>
    <col min="5646" max="5646" width="8.5" style="217" customWidth="1"/>
    <col min="5647" max="5647" width="9.5" style="217" customWidth="1"/>
    <col min="5648" max="5648" width="9.625" style="217" customWidth="1"/>
    <col min="5649" max="5649" width="11.875" style="217" customWidth="1"/>
    <col min="5650" max="5650" width="9.625" style="217" customWidth="1"/>
    <col min="5651" max="5651" width="8.625" style="217" customWidth="1"/>
    <col min="5652" max="5652" width="9.625" style="217" customWidth="1"/>
    <col min="5653" max="5653" width="11.875" style="217" customWidth="1"/>
    <col min="5654" max="5654" width="9.625" style="217" customWidth="1"/>
    <col min="5655" max="5655" width="10.5" style="217" customWidth="1"/>
    <col min="5656" max="5660" width="10" style="217" customWidth="1"/>
    <col min="5661" max="5879" width="8.875" style="217" customWidth="1"/>
    <col min="5880" max="5888" width="9" style="217"/>
    <col min="5889" max="5889" width="9.125" style="217" customWidth="1"/>
    <col min="5890" max="5890" width="18.375" style="217" customWidth="1"/>
    <col min="5891" max="5891" width="7" style="217" customWidth="1"/>
    <col min="5892" max="5892" width="13.125" style="217" customWidth="1"/>
    <col min="5893" max="5893" width="10.75" style="217" customWidth="1"/>
    <col min="5894" max="5894" width="11.25" style="217" customWidth="1"/>
    <col min="5895" max="5895" width="10.25" style="217" customWidth="1"/>
    <col min="5896" max="5896" width="12.625" style="217" customWidth="1"/>
    <col min="5897" max="5897" width="10.25" style="217" customWidth="1"/>
    <col min="5898" max="5898" width="10.375" style="217" customWidth="1"/>
    <col min="5899" max="5899" width="11" style="217" customWidth="1"/>
    <col min="5900" max="5900" width="10.375" style="217" customWidth="1"/>
    <col min="5901" max="5901" width="10" style="217" customWidth="1"/>
    <col min="5902" max="5902" width="8.5" style="217" customWidth="1"/>
    <col min="5903" max="5903" width="9.5" style="217" customWidth="1"/>
    <col min="5904" max="5904" width="9.625" style="217" customWidth="1"/>
    <col min="5905" max="5905" width="11.875" style="217" customWidth="1"/>
    <col min="5906" max="5906" width="9.625" style="217" customWidth="1"/>
    <col min="5907" max="5907" width="8.625" style="217" customWidth="1"/>
    <col min="5908" max="5908" width="9.625" style="217" customWidth="1"/>
    <col min="5909" max="5909" width="11.875" style="217" customWidth="1"/>
    <col min="5910" max="5910" width="9.625" style="217" customWidth="1"/>
    <col min="5911" max="5911" width="10.5" style="217" customWidth="1"/>
    <col min="5912" max="5916" width="10" style="217" customWidth="1"/>
    <col min="5917" max="6135" width="8.875" style="217" customWidth="1"/>
    <col min="6136" max="6144" width="9" style="217"/>
    <col min="6145" max="6145" width="9.125" style="217" customWidth="1"/>
    <col min="6146" max="6146" width="18.375" style="217" customWidth="1"/>
    <col min="6147" max="6147" width="7" style="217" customWidth="1"/>
    <col min="6148" max="6148" width="13.125" style="217" customWidth="1"/>
    <col min="6149" max="6149" width="10.75" style="217" customWidth="1"/>
    <col min="6150" max="6150" width="11.25" style="217" customWidth="1"/>
    <col min="6151" max="6151" width="10.25" style="217" customWidth="1"/>
    <col min="6152" max="6152" width="12.625" style="217" customWidth="1"/>
    <col min="6153" max="6153" width="10.25" style="217" customWidth="1"/>
    <col min="6154" max="6154" width="10.375" style="217" customWidth="1"/>
    <col min="6155" max="6155" width="11" style="217" customWidth="1"/>
    <col min="6156" max="6156" width="10.375" style="217" customWidth="1"/>
    <col min="6157" max="6157" width="10" style="217" customWidth="1"/>
    <col min="6158" max="6158" width="8.5" style="217" customWidth="1"/>
    <col min="6159" max="6159" width="9.5" style="217" customWidth="1"/>
    <col min="6160" max="6160" width="9.625" style="217" customWidth="1"/>
    <col min="6161" max="6161" width="11.875" style="217" customWidth="1"/>
    <col min="6162" max="6162" width="9.625" style="217" customWidth="1"/>
    <col min="6163" max="6163" width="8.625" style="217" customWidth="1"/>
    <col min="6164" max="6164" width="9.625" style="217" customWidth="1"/>
    <col min="6165" max="6165" width="11.875" style="217" customWidth="1"/>
    <col min="6166" max="6166" width="9.625" style="217" customWidth="1"/>
    <col min="6167" max="6167" width="10.5" style="217" customWidth="1"/>
    <col min="6168" max="6172" width="10" style="217" customWidth="1"/>
    <col min="6173" max="6391" width="8.875" style="217" customWidth="1"/>
    <col min="6392" max="6400" width="9" style="217"/>
    <col min="6401" max="6401" width="9.125" style="217" customWidth="1"/>
    <col min="6402" max="6402" width="18.375" style="217" customWidth="1"/>
    <col min="6403" max="6403" width="7" style="217" customWidth="1"/>
    <col min="6404" max="6404" width="13.125" style="217" customWidth="1"/>
    <col min="6405" max="6405" width="10.75" style="217" customWidth="1"/>
    <col min="6406" max="6406" width="11.25" style="217" customWidth="1"/>
    <col min="6407" max="6407" width="10.25" style="217" customWidth="1"/>
    <col min="6408" max="6408" width="12.625" style="217" customWidth="1"/>
    <col min="6409" max="6409" width="10.25" style="217" customWidth="1"/>
    <col min="6410" max="6410" width="10.375" style="217" customWidth="1"/>
    <col min="6411" max="6411" width="11" style="217" customWidth="1"/>
    <col min="6412" max="6412" width="10.375" style="217" customWidth="1"/>
    <col min="6413" max="6413" width="10" style="217" customWidth="1"/>
    <col min="6414" max="6414" width="8.5" style="217" customWidth="1"/>
    <col min="6415" max="6415" width="9.5" style="217" customWidth="1"/>
    <col min="6416" max="6416" width="9.625" style="217" customWidth="1"/>
    <col min="6417" max="6417" width="11.875" style="217" customWidth="1"/>
    <col min="6418" max="6418" width="9.625" style="217" customWidth="1"/>
    <col min="6419" max="6419" width="8.625" style="217" customWidth="1"/>
    <col min="6420" max="6420" width="9.625" style="217" customWidth="1"/>
    <col min="6421" max="6421" width="11.875" style="217" customWidth="1"/>
    <col min="6422" max="6422" width="9.625" style="217" customWidth="1"/>
    <col min="6423" max="6423" width="10.5" style="217" customWidth="1"/>
    <col min="6424" max="6428" width="10" style="217" customWidth="1"/>
    <col min="6429" max="6647" width="8.875" style="217" customWidth="1"/>
    <col min="6648" max="6656" width="9" style="217"/>
    <col min="6657" max="6657" width="9.125" style="217" customWidth="1"/>
    <col min="6658" max="6658" width="18.375" style="217" customWidth="1"/>
    <col min="6659" max="6659" width="7" style="217" customWidth="1"/>
    <col min="6660" max="6660" width="13.125" style="217" customWidth="1"/>
    <col min="6661" max="6661" width="10.75" style="217" customWidth="1"/>
    <col min="6662" max="6662" width="11.25" style="217" customWidth="1"/>
    <col min="6663" max="6663" width="10.25" style="217" customWidth="1"/>
    <col min="6664" max="6664" width="12.625" style="217" customWidth="1"/>
    <col min="6665" max="6665" width="10.25" style="217" customWidth="1"/>
    <col min="6666" max="6666" width="10.375" style="217" customWidth="1"/>
    <col min="6667" max="6667" width="11" style="217" customWidth="1"/>
    <col min="6668" max="6668" width="10.375" style="217" customWidth="1"/>
    <col min="6669" max="6669" width="10" style="217" customWidth="1"/>
    <col min="6670" max="6670" width="8.5" style="217" customWidth="1"/>
    <col min="6671" max="6671" width="9.5" style="217" customWidth="1"/>
    <col min="6672" max="6672" width="9.625" style="217" customWidth="1"/>
    <col min="6673" max="6673" width="11.875" style="217" customWidth="1"/>
    <col min="6674" max="6674" width="9.625" style="217" customWidth="1"/>
    <col min="6675" max="6675" width="8.625" style="217" customWidth="1"/>
    <col min="6676" max="6676" width="9.625" style="217" customWidth="1"/>
    <col min="6677" max="6677" width="11.875" style="217" customWidth="1"/>
    <col min="6678" max="6678" width="9.625" style="217" customWidth="1"/>
    <col min="6679" max="6679" width="10.5" style="217" customWidth="1"/>
    <col min="6680" max="6684" width="10" style="217" customWidth="1"/>
    <col min="6685" max="6903" width="8.875" style="217" customWidth="1"/>
    <col min="6904" max="6912" width="9" style="217"/>
    <col min="6913" max="6913" width="9.125" style="217" customWidth="1"/>
    <col min="6914" max="6914" width="18.375" style="217" customWidth="1"/>
    <col min="6915" max="6915" width="7" style="217" customWidth="1"/>
    <col min="6916" max="6916" width="13.125" style="217" customWidth="1"/>
    <col min="6917" max="6917" width="10.75" style="217" customWidth="1"/>
    <col min="6918" max="6918" width="11.25" style="217" customWidth="1"/>
    <col min="6919" max="6919" width="10.25" style="217" customWidth="1"/>
    <col min="6920" max="6920" width="12.625" style="217" customWidth="1"/>
    <col min="6921" max="6921" width="10.25" style="217" customWidth="1"/>
    <col min="6922" max="6922" width="10.375" style="217" customWidth="1"/>
    <col min="6923" max="6923" width="11" style="217" customWidth="1"/>
    <col min="6924" max="6924" width="10.375" style="217" customWidth="1"/>
    <col min="6925" max="6925" width="10" style="217" customWidth="1"/>
    <col min="6926" max="6926" width="8.5" style="217" customWidth="1"/>
    <col min="6927" max="6927" width="9.5" style="217" customWidth="1"/>
    <col min="6928" max="6928" width="9.625" style="217" customWidth="1"/>
    <col min="6929" max="6929" width="11.875" style="217" customWidth="1"/>
    <col min="6930" max="6930" width="9.625" style="217" customWidth="1"/>
    <col min="6931" max="6931" width="8.625" style="217" customWidth="1"/>
    <col min="6932" max="6932" width="9.625" style="217" customWidth="1"/>
    <col min="6933" max="6933" width="11.875" style="217" customWidth="1"/>
    <col min="6934" max="6934" width="9.625" style="217" customWidth="1"/>
    <col min="6935" max="6935" width="10.5" style="217" customWidth="1"/>
    <col min="6936" max="6940" width="10" style="217" customWidth="1"/>
    <col min="6941" max="7159" width="8.875" style="217" customWidth="1"/>
    <col min="7160" max="7168" width="9" style="217"/>
    <col min="7169" max="7169" width="9.125" style="217" customWidth="1"/>
    <col min="7170" max="7170" width="18.375" style="217" customWidth="1"/>
    <col min="7171" max="7171" width="7" style="217" customWidth="1"/>
    <col min="7172" max="7172" width="13.125" style="217" customWidth="1"/>
    <col min="7173" max="7173" width="10.75" style="217" customWidth="1"/>
    <col min="7174" max="7174" width="11.25" style="217" customWidth="1"/>
    <col min="7175" max="7175" width="10.25" style="217" customWidth="1"/>
    <col min="7176" max="7176" width="12.625" style="217" customWidth="1"/>
    <col min="7177" max="7177" width="10.25" style="217" customWidth="1"/>
    <col min="7178" max="7178" width="10.375" style="217" customWidth="1"/>
    <col min="7179" max="7179" width="11" style="217" customWidth="1"/>
    <col min="7180" max="7180" width="10.375" style="217" customWidth="1"/>
    <col min="7181" max="7181" width="10" style="217" customWidth="1"/>
    <col min="7182" max="7182" width="8.5" style="217" customWidth="1"/>
    <col min="7183" max="7183" width="9.5" style="217" customWidth="1"/>
    <col min="7184" max="7184" width="9.625" style="217" customWidth="1"/>
    <col min="7185" max="7185" width="11.875" style="217" customWidth="1"/>
    <col min="7186" max="7186" width="9.625" style="217" customWidth="1"/>
    <col min="7187" max="7187" width="8.625" style="217" customWidth="1"/>
    <col min="7188" max="7188" width="9.625" style="217" customWidth="1"/>
    <col min="7189" max="7189" width="11.875" style="217" customWidth="1"/>
    <col min="7190" max="7190" width="9.625" style="217" customWidth="1"/>
    <col min="7191" max="7191" width="10.5" style="217" customWidth="1"/>
    <col min="7192" max="7196" width="10" style="217" customWidth="1"/>
    <col min="7197" max="7415" width="8.875" style="217" customWidth="1"/>
    <col min="7416" max="7424" width="9" style="217"/>
    <col min="7425" max="7425" width="9.125" style="217" customWidth="1"/>
    <col min="7426" max="7426" width="18.375" style="217" customWidth="1"/>
    <col min="7427" max="7427" width="7" style="217" customWidth="1"/>
    <col min="7428" max="7428" width="13.125" style="217" customWidth="1"/>
    <col min="7429" max="7429" width="10.75" style="217" customWidth="1"/>
    <col min="7430" max="7430" width="11.25" style="217" customWidth="1"/>
    <col min="7431" max="7431" width="10.25" style="217" customWidth="1"/>
    <col min="7432" max="7432" width="12.625" style="217" customWidth="1"/>
    <col min="7433" max="7433" width="10.25" style="217" customWidth="1"/>
    <col min="7434" max="7434" width="10.375" style="217" customWidth="1"/>
    <col min="7435" max="7435" width="11" style="217" customWidth="1"/>
    <col min="7436" max="7436" width="10.375" style="217" customWidth="1"/>
    <col min="7437" max="7437" width="10" style="217" customWidth="1"/>
    <col min="7438" max="7438" width="8.5" style="217" customWidth="1"/>
    <col min="7439" max="7439" width="9.5" style="217" customWidth="1"/>
    <col min="7440" max="7440" width="9.625" style="217" customWidth="1"/>
    <col min="7441" max="7441" width="11.875" style="217" customWidth="1"/>
    <col min="7442" max="7442" width="9.625" style="217" customWidth="1"/>
    <col min="7443" max="7443" width="8.625" style="217" customWidth="1"/>
    <col min="7444" max="7444" width="9.625" style="217" customWidth="1"/>
    <col min="7445" max="7445" width="11.875" style="217" customWidth="1"/>
    <col min="7446" max="7446" width="9.625" style="217" customWidth="1"/>
    <col min="7447" max="7447" width="10.5" style="217" customWidth="1"/>
    <col min="7448" max="7452" width="10" style="217" customWidth="1"/>
    <col min="7453" max="7671" width="8.875" style="217" customWidth="1"/>
    <col min="7672" max="7680" width="9" style="217"/>
    <col min="7681" max="7681" width="9.125" style="217" customWidth="1"/>
    <col min="7682" max="7682" width="18.375" style="217" customWidth="1"/>
    <col min="7683" max="7683" width="7" style="217" customWidth="1"/>
    <col min="7684" max="7684" width="13.125" style="217" customWidth="1"/>
    <col min="7685" max="7685" width="10.75" style="217" customWidth="1"/>
    <col min="7686" max="7686" width="11.25" style="217" customWidth="1"/>
    <col min="7687" max="7687" width="10.25" style="217" customWidth="1"/>
    <col min="7688" max="7688" width="12.625" style="217" customWidth="1"/>
    <col min="7689" max="7689" width="10.25" style="217" customWidth="1"/>
    <col min="7690" max="7690" width="10.375" style="217" customWidth="1"/>
    <col min="7691" max="7691" width="11" style="217" customWidth="1"/>
    <col min="7692" max="7692" width="10.375" style="217" customWidth="1"/>
    <col min="7693" max="7693" width="10" style="217" customWidth="1"/>
    <col min="7694" max="7694" width="8.5" style="217" customWidth="1"/>
    <col min="7695" max="7695" width="9.5" style="217" customWidth="1"/>
    <col min="7696" max="7696" width="9.625" style="217" customWidth="1"/>
    <col min="7697" max="7697" width="11.875" style="217" customWidth="1"/>
    <col min="7698" max="7698" width="9.625" style="217" customWidth="1"/>
    <col min="7699" max="7699" width="8.625" style="217" customWidth="1"/>
    <col min="7700" max="7700" width="9.625" style="217" customWidth="1"/>
    <col min="7701" max="7701" width="11.875" style="217" customWidth="1"/>
    <col min="7702" max="7702" width="9.625" style="217" customWidth="1"/>
    <col min="7703" max="7703" width="10.5" style="217" customWidth="1"/>
    <col min="7704" max="7708" width="10" style="217" customWidth="1"/>
    <col min="7709" max="7927" width="8.875" style="217" customWidth="1"/>
    <col min="7928" max="7936" width="9" style="217"/>
    <col min="7937" max="7937" width="9.125" style="217" customWidth="1"/>
    <col min="7938" max="7938" width="18.375" style="217" customWidth="1"/>
    <col min="7939" max="7939" width="7" style="217" customWidth="1"/>
    <col min="7940" max="7940" width="13.125" style="217" customWidth="1"/>
    <col min="7941" max="7941" width="10.75" style="217" customWidth="1"/>
    <col min="7942" max="7942" width="11.25" style="217" customWidth="1"/>
    <col min="7943" max="7943" width="10.25" style="217" customWidth="1"/>
    <col min="7944" max="7944" width="12.625" style="217" customWidth="1"/>
    <col min="7945" max="7945" width="10.25" style="217" customWidth="1"/>
    <col min="7946" max="7946" width="10.375" style="217" customWidth="1"/>
    <col min="7947" max="7947" width="11" style="217" customWidth="1"/>
    <col min="7948" max="7948" width="10.375" style="217" customWidth="1"/>
    <col min="7949" max="7949" width="10" style="217" customWidth="1"/>
    <col min="7950" max="7950" width="8.5" style="217" customWidth="1"/>
    <col min="7951" max="7951" width="9.5" style="217" customWidth="1"/>
    <col min="7952" max="7952" width="9.625" style="217" customWidth="1"/>
    <col min="7953" max="7953" width="11.875" style="217" customWidth="1"/>
    <col min="7954" max="7954" width="9.625" style="217" customWidth="1"/>
    <col min="7955" max="7955" width="8.625" style="217" customWidth="1"/>
    <col min="7956" max="7956" width="9.625" style="217" customWidth="1"/>
    <col min="7957" max="7957" width="11.875" style="217" customWidth="1"/>
    <col min="7958" max="7958" width="9.625" style="217" customWidth="1"/>
    <col min="7959" max="7959" width="10.5" style="217" customWidth="1"/>
    <col min="7960" max="7964" width="10" style="217" customWidth="1"/>
    <col min="7965" max="8183" width="8.875" style="217" customWidth="1"/>
    <col min="8184" max="8192" width="9" style="217"/>
    <col min="8193" max="8193" width="9.125" style="217" customWidth="1"/>
    <col min="8194" max="8194" width="18.375" style="217" customWidth="1"/>
    <col min="8195" max="8195" width="7" style="217" customWidth="1"/>
    <col min="8196" max="8196" width="13.125" style="217" customWidth="1"/>
    <col min="8197" max="8197" width="10.75" style="217" customWidth="1"/>
    <col min="8198" max="8198" width="11.25" style="217" customWidth="1"/>
    <col min="8199" max="8199" width="10.25" style="217" customWidth="1"/>
    <col min="8200" max="8200" width="12.625" style="217" customWidth="1"/>
    <col min="8201" max="8201" width="10.25" style="217" customWidth="1"/>
    <col min="8202" max="8202" width="10.375" style="217" customWidth="1"/>
    <col min="8203" max="8203" width="11" style="217" customWidth="1"/>
    <col min="8204" max="8204" width="10.375" style="217" customWidth="1"/>
    <col min="8205" max="8205" width="10" style="217" customWidth="1"/>
    <col min="8206" max="8206" width="8.5" style="217" customWidth="1"/>
    <col min="8207" max="8207" width="9.5" style="217" customWidth="1"/>
    <col min="8208" max="8208" width="9.625" style="217" customWidth="1"/>
    <col min="8209" max="8209" width="11.875" style="217" customWidth="1"/>
    <col min="8210" max="8210" width="9.625" style="217" customWidth="1"/>
    <col min="8211" max="8211" width="8.625" style="217" customWidth="1"/>
    <col min="8212" max="8212" width="9.625" style="217" customWidth="1"/>
    <col min="8213" max="8213" width="11.875" style="217" customWidth="1"/>
    <col min="8214" max="8214" width="9.625" style="217" customWidth="1"/>
    <col min="8215" max="8215" width="10.5" style="217" customWidth="1"/>
    <col min="8216" max="8220" width="10" style="217" customWidth="1"/>
    <col min="8221" max="8439" width="8.875" style="217" customWidth="1"/>
    <col min="8440" max="8448" width="9" style="217"/>
    <col min="8449" max="8449" width="9.125" style="217" customWidth="1"/>
    <col min="8450" max="8450" width="18.375" style="217" customWidth="1"/>
    <col min="8451" max="8451" width="7" style="217" customWidth="1"/>
    <col min="8452" max="8452" width="13.125" style="217" customWidth="1"/>
    <col min="8453" max="8453" width="10.75" style="217" customWidth="1"/>
    <col min="8454" max="8454" width="11.25" style="217" customWidth="1"/>
    <col min="8455" max="8455" width="10.25" style="217" customWidth="1"/>
    <col min="8456" max="8456" width="12.625" style="217" customWidth="1"/>
    <col min="8457" max="8457" width="10.25" style="217" customWidth="1"/>
    <col min="8458" max="8458" width="10.375" style="217" customWidth="1"/>
    <col min="8459" max="8459" width="11" style="217" customWidth="1"/>
    <col min="8460" max="8460" width="10.375" style="217" customWidth="1"/>
    <col min="8461" max="8461" width="10" style="217" customWidth="1"/>
    <col min="8462" max="8462" width="8.5" style="217" customWidth="1"/>
    <col min="8463" max="8463" width="9.5" style="217" customWidth="1"/>
    <col min="8464" max="8464" width="9.625" style="217" customWidth="1"/>
    <col min="8465" max="8465" width="11.875" style="217" customWidth="1"/>
    <col min="8466" max="8466" width="9.625" style="217" customWidth="1"/>
    <col min="8467" max="8467" width="8.625" style="217" customWidth="1"/>
    <col min="8468" max="8468" width="9.625" style="217" customWidth="1"/>
    <col min="8469" max="8469" width="11.875" style="217" customWidth="1"/>
    <col min="8470" max="8470" width="9.625" style="217" customWidth="1"/>
    <col min="8471" max="8471" width="10.5" style="217" customWidth="1"/>
    <col min="8472" max="8476" width="10" style="217" customWidth="1"/>
    <col min="8477" max="8695" width="8.875" style="217" customWidth="1"/>
    <col min="8696" max="8704" width="9" style="217"/>
    <col min="8705" max="8705" width="9.125" style="217" customWidth="1"/>
    <col min="8706" max="8706" width="18.375" style="217" customWidth="1"/>
    <col min="8707" max="8707" width="7" style="217" customWidth="1"/>
    <col min="8708" max="8708" width="13.125" style="217" customWidth="1"/>
    <col min="8709" max="8709" width="10.75" style="217" customWidth="1"/>
    <col min="8710" max="8710" width="11.25" style="217" customWidth="1"/>
    <col min="8711" max="8711" width="10.25" style="217" customWidth="1"/>
    <col min="8712" max="8712" width="12.625" style="217" customWidth="1"/>
    <col min="8713" max="8713" width="10.25" style="217" customWidth="1"/>
    <col min="8714" max="8714" width="10.375" style="217" customWidth="1"/>
    <col min="8715" max="8715" width="11" style="217" customWidth="1"/>
    <col min="8716" max="8716" width="10.375" style="217" customWidth="1"/>
    <col min="8717" max="8717" width="10" style="217" customWidth="1"/>
    <col min="8718" max="8718" width="8.5" style="217" customWidth="1"/>
    <col min="8719" max="8719" width="9.5" style="217" customWidth="1"/>
    <col min="8720" max="8720" width="9.625" style="217" customWidth="1"/>
    <col min="8721" max="8721" width="11.875" style="217" customWidth="1"/>
    <col min="8722" max="8722" width="9.625" style="217" customWidth="1"/>
    <col min="8723" max="8723" width="8.625" style="217" customWidth="1"/>
    <col min="8724" max="8724" width="9.625" style="217" customWidth="1"/>
    <col min="8725" max="8725" width="11.875" style="217" customWidth="1"/>
    <col min="8726" max="8726" width="9.625" style="217" customWidth="1"/>
    <col min="8727" max="8727" width="10.5" style="217" customWidth="1"/>
    <col min="8728" max="8732" width="10" style="217" customWidth="1"/>
    <col min="8733" max="8951" width="8.875" style="217" customWidth="1"/>
    <col min="8952" max="8960" width="9" style="217"/>
    <col min="8961" max="8961" width="9.125" style="217" customWidth="1"/>
    <col min="8962" max="8962" width="18.375" style="217" customWidth="1"/>
    <col min="8963" max="8963" width="7" style="217" customWidth="1"/>
    <col min="8964" max="8964" width="13.125" style="217" customWidth="1"/>
    <col min="8965" max="8965" width="10.75" style="217" customWidth="1"/>
    <col min="8966" max="8966" width="11.25" style="217" customWidth="1"/>
    <col min="8967" max="8967" width="10.25" style="217" customWidth="1"/>
    <col min="8968" max="8968" width="12.625" style="217" customWidth="1"/>
    <col min="8969" max="8969" width="10.25" style="217" customWidth="1"/>
    <col min="8970" max="8970" width="10.375" style="217" customWidth="1"/>
    <col min="8971" max="8971" width="11" style="217" customWidth="1"/>
    <col min="8972" max="8972" width="10.375" style="217" customWidth="1"/>
    <col min="8973" max="8973" width="10" style="217" customWidth="1"/>
    <col min="8974" max="8974" width="8.5" style="217" customWidth="1"/>
    <col min="8975" max="8975" width="9.5" style="217" customWidth="1"/>
    <col min="8976" max="8976" width="9.625" style="217" customWidth="1"/>
    <col min="8977" max="8977" width="11.875" style="217" customWidth="1"/>
    <col min="8978" max="8978" width="9.625" style="217" customWidth="1"/>
    <col min="8979" max="8979" width="8.625" style="217" customWidth="1"/>
    <col min="8980" max="8980" width="9.625" style="217" customWidth="1"/>
    <col min="8981" max="8981" width="11.875" style="217" customWidth="1"/>
    <col min="8982" max="8982" width="9.625" style="217" customWidth="1"/>
    <col min="8983" max="8983" width="10.5" style="217" customWidth="1"/>
    <col min="8984" max="8988" width="10" style="217" customWidth="1"/>
    <col min="8989" max="9207" width="8.875" style="217" customWidth="1"/>
    <col min="9208" max="9216" width="9" style="217"/>
    <col min="9217" max="9217" width="9.125" style="217" customWidth="1"/>
    <col min="9218" max="9218" width="18.375" style="217" customWidth="1"/>
    <col min="9219" max="9219" width="7" style="217" customWidth="1"/>
    <col min="9220" max="9220" width="13.125" style="217" customWidth="1"/>
    <col min="9221" max="9221" width="10.75" style="217" customWidth="1"/>
    <col min="9222" max="9222" width="11.25" style="217" customWidth="1"/>
    <col min="9223" max="9223" width="10.25" style="217" customWidth="1"/>
    <col min="9224" max="9224" width="12.625" style="217" customWidth="1"/>
    <col min="9225" max="9225" width="10.25" style="217" customWidth="1"/>
    <col min="9226" max="9226" width="10.375" style="217" customWidth="1"/>
    <col min="9227" max="9227" width="11" style="217" customWidth="1"/>
    <col min="9228" max="9228" width="10.375" style="217" customWidth="1"/>
    <col min="9229" max="9229" width="10" style="217" customWidth="1"/>
    <col min="9230" max="9230" width="8.5" style="217" customWidth="1"/>
    <col min="9231" max="9231" width="9.5" style="217" customWidth="1"/>
    <col min="9232" max="9232" width="9.625" style="217" customWidth="1"/>
    <col min="9233" max="9233" width="11.875" style="217" customWidth="1"/>
    <col min="9234" max="9234" width="9.625" style="217" customWidth="1"/>
    <col min="9235" max="9235" width="8.625" style="217" customWidth="1"/>
    <col min="9236" max="9236" width="9.625" style="217" customWidth="1"/>
    <col min="9237" max="9237" width="11.875" style="217" customWidth="1"/>
    <col min="9238" max="9238" width="9.625" style="217" customWidth="1"/>
    <col min="9239" max="9239" width="10.5" style="217" customWidth="1"/>
    <col min="9240" max="9244" width="10" style="217" customWidth="1"/>
    <col min="9245" max="9463" width="8.875" style="217" customWidth="1"/>
    <col min="9464" max="9472" width="9" style="217"/>
    <col min="9473" max="9473" width="9.125" style="217" customWidth="1"/>
    <col min="9474" max="9474" width="18.375" style="217" customWidth="1"/>
    <col min="9475" max="9475" width="7" style="217" customWidth="1"/>
    <col min="9476" max="9476" width="13.125" style="217" customWidth="1"/>
    <col min="9477" max="9477" width="10.75" style="217" customWidth="1"/>
    <col min="9478" max="9478" width="11.25" style="217" customWidth="1"/>
    <col min="9479" max="9479" width="10.25" style="217" customWidth="1"/>
    <col min="9480" max="9480" width="12.625" style="217" customWidth="1"/>
    <col min="9481" max="9481" width="10.25" style="217" customWidth="1"/>
    <col min="9482" max="9482" width="10.375" style="217" customWidth="1"/>
    <col min="9483" max="9483" width="11" style="217" customWidth="1"/>
    <col min="9484" max="9484" width="10.375" style="217" customWidth="1"/>
    <col min="9485" max="9485" width="10" style="217" customWidth="1"/>
    <col min="9486" max="9486" width="8.5" style="217" customWidth="1"/>
    <col min="9487" max="9487" width="9.5" style="217" customWidth="1"/>
    <col min="9488" max="9488" width="9.625" style="217" customWidth="1"/>
    <col min="9489" max="9489" width="11.875" style="217" customWidth="1"/>
    <col min="9490" max="9490" width="9.625" style="217" customWidth="1"/>
    <col min="9491" max="9491" width="8.625" style="217" customWidth="1"/>
    <col min="9492" max="9492" width="9.625" style="217" customWidth="1"/>
    <col min="9493" max="9493" width="11.875" style="217" customWidth="1"/>
    <col min="9494" max="9494" width="9.625" style="217" customWidth="1"/>
    <col min="9495" max="9495" width="10.5" style="217" customWidth="1"/>
    <col min="9496" max="9500" width="10" style="217" customWidth="1"/>
    <col min="9501" max="9719" width="8.875" style="217" customWidth="1"/>
    <col min="9720" max="9728" width="9" style="217"/>
    <col min="9729" max="9729" width="9.125" style="217" customWidth="1"/>
    <col min="9730" max="9730" width="18.375" style="217" customWidth="1"/>
    <col min="9731" max="9731" width="7" style="217" customWidth="1"/>
    <col min="9732" max="9732" width="13.125" style="217" customWidth="1"/>
    <col min="9733" max="9733" width="10.75" style="217" customWidth="1"/>
    <col min="9734" max="9734" width="11.25" style="217" customWidth="1"/>
    <col min="9735" max="9735" width="10.25" style="217" customWidth="1"/>
    <col min="9736" max="9736" width="12.625" style="217" customWidth="1"/>
    <col min="9737" max="9737" width="10.25" style="217" customWidth="1"/>
    <col min="9738" max="9738" width="10.375" style="217" customWidth="1"/>
    <col min="9739" max="9739" width="11" style="217" customWidth="1"/>
    <col min="9740" max="9740" width="10.375" style="217" customWidth="1"/>
    <col min="9741" max="9741" width="10" style="217" customWidth="1"/>
    <col min="9742" max="9742" width="8.5" style="217" customWidth="1"/>
    <col min="9743" max="9743" width="9.5" style="217" customWidth="1"/>
    <col min="9744" max="9744" width="9.625" style="217" customWidth="1"/>
    <col min="9745" max="9745" width="11.875" style="217" customWidth="1"/>
    <col min="9746" max="9746" width="9.625" style="217" customWidth="1"/>
    <col min="9747" max="9747" width="8.625" style="217" customWidth="1"/>
    <col min="9748" max="9748" width="9.625" style="217" customWidth="1"/>
    <col min="9749" max="9749" width="11.875" style="217" customWidth="1"/>
    <col min="9750" max="9750" width="9.625" style="217" customWidth="1"/>
    <col min="9751" max="9751" width="10.5" style="217" customWidth="1"/>
    <col min="9752" max="9756" width="10" style="217" customWidth="1"/>
    <col min="9757" max="9975" width="8.875" style="217" customWidth="1"/>
    <col min="9976" max="9984" width="9" style="217"/>
    <col min="9985" max="9985" width="9.125" style="217" customWidth="1"/>
    <col min="9986" max="9986" width="18.375" style="217" customWidth="1"/>
    <col min="9987" max="9987" width="7" style="217" customWidth="1"/>
    <col min="9988" max="9988" width="13.125" style="217" customWidth="1"/>
    <col min="9989" max="9989" width="10.75" style="217" customWidth="1"/>
    <col min="9990" max="9990" width="11.25" style="217" customWidth="1"/>
    <col min="9991" max="9991" width="10.25" style="217" customWidth="1"/>
    <col min="9992" max="9992" width="12.625" style="217" customWidth="1"/>
    <col min="9993" max="9993" width="10.25" style="217" customWidth="1"/>
    <col min="9994" max="9994" width="10.375" style="217" customWidth="1"/>
    <col min="9995" max="9995" width="11" style="217" customWidth="1"/>
    <col min="9996" max="9996" width="10.375" style="217" customWidth="1"/>
    <col min="9997" max="9997" width="10" style="217" customWidth="1"/>
    <col min="9998" max="9998" width="8.5" style="217" customWidth="1"/>
    <col min="9999" max="9999" width="9.5" style="217" customWidth="1"/>
    <col min="10000" max="10000" width="9.625" style="217" customWidth="1"/>
    <col min="10001" max="10001" width="11.875" style="217" customWidth="1"/>
    <col min="10002" max="10002" width="9.625" style="217" customWidth="1"/>
    <col min="10003" max="10003" width="8.625" style="217" customWidth="1"/>
    <col min="10004" max="10004" width="9.625" style="217" customWidth="1"/>
    <col min="10005" max="10005" width="11.875" style="217" customWidth="1"/>
    <col min="10006" max="10006" width="9.625" style="217" customWidth="1"/>
    <col min="10007" max="10007" width="10.5" style="217" customWidth="1"/>
    <col min="10008" max="10012" width="10" style="217" customWidth="1"/>
    <col min="10013" max="10231" width="8.875" style="217" customWidth="1"/>
    <col min="10232" max="10240" width="9" style="217"/>
    <col min="10241" max="10241" width="9.125" style="217" customWidth="1"/>
    <col min="10242" max="10242" width="18.375" style="217" customWidth="1"/>
    <col min="10243" max="10243" width="7" style="217" customWidth="1"/>
    <col min="10244" max="10244" width="13.125" style="217" customWidth="1"/>
    <col min="10245" max="10245" width="10.75" style="217" customWidth="1"/>
    <col min="10246" max="10246" width="11.25" style="217" customWidth="1"/>
    <col min="10247" max="10247" width="10.25" style="217" customWidth="1"/>
    <col min="10248" max="10248" width="12.625" style="217" customWidth="1"/>
    <col min="10249" max="10249" width="10.25" style="217" customWidth="1"/>
    <col min="10250" max="10250" width="10.375" style="217" customWidth="1"/>
    <col min="10251" max="10251" width="11" style="217" customWidth="1"/>
    <col min="10252" max="10252" width="10.375" style="217" customWidth="1"/>
    <col min="10253" max="10253" width="10" style="217" customWidth="1"/>
    <col min="10254" max="10254" width="8.5" style="217" customWidth="1"/>
    <col min="10255" max="10255" width="9.5" style="217" customWidth="1"/>
    <col min="10256" max="10256" width="9.625" style="217" customWidth="1"/>
    <col min="10257" max="10257" width="11.875" style="217" customWidth="1"/>
    <col min="10258" max="10258" width="9.625" style="217" customWidth="1"/>
    <col min="10259" max="10259" width="8.625" style="217" customWidth="1"/>
    <col min="10260" max="10260" width="9.625" style="217" customWidth="1"/>
    <col min="10261" max="10261" width="11.875" style="217" customWidth="1"/>
    <col min="10262" max="10262" width="9.625" style="217" customWidth="1"/>
    <col min="10263" max="10263" width="10.5" style="217" customWidth="1"/>
    <col min="10264" max="10268" width="10" style="217" customWidth="1"/>
    <col min="10269" max="10487" width="8.875" style="217" customWidth="1"/>
    <col min="10488" max="10496" width="9" style="217"/>
    <col min="10497" max="10497" width="9.125" style="217" customWidth="1"/>
    <col min="10498" max="10498" width="18.375" style="217" customWidth="1"/>
    <col min="10499" max="10499" width="7" style="217" customWidth="1"/>
    <col min="10500" max="10500" width="13.125" style="217" customWidth="1"/>
    <col min="10501" max="10501" width="10.75" style="217" customWidth="1"/>
    <col min="10502" max="10502" width="11.25" style="217" customWidth="1"/>
    <col min="10503" max="10503" width="10.25" style="217" customWidth="1"/>
    <col min="10504" max="10504" width="12.625" style="217" customWidth="1"/>
    <col min="10505" max="10505" width="10.25" style="217" customWidth="1"/>
    <col min="10506" max="10506" width="10.375" style="217" customWidth="1"/>
    <col min="10507" max="10507" width="11" style="217" customWidth="1"/>
    <col min="10508" max="10508" width="10.375" style="217" customWidth="1"/>
    <col min="10509" max="10509" width="10" style="217" customWidth="1"/>
    <col min="10510" max="10510" width="8.5" style="217" customWidth="1"/>
    <col min="10511" max="10511" width="9.5" style="217" customWidth="1"/>
    <col min="10512" max="10512" width="9.625" style="217" customWidth="1"/>
    <col min="10513" max="10513" width="11.875" style="217" customWidth="1"/>
    <col min="10514" max="10514" width="9.625" style="217" customWidth="1"/>
    <col min="10515" max="10515" width="8.625" style="217" customWidth="1"/>
    <col min="10516" max="10516" width="9.625" style="217" customWidth="1"/>
    <col min="10517" max="10517" width="11.875" style="217" customWidth="1"/>
    <col min="10518" max="10518" width="9.625" style="217" customWidth="1"/>
    <col min="10519" max="10519" width="10.5" style="217" customWidth="1"/>
    <col min="10520" max="10524" width="10" style="217" customWidth="1"/>
    <col min="10525" max="10743" width="8.875" style="217" customWidth="1"/>
    <col min="10744" max="10752" width="9" style="217"/>
    <col min="10753" max="10753" width="9.125" style="217" customWidth="1"/>
    <col min="10754" max="10754" width="18.375" style="217" customWidth="1"/>
    <col min="10755" max="10755" width="7" style="217" customWidth="1"/>
    <col min="10756" max="10756" width="13.125" style="217" customWidth="1"/>
    <col min="10757" max="10757" width="10.75" style="217" customWidth="1"/>
    <col min="10758" max="10758" width="11.25" style="217" customWidth="1"/>
    <col min="10759" max="10759" width="10.25" style="217" customWidth="1"/>
    <col min="10760" max="10760" width="12.625" style="217" customWidth="1"/>
    <col min="10761" max="10761" width="10.25" style="217" customWidth="1"/>
    <col min="10762" max="10762" width="10.375" style="217" customWidth="1"/>
    <col min="10763" max="10763" width="11" style="217" customWidth="1"/>
    <col min="10764" max="10764" width="10.375" style="217" customWidth="1"/>
    <col min="10765" max="10765" width="10" style="217" customWidth="1"/>
    <col min="10766" max="10766" width="8.5" style="217" customWidth="1"/>
    <col min="10767" max="10767" width="9.5" style="217" customWidth="1"/>
    <col min="10768" max="10768" width="9.625" style="217" customWidth="1"/>
    <col min="10769" max="10769" width="11.875" style="217" customWidth="1"/>
    <col min="10770" max="10770" width="9.625" style="217" customWidth="1"/>
    <col min="10771" max="10771" width="8.625" style="217" customWidth="1"/>
    <col min="10772" max="10772" width="9.625" style="217" customWidth="1"/>
    <col min="10773" max="10773" width="11.875" style="217" customWidth="1"/>
    <col min="10774" max="10774" width="9.625" style="217" customWidth="1"/>
    <col min="10775" max="10775" width="10.5" style="217" customWidth="1"/>
    <col min="10776" max="10780" width="10" style="217" customWidth="1"/>
    <col min="10781" max="10999" width="8.875" style="217" customWidth="1"/>
    <col min="11000" max="11008" width="9" style="217"/>
    <col min="11009" max="11009" width="9.125" style="217" customWidth="1"/>
    <col min="11010" max="11010" width="18.375" style="217" customWidth="1"/>
    <col min="11011" max="11011" width="7" style="217" customWidth="1"/>
    <col min="11012" max="11012" width="13.125" style="217" customWidth="1"/>
    <col min="11013" max="11013" width="10.75" style="217" customWidth="1"/>
    <col min="11014" max="11014" width="11.25" style="217" customWidth="1"/>
    <col min="11015" max="11015" width="10.25" style="217" customWidth="1"/>
    <col min="11016" max="11016" width="12.625" style="217" customWidth="1"/>
    <col min="11017" max="11017" width="10.25" style="217" customWidth="1"/>
    <col min="11018" max="11018" width="10.375" style="217" customWidth="1"/>
    <col min="11019" max="11019" width="11" style="217" customWidth="1"/>
    <col min="11020" max="11020" width="10.375" style="217" customWidth="1"/>
    <col min="11021" max="11021" width="10" style="217" customWidth="1"/>
    <col min="11022" max="11022" width="8.5" style="217" customWidth="1"/>
    <col min="11023" max="11023" width="9.5" style="217" customWidth="1"/>
    <col min="11024" max="11024" width="9.625" style="217" customWidth="1"/>
    <col min="11025" max="11025" width="11.875" style="217" customWidth="1"/>
    <col min="11026" max="11026" width="9.625" style="217" customWidth="1"/>
    <col min="11027" max="11027" width="8.625" style="217" customWidth="1"/>
    <col min="11028" max="11028" width="9.625" style="217" customWidth="1"/>
    <col min="11029" max="11029" width="11.875" style="217" customWidth="1"/>
    <col min="11030" max="11030" width="9.625" style="217" customWidth="1"/>
    <col min="11031" max="11031" width="10.5" style="217" customWidth="1"/>
    <col min="11032" max="11036" width="10" style="217" customWidth="1"/>
    <col min="11037" max="11255" width="8.875" style="217" customWidth="1"/>
    <col min="11256" max="11264" width="9" style="217"/>
    <col min="11265" max="11265" width="9.125" style="217" customWidth="1"/>
    <col min="11266" max="11266" width="18.375" style="217" customWidth="1"/>
    <col min="11267" max="11267" width="7" style="217" customWidth="1"/>
    <col min="11268" max="11268" width="13.125" style="217" customWidth="1"/>
    <col min="11269" max="11269" width="10.75" style="217" customWidth="1"/>
    <col min="11270" max="11270" width="11.25" style="217" customWidth="1"/>
    <col min="11271" max="11271" width="10.25" style="217" customWidth="1"/>
    <col min="11272" max="11272" width="12.625" style="217" customWidth="1"/>
    <col min="11273" max="11273" width="10.25" style="217" customWidth="1"/>
    <col min="11274" max="11274" width="10.375" style="217" customWidth="1"/>
    <col min="11275" max="11275" width="11" style="217" customWidth="1"/>
    <col min="11276" max="11276" width="10.375" style="217" customWidth="1"/>
    <col min="11277" max="11277" width="10" style="217" customWidth="1"/>
    <col min="11278" max="11278" width="8.5" style="217" customWidth="1"/>
    <col min="11279" max="11279" width="9.5" style="217" customWidth="1"/>
    <col min="11280" max="11280" width="9.625" style="217" customWidth="1"/>
    <col min="11281" max="11281" width="11.875" style="217" customWidth="1"/>
    <col min="11282" max="11282" width="9.625" style="217" customWidth="1"/>
    <col min="11283" max="11283" width="8.625" style="217" customWidth="1"/>
    <col min="11284" max="11284" width="9.625" style="217" customWidth="1"/>
    <col min="11285" max="11285" width="11.875" style="217" customWidth="1"/>
    <col min="11286" max="11286" width="9.625" style="217" customWidth="1"/>
    <col min="11287" max="11287" width="10.5" style="217" customWidth="1"/>
    <col min="11288" max="11292" width="10" style="217" customWidth="1"/>
    <col min="11293" max="11511" width="8.875" style="217" customWidth="1"/>
    <col min="11512" max="11520" width="9" style="217"/>
    <col min="11521" max="11521" width="9.125" style="217" customWidth="1"/>
    <col min="11522" max="11522" width="18.375" style="217" customWidth="1"/>
    <col min="11523" max="11523" width="7" style="217" customWidth="1"/>
    <col min="11524" max="11524" width="13.125" style="217" customWidth="1"/>
    <col min="11525" max="11525" width="10.75" style="217" customWidth="1"/>
    <col min="11526" max="11526" width="11.25" style="217" customWidth="1"/>
    <col min="11527" max="11527" width="10.25" style="217" customWidth="1"/>
    <col min="11528" max="11528" width="12.625" style="217" customWidth="1"/>
    <col min="11529" max="11529" width="10.25" style="217" customWidth="1"/>
    <col min="11530" max="11530" width="10.375" style="217" customWidth="1"/>
    <col min="11531" max="11531" width="11" style="217" customWidth="1"/>
    <col min="11532" max="11532" width="10.375" style="217" customWidth="1"/>
    <col min="11533" max="11533" width="10" style="217" customWidth="1"/>
    <col min="11534" max="11534" width="8.5" style="217" customWidth="1"/>
    <col min="11535" max="11535" width="9.5" style="217" customWidth="1"/>
    <col min="11536" max="11536" width="9.625" style="217" customWidth="1"/>
    <col min="11537" max="11537" width="11.875" style="217" customWidth="1"/>
    <col min="11538" max="11538" width="9.625" style="217" customWidth="1"/>
    <col min="11539" max="11539" width="8.625" style="217" customWidth="1"/>
    <col min="11540" max="11540" width="9.625" style="217" customWidth="1"/>
    <col min="11541" max="11541" width="11.875" style="217" customWidth="1"/>
    <col min="11542" max="11542" width="9.625" style="217" customWidth="1"/>
    <col min="11543" max="11543" width="10.5" style="217" customWidth="1"/>
    <col min="11544" max="11548" width="10" style="217" customWidth="1"/>
    <col min="11549" max="11767" width="8.875" style="217" customWidth="1"/>
    <col min="11768" max="11776" width="9" style="217"/>
    <col min="11777" max="11777" width="9.125" style="217" customWidth="1"/>
    <col min="11778" max="11778" width="18.375" style="217" customWidth="1"/>
    <col min="11779" max="11779" width="7" style="217" customWidth="1"/>
    <col min="11780" max="11780" width="13.125" style="217" customWidth="1"/>
    <col min="11781" max="11781" width="10.75" style="217" customWidth="1"/>
    <col min="11782" max="11782" width="11.25" style="217" customWidth="1"/>
    <col min="11783" max="11783" width="10.25" style="217" customWidth="1"/>
    <col min="11784" max="11784" width="12.625" style="217" customWidth="1"/>
    <col min="11785" max="11785" width="10.25" style="217" customWidth="1"/>
    <col min="11786" max="11786" width="10.375" style="217" customWidth="1"/>
    <col min="11787" max="11787" width="11" style="217" customWidth="1"/>
    <col min="11788" max="11788" width="10.375" style="217" customWidth="1"/>
    <col min="11789" max="11789" width="10" style="217" customWidth="1"/>
    <col min="11790" max="11790" width="8.5" style="217" customWidth="1"/>
    <col min="11791" max="11791" width="9.5" style="217" customWidth="1"/>
    <col min="11792" max="11792" width="9.625" style="217" customWidth="1"/>
    <col min="11793" max="11793" width="11.875" style="217" customWidth="1"/>
    <col min="11794" max="11794" width="9.625" style="217" customWidth="1"/>
    <col min="11795" max="11795" width="8.625" style="217" customWidth="1"/>
    <col min="11796" max="11796" width="9.625" style="217" customWidth="1"/>
    <col min="11797" max="11797" width="11.875" style="217" customWidth="1"/>
    <col min="11798" max="11798" width="9.625" style="217" customWidth="1"/>
    <col min="11799" max="11799" width="10.5" style="217" customWidth="1"/>
    <col min="11800" max="11804" width="10" style="217" customWidth="1"/>
    <col min="11805" max="12023" width="8.875" style="217" customWidth="1"/>
    <col min="12024" max="12032" width="9" style="217"/>
    <col min="12033" max="12033" width="9.125" style="217" customWidth="1"/>
    <col min="12034" max="12034" width="18.375" style="217" customWidth="1"/>
    <col min="12035" max="12035" width="7" style="217" customWidth="1"/>
    <col min="12036" max="12036" width="13.125" style="217" customWidth="1"/>
    <col min="12037" max="12037" width="10.75" style="217" customWidth="1"/>
    <col min="12038" max="12038" width="11.25" style="217" customWidth="1"/>
    <col min="12039" max="12039" width="10.25" style="217" customWidth="1"/>
    <col min="12040" max="12040" width="12.625" style="217" customWidth="1"/>
    <col min="12041" max="12041" width="10.25" style="217" customWidth="1"/>
    <col min="12042" max="12042" width="10.375" style="217" customWidth="1"/>
    <col min="12043" max="12043" width="11" style="217" customWidth="1"/>
    <col min="12044" max="12044" width="10.375" style="217" customWidth="1"/>
    <col min="12045" max="12045" width="10" style="217" customWidth="1"/>
    <col min="12046" max="12046" width="8.5" style="217" customWidth="1"/>
    <col min="12047" max="12047" width="9.5" style="217" customWidth="1"/>
    <col min="12048" max="12048" width="9.625" style="217" customWidth="1"/>
    <col min="12049" max="12049" width="11.875" style="217" customWidth="1"/>
    <col min="12050" max="12050" width="9.625" style="217" customWidth="1"/>
    <col min="12051" max="12051" width="8.625" style="217" customWidth="1"/>
    <col min="12052" max="12052" width="9.625" style="217" customWidth="1"/>
    <col min="12053" max="12053" width="11.875" style="217" customWidth="1"/>
    <col min="12054" max="12054" width="9.625" style="217" customWidth="1"/>
    <col min="12055" max="12055" width="10.5" style="217" customWidth="1"/>
    <col min="12056" max="12060" width="10" style="217" customWidth="1"/>
    <col min="12061" max="12279" width="8.875" style="217" customWidth="1"/>
    <col min="12280" max="12288" width="9" style="217"/>
    <col min="12289" max="12289" width="9.125" style="217" customWidth="1"/>
    <col min="12290" max="12290" width="18.375" style="217" customWidth="1"/>
    <col min="12291" max="12291" width="7" style="217" customWidth="1"/>
    <col min="12292" max="12292" width="13.125" style="217" customWidth="1"/>
    <col min="12293" max="12293" width="10.75" style="217" customWidth="1"/>
    <col min="12294" max="12294" width="11.25" style="217" customWidth="1"/>
    <col min="12295" max="12295" width="10.25" style="217" customWidth="1"/>
    <col min="12296" max="12296" width="12.625" style="217" customWidth="1"/>
    <col min="12297" max="12297" width="10.25" style="217" customWidth="1"/>
    <col min="12298" max="12298" width="10.375" style="217" customWidth="1"/>
    <col min="12299" max="12299" width="11" style="217" customWidth="1"/>
    <col min="12300" max="12300" width="10.375" style="217" customWidth="1"/>
    <col min="12301" max="12301" width="10" style="217" customWidth="1"/>
    <col min="12302" max="12302" width="8.5" style="217" customWidth="1"/>
    <col min="12303" max="12303" width="9.5" style="217" customWidth="1"/>
    <col min="12304" max="12304" width="9.625" style="217" customWidth="1"/>
    <col min="12305" max="12305" width="11.875" style="217" customWidth="1"/>
    <col min="12306" max="12306" width="9.625" style="217" customWidth="1"/>
    <col min="12307" max="12307" width="8.625" style="217" customWidth="1"/>
    <col min="12308" max="12308" width="9.625" style="217" customWidth="1"/>
    <col min="12309" max="12309" width="11.875" style="217" customWidth="1"/>
    <col min="12310" max="12310" width="9.625" style="217" customWidth="1"/>
    <col min="12311" max="12311" width="10.5" style="217" customWidth="1"/>
    <col min="12312" max="12316" width="10" style="217" customWidth="1"/>
    <col min="12317" max="12535" width="8.875" style="217" customWidth="1"/>
    <col min="12536" max="12544" width="9" style="217"/>
    <col min="12545" max="12545" width="9.125" style="217" customWidth="1"/>
    <col min="12546" max="12546" width="18.375" style="217" customWidth="1"/>
    <col min="12547" max="12547" width="7" style="217" customWidth="1"/>
    <col min="12548" max="12548" width="13.125" style="217" customWidth="1"/>
    <col min="12549" max="12549" width="10.75" style="217" customWidth="1"/>
    <col min="12550" max="12550" width="11.25" style="217" customWidth="1"/>
    <col min="12551" max="12551" width="10.25" style="217" customWidth="1"/>
    <col min="12552" max="12552" width="12.625" style="217" customWidth="1"/>
    <col min="12553" max="12553" width="10.25" style="217" customWidth="1"/>
    <col min="12554" max="12554" width="10.375" style="217" customWidth="1"/>
    <col min="12555" max="12555" width="11" style="217" customWidth="1"/>
    <col min="12556" max="12556" width="10.375" style="217" customWidth="1"/>
    <col min="12557" max="12557" width="10" style="217" customWidth="1"/>
    <col min="12558" max="12558" width="8.5" style="217" customWidth="1"/>
    <col min="12559" max="12559" width="9.5" style="217" customWidth="1"/>
    <col min="12560" max="12560" width="9.625" style="217" customWidth="1"/>
    <col min="12561" max="12561" width="11.875" style="217" customWidth="1"/>
    <col min="12562" max="12562" width="9.625" style="217" customWidth="1"/>
    <col min="12563" max="12563" width="8.625" style="217" customWidth="1"/>
    <col min="12564" max="12564" width="9.625" style="217" customWidth="1"/>
    <col min="12565" max="12565" width="11.875" style="217" customWidth="1"/>
    <col min="12566" max="12566" width="9.625" style="217" customWidth="1"/>
    <col min="12567" max="12567" width="10.5" style="217" customWidth="1"/>
    <col min="12568" max="12572" width="10" style="217" customWidth="1"/>
    <col min="12573" max="12791" width="8.875" style="217" customWidth="1"/>
    <col min="12792" max="12800" width="9" style="217"/>
    <col min="12801" max="12801" width="9.125" style="217" customWidth="1"/>
    <col min="12802" max="12802" width="18.375" style="217" customWidth="1"/>
    <col min="12803" max="12803" width="7" style="217" customWidth="1"/>
    <col min="12804" max="12804" width="13.125" style="217" customWidth="1"/>
    <col min="12805" max="12805" width="10.75" style="217" customWidth="1"/>
    <col min="12806" max="12806" width="11.25" style="217" customWidth="1"/>
    <col min="12807" max="12807" width="10.25" style="217" customWidth="1"/>
    <col min="12808" max="12808" width="12.625" style="217" customWidth="1"/>
    <col min="12809" max="12809" width="10.25" style="217" customWidth="1"/>
    <col min="12810" max="12810" width="10.375" style="217" customWidth="1"/>
    <col min="12811" max="12811" width="11" style="217" customWidth="1"/>
    <col min="12812" max="12812" width="10.375" style="217" customWidth="1"/>
    <col min="12813" max="12813" width="10" style="217" customWidth="1"/>
    <col min="12814" max="12814" width="8.5" style="217" customWidth="1"/>
    <col min="12815" max="12815" width="9.5" style="217" customWidth="1"/>
    <col min="12816" max="12816" width="9.625" style="217" customWidth="1"/>
    <col min="12817" max="12817" width="11.875" style="217" customWidth="1"/>
    <col min="12818" max="12818" width="9.625" style="217" customWidth="1"/>
    <col min="12819" max="12819" width="8.625" style="217" customWidth="1"/>
    <col min="12820" max="12820" width="9.625" style="217" customWidth="1"/>
    <col min="12821" max="12821" width="11.875" style="217" customWidth="1"/>
    <col min="12822" max="12822" width="9.625" style="217" customWidth="1"/>
    <col min="12823" max="12823" width="10.5" style="217" customWidth="1"/>
    <col min="12824" max="12828" width="10" style="217" customWidth="1"/>
    <col min="12829" max="13047" width="8.875" style="217" customWidth="1"/>
    <col min="13048" max="13056" width="9" style="217"/>
    <col min="13057" max="13057" width="9.125" style="217" customWidth="1"/>
    <col min="13058" max="13058" width="18.375" style="217" customWidth="1"/>
    <col min="13059" max="13059" width="7" style="217" customWidth="1"/>
    <col min="13060" max="13060" width="13.125" style="217" customWidth="1"/>
    <col min="13061" max="13061" width="10.75" style="217" customWidth="1"/>
    <col min="13062" max="13062" width="11.25" style="217" customWidth="1"/>
    <col min="13063" max="13063" width="10.25" style="217" customWidth="1"/>
    <col min="13064" max="13064" width="12.625" style="217" customWidth="1"/>
    <col min="13065" max="13065" width="10.25" style="217" customWidth="1"/>
    <col min="13066" max="13066" width="10.375" style="217" customWidth="1"/>
    <col min="13067" max="13067" width="11" style="217" customWidth="1"/>
    <col min="13068" max="13068" width="10.375" style="217" customWidth="1"/>
    <col min="13069" max="13069" width="10" style="217" customWidth="1"/>
    <col min="13070" max="13070" width="8.5" style="217" customWidth="1"/>
    <col min="13071" max="13071" width="9.5" style="217" customWidth="1"/>
    <col min="13072" max="13072" width="9.625" style="217" customWidth="1"/>
    <col min="13073" max="13073" width="11.875" style="217" customWidth="1"/>
    <col min="13074" max="13074" width="9.625" style="217" customWidth="1"/>
    <col min="13075" max="13075" width="8.625" style="217" customWidth="1"/>
    <col min="13076" max="13076" width="9.625" style="217" customWidth="1"/>
    <col min="13077" max="13077" width="11.875" style="217" customWidth="1"/>
    <col min="13078" max="13078" width="9.625" style="217" customWidth="1"/>
    <col min="13079" max="13079" width="10.5" style="217" customWidth="1"/>
    <col min="13080" max="13084" width="10" style="217" customWidth="1"/>
    <col min="13085" max="13303" width="8.875" style="217" customWidth="1"/>
    <col min="13304" max="13312" width="9" style="217"/>
    <col min="13313" max="13313" width="9.125" style="217" customWidth="1"/>
    <col min="13314" max="13314" width="18.375" style="217" customWidth="1"/>
    <col min="13315" max="13315" width="7" style="217" customWidth="1"/>
    <col min="13316" max="13316" width="13.125" style="217" customWidth="1"/>
    <col min="13317" max="13317" width="10.75" style="217" customWidth="1"/>
    <col min="13318" max="13318" width="11.25" style="217" customWidth="1"/>
    <col min="13319" max="13319" width="10.25" style="217" customWidth="1"/>
    <col min="13320" max="13320" width="12.625" style="217" customWidth="1"/>
    <col min="13321" max="13321" width="10.25" style="217" customWidth="1"/>
    <col min="13322" max="13322" width="10.375" style="217" customWidth="1"/>
    <col min="13323" max="13323" width="11" style="217" customWidth="1"/>
    <col min="13324" max="13324" width="10.375" style="217" customWidth="1"/>
    <col min="13325" max="13325" width="10" style="217" customWidth="1"/>
    <col min="13326" max="13326" width="8.5" style="217" customWidth="1"/>
    <col min="13327" max="13327" width="9.5" style="217" customWidth="1"/>
    <col min="13328" max="13328" width="9.625" style="217" customWidth="1"/>
    <col min="13329" max="13329" width="11.875" style="217" customWidth="1"/>
    <col min="13330" max="13330" width="9.625" style="217" customWidth="1"/>
    <col min="13331" max="13331" width="8.625" style="217" customWidth="1"/>
    <col min="13332" max="13332" width="9.625" style="217" customWidth="1"/>
    <col min="13333" max="13333" width="11.875" style="217" customWidth="1"/>
    <col min="13334" max="13334" width="9.625" style="217" customWidth="1"/>
    <col min="13335" max="13335" width="10.5" style="217" customWidth="1"/>
    <col min="13336" max="13340" width="10" style="217" customWidth="1"/>
    <col min="13341" max="13559" width="8.875" style="217" customWidth="1"/>
    <col min="13560" max="13568" width="9" style="217"/>
    <col min="13569" max="13569" width="9.125" style="217" customWidth="1"/>
    <col min="13570" max="13570" width="18.375" style="217" customWidth="1"/>
    <col min="13571" max="13571" width="7" style="217" customWidth="1"/>
    <col min="13572" max="13572" width="13.125" style="217" customWidth="1"/>
    <col min="13573" max="13573" width="10.75" style="217" customWidth="1"/>
    <col min="13574" max="13574" width="11.25" style="217" customWidth="1"/>
    <col min="13575" max="13575" width="10.25" style="217" customWidth="1"/>
    <col min="13576" max="13576" width="12.625" style="217" customWidth="1"/>
    <col min="13577" max="13577" width="10.25" style="217" customWidth="1"/>
    <col min="13578" max="13578" width="10.375" style="217" customWidth="1"/>
    <col min="13579" max="13579" width="11" style="217" customWidth="1"/>
    <col min="13580" max="13580" width="10.375" style="217" customWidth="1"/>
    <col min="13581" max="13581" width="10" style="217" customWidth="1"/>
    <col min="13582" max="13582" width="8.5" style="217" customWidth="1"/>
    <col min="13583" max="13583" width="9.5" style="217" customWidth="1"/>
    <col min="13584" max="13584" width="9.625" style="217" customWidth="1"/>
    <col min="13585" max="13585" width="11.875" style="217" customWidth="1"/>
    <col min="13586" max="13586" width="9.625" style="217" customWidth="1"/>
    <col min="13587" max="13587" width="8.625" style="217" customWidth="1"/>
    <col min="13588" max="13588" width="9.625" style="217" customWidth="1"/>
    <col min="13589" max="13589" width="11.875" style="217" customWidth="1"/>
    <col min="13590" max="13590" width="9.625" style="217" customWidth="1"/>
    <col min="13591" max="13591" width="10.5" style="217" customWidth="1"/>
    <col min="13592" max="13596" width="10" style="217" customWidth="1"/>
    <col min="13597" max="13815" width="8.875" style="217" customWidth="1"/>
    <col min="13816" max="13824" width="9" style="217"/>
    <col min="13825" max="13825" width="9.125" style="217" customWidth="1"/>
    <col min="13826" max="13826" width="18.375" style="217" customWidth="1"/>
    <col min="13827" max="13827" width="7" style="217" customWidth="1"/>
    <col min="13828" max="13828" width="13.125" style="217" customWidth="1"/>
    <col min="13829" max="13829" width="10.75" style="217" customWidth="1"/>
    <col min="13830" max="13830" width="11.25" style="217" customWidth="1"/>
    <col min="13831" max="13831" width="10.25" style="217" customWidth="1"/>
    <col min="13832" max="13832" width="12.625" style="217" customWidth="1"/>
    <col min="13833" max="13833" width="10.25" style="217" customWidth="1"/>
    <col min="13834" max="13834" width="10.375" style="217" customWidth="1"/>
    <col min="13835" max="13835" width="11" style="217" customWidth="1"/>
    <col min="13836" max="13836" width="10.375" style="217" customWidth="1"/>
    <col min="13837" max="13837" width="10" style="217" customWidth="1"/>
    <col min="13838" max="13838" width="8.5" style="217" customWidth="1"/>
    <col min="13839" max="13839" width="9.5" style="217" customWidth="1"/>
    <col min="13840" max="13840" width="9.625" style="217" customWidth="1"/>
    <col min="13841" max="13841" width="11.875" style="217" customWidth="1"/>
    <col min="13842" max="13842" width="9.625" style="217" customWidth="1"/>
    <col min="13843" max="13843" width="8.625" style="217" customWidth="1"/>
    <col min="13844" max="13844" width="9.625" style="217" customWidth="1"/>
    <col min="13845" max="13845" width="11.875" style="217" customWidth="1"/>
    <col min="13846" max="13846" width="9.625" style="217" customWidth="1"/>
    <col min="13847" max="13847" width="10.5" style="217" customWidth="1"/>
    <col min="13848" max="13852" width="10" style="217" customWidth="1"/>
    <col min="13853" max="14071" width="8.875" style="217" customWidth="1"/>
    <col min="14072" max="14080" width="9" style="217"/>
    <col min="14081" max="14081" width="9.125" style="217" customWidth="1"/>
    <col min="14082" max="14082" width="18.375" style="217" customWidth="1"/>
    <col min="14083" max="14083" width="7" style="217" customWidth="1"/>
    <col min="14084" max="14084" width="13.125" style="217" customWidth="1"/>
    <col min="14085" max="14085" width="10.75" style="217" customWidth="1"/>
    <col min="14086" max="14086" width="11.25" style="217" customWidth="1"/>
    <col min="14087" max="14087" width="10.25" style="217" customWidth="1"/>
    <col min="14088" max="14088" width="12.625" style="217" customWidth="1"/>
    <col min="14089" max="14089" width="10.25" style="217" customWidth="1"/>
    <col min="14090" max="14090" width="10.375" style="217" customWidth="1"/>
    <col min="14091" max="14091" width="11" style="217" customWidth="1"/>
    <col min="14092" max="14092" width="10.375" style="217" customWidth="1"/>
    <col min="14093" max="14093" width="10" style="217" customWidth="1"/>
    <col min="14094" max="14094" width="8.5" style="217" customWidth="1"/>
    <col min="14095" max="14095" width="9.5" style="217" customWidth="1"/>
    <col min="14096" max="14096" width="9.625" style="217" customWidth="1"/>
    <col min="14097" max="14097" width="11.875" style="217" customWidth="1"/>
    <col min="14098" max="14098" width="9.625" style="217" customWidth="1"/>
    <col min="14099" max="14099" width="8.625" style="217" customWidth="1"/>
    <col min="14100" max="14100" width="9.625" style="217" customWidth="1"/>
    <col min="14101" max="14101" width="11.875" style="217" customWidth="1"/>
    <col min="14102" max="14102" width="9.625" style="217" customWidth="1"/>
    <col min="14103" max="14103" width="10.5" style="217" customWidth="1"/>
    <col min="14104" max="14108" width="10" style="217" customWidth="1"/>
    <col min="14109" max="14327" width="8.875" style="217" customWidth="1"/>
    <col min="14328" max="14336" width="9" style="217"/>
    <col min="14337" max="14337" width="9.125" style="217" customWidth="1"/>
    <col min="14338" max="14338" width="18.375" style="217" customWidth="1"/>
    <col min="14339" max="14339" width="7" style="217" customWidth="1"/>
    <col min="14340" max="14340" width="13.125" style="217" customWidth="1"/>
    <col min="14341" max="14341" width="10.75" style="217" customWidth="1"/>
    <col min="14342" max="14342" width="11.25" style="217" customWidth="1"/>
    <col min="14343" max="14343" width="10.25" style="217" customWidth="1"/>
    <col min="14344" max="14344" width="12.625" style="217" customWidth="1"/>
    <col min="14345" max="14345" width="10.25" style="217" customWidth="1"/>
    <col min="14346" max="14346" width="10.375" style="217" customWidth="1"/>
    <col min="14347" max="14347" width="11" style="217" customWidth="1"/>
    <col min="14348" max="14348" width="10.375" style="217" customWidth="1"/>
    <col min="14349" max="14349" width="10" style="217" customWidth="1"/>
    <col min="14350" max="14350" width="8.5" style="217" customWidth="1"/>
    <col min="14351" max="14351" width="9.5" style="217" customWidth="1"/>
    <col min="14352" max="14352" width="9.625" style="217" customWidth="1"/>
    <col min="14353" max="14353" width="11.875" style="217" customWidth="1"/>
    <col min="14354" max="14354" width="9.625" style="217" customWidth="1"/>
    <col min="14355" max="14355" width="8.625" style="217" customWidth="1"/>
    <col min="14356" max="14356" width="9.625" style="217" customWidth="1"/>
    <col min="14357" max="14357" width="11.875" style="217" customWidth="1"/>
    <col min="14358" max="14358" width="9.625" style="217" customWidth="1"/>
    <col min="14359" max="14359" width="10.5" style="217" customWidth="1"/>
    <col min="14360" max="14364" width="10" style="217" customWidth="1"/>
    <col min="14365" max="14583" width="8.875" style="217" customWidth="1"/>
    <col min="14584" max="14592" width="9" style="217"/>
    <col min="14593" max="14593" width="9.125" style="217" customWidth="1"/>
    <col min="14594" max="14594" width="18.375" style="217" customWidth="1"/>
    <col min="14595" max="14595" width="7" style="217" customWidth="1"/>
    <col min="14596" max="14596" width="13.125" style="217" customWidth="1"/>
    <col min="14597" max="14597" width="10.75" style="217" customWidth="1"/>
    <col min="14598" max="14598" width="11.25" style="217" customWidth="1"/>
    <col min="14599" max="14599" width="10.25" style="217" customWidth="1"/>
    <col min="14600" max="14600" width="12.625" style="217" customWidth="1"/>
    <col min="14601" max="14601" width="10.25" style="217" customWidth="1"/>
    <col min="14602" max="14602" width="10.375" style="217" customWidth="1"/>
    <col min="14603" max="14603" width="11" style="217" customWidth="1"/>
    <col min="14604" max="14604" width="10.375" style="217" customWidth="1"/>
    <col min="14605" max="14605" width="10" style="217" customWidth="1"/>
    <col min="14606" max="14606" width="8.5" style="217" customWidth="1"/>
    <col min="14607" max="14607" width="9.5" style="217" customWidth="1"/>
    <col min="14608" max="14608" width="9.625" style="217" customWidth="1"/>
    <col min="14609" max="14609" width="11.875" style="217" customWidth="1"/>
    <col min="14610" max="14610" width="9.625" style="217" customWidth="1"/>
    <col min="14611" max="14611" width="8.625" style="217" customWidth="1"/>
    <col min="14612" max="14612" width="9.625" style="217" customWidth="1"/>
    <col min="14613" max="14613" width="11.875" style="217" customWidth="1"/>
    <col min="14614" max="14614" width="9.625" style="217" customWidth="1"/>
    <col min="14615" max="14615" width="10.5" style="217" customWidth="1"/>
    <col min="14616" max="14620" width="10" style="217" customWidth="1"/>
    <col min="14621" max="14839" width="8.875" style="217" customWidth="1"/>
    <col min="14840" max="14848" width="9" style="217"/>
    <col min="14849" max="14849" width="9.125" style="217" customWidth="1"/>
    <col min="14850" max="14850" width="18.375" style="217" customWidth="1"/>
    <col min="14851" max="14851" width="7" style="217" customWidth="1"/>
    <col min="14852" max="14852" width="13.125" style="217" customWidth="1"/>
    <col min="14853" max="14853" width="10.75" style="217" customWidth="1"/>
    <col min="14854" max="14854" width="11.25" style="217" customWidth="1"/>
    <col min="14855" max="14855" width="10.25" style="217" customWidth="1"/>
    <col min="14856" max="14856" width="12.625" style="217" customWidth="1"/>
    <col min="14857" max="14857" width="10.25" style="217" customWidth="1"/>
    <col min="14858" max="14858" width="10.375" style="217" customWidth="1"/>
    <col min="14859" max="14859" width="11" style="217" customWidth="1"/>
    <col min="14860" max="14860" width="10.375" style="217" customWidth="1"/>
    <col min="14861" max="14861" width="10" style="217" customWidth="1"/>
    <col min="14862" max="14862" width="8.5" style="217" customWidth="1"/>
    <col min="14863" max="14863" width="9.5" style="217" customWidth="1"/>
    <col min="14864" max="14864" width="9.625" style="217" customWidth="1"/>
    <col min="14865" max="14865" width="11.875" style="217" customWidth="1"/>
    <col min="14866" max="14866" width="9.625" style="217" customWidth="1"/>
    <col min="14867" max="14867" width="8.625" style="217" customWidth="1"/>
    <col min="14868" max="14868" width="9.625" style="217" customWidth="1"/>
    <col min="14869" max="14869" width="11.875" style="217" customWidth="1"/>
    <col min="14870" max="14870" width="9.625" style="217" customWidth="1"/>
    <col min="14871" max="14871" width="10.5" style="217" customWidth="1"/>
    <col min="14872" max="14876" width="10" style="217" customWidth="1"/>
    <col min="14877" max="15095" width="8.875" style="217" customWidth="1"/>
    <col min="15096" max="15104" width="9" style="217"/>
    <col min="15105" max="15105" width="9.125" style="217" customWidth="1"/>
    <col min="15106" max="15106" width="18.375" style="217" customWidth="1"/>
    <col min="15107" max="15107" width="7" style="217" customWidth="1"/>
    <col min="15108" max="15108" width="13.125" style="217" customWidth="1"/>
    <col min="15109" max="15109" width="10.75" style="217" customWidth="1"/>
    <col min="15110" max="15110" width="11.25" style="217" customWidth="1"/>
    <col min="15111" max="15111" width="10.25" style="217" customWidth="1"/>
    <col min="15112" max="15112" width="12.625" style="217" customWidth="1"/>
    <col min="15113" max="15113" width="10.25" style="217" customWidth="1"/>
    <col min="15114" max="15114" width="10.375" style="217" customWidth="1"/>
    <col min="15115" max="15115" width="11" style="217" customWidth="1"/>
    <col min="15116" max="15116" width="10.375" style="217" customWidth="1"/>
    <col min="15117" max="15117" width="10" style="217" customWidth="1"/>
    <col min="15118" max="15118" width="8.5" style="217" customWidth="1"/>
    <col min="15119" max="15119" width="9.5" style="217" customWidth="1"/>
    <col min="15120" max="15120" width="9.625" style="217" customWidth="1"/>
    <col min="15121" max="15121" width="11.875" style="217" customWidth="1"/>
    <col min="15122" max="15122" width="9.625" style="217" customWidth="1"/>
    <col min="15123" max="15123" width="8.625" style="217" customWidth="1"/>
    <col min="15124" max="15124" width="9.625" style="217" customWidth="1"/>
    <col min="15125" max="15125" width="11.875" style="217" customWidth="1"/>
    <col min="15126" max="15126" width="9.625" style="217" customWidth="1"/>
    <col min="15127" max="15127" width="10.5" style="217" customWidth="1"/>
    <col min="15128" max="15132" width="10" style="217" customWidth="1"/>
    <col min="15133" max="15351" width="8.875" style="217" customWidth="1"/>
    <col min="15352" max="15360" width="9" style="217"/>
    <col min="15361" max="15361" width="9.125" style="217" customWidth="1"/>
    <col min="15362" max="15362" width="18.375" style="217" customWidth="1"/>
    <col min="15363" max="15363" width="7" style="217" customWidth="1"/>
    <col min="15364" max="15364" width="13.125" style="217" customWidth="1"/>
    <col min="15365" max="15365" width="10.75" style="217" customWidth="1"/>
    <col min="15366" max="15366" width="11.25" style="217" customWidth="1"/>
    <col min="15367" max="15367" width="10.25" style="217" customWidth="1"/>
    <col min="15368" max="15368" width="12.625" style="217" customWidth="1"/>
    <col min="15369" max="15369" width="10.25" style="217" customWidth="1"/>
    <col min="15370" max="15370" width="10.375" style="217" customWidth="1"/>
    <col min="15371" max="15371" width="11" style="217" customWidth="1"/>
    <col min="15372" max="15372" width="10.375" style="217" customWidth="1"/>
    <col min="15373" max="15373" width="10" style="217" customWidth="1"/>
    <col min="15374" max="15374" width="8.5" style="217" customWidth="1"/>
    <col min="15375" max="15375" width="9.5" style="217" customWidth="1"/>
    <col min="15376" max="15376" width="9.625" style="217" customWidth="1"/>
    <col min="15377" max="15377" width="11.875" style="217" customWidth="1"/>
    <col min="15378" max="15378" width="9.625" style="217" customWidth="1"/>
    <col min="15379" max="15379" width="8.625" style="217" customWidth="1"/>
    <col min="15380" max="15380" width="9.625" style="217" customWidth="1"/>
    <col min="15381" max="15381" width="11.875" style="217" customWidth="1"/>
    <col min="15382" max="15382" width="9.625" style="217" customWidth="1"/>
    <col min="15383" max="15383" width="10.5" style="217" customWidth="1"/>
    <col min="15384" max="15388" width="10" style="217" customWidth="1"/>
    <col min="15389" max="15607" width="8.875" style="217" customWidth="1"/>
    <col min="15608" max="15616" width="9" style="217"/>
    <col min="15617" max="15617" width="9.125" style="217" customWidth="1"/>
    <col min="15618" max="15618" width="18.375" style="217" customWidth="1"/>
    <col min="15619" max="15619" width="7" style="217" customWidth="1"/>
    <col min="15620" max="15620" width="13.125" style="217" customWidth="1"/>
    <col min="15621" max="15621" width="10.75" style="217" customWidth="1"/>
    <col min="15622" max="15622" width="11.25" style="217" customWidth="1"/>
    <col min="15623" max="15623" width="10.25" style="217" customWidth="1"/>
    <col min="15624" max="15624" width="12.625" style="217" customWidth="1"/>
    <col min="15625" max="15625" width="10.25" style="217" customWidth="1"/>
    <col min="15626" max="15626" width="10.375" style="217" customWidth="1"/>
    <col min="15627" max="15627" width="11" style="217" customWidth="1"/>
    <col min="15628" max="15628" width="10.375" style="217" customWidth="1"/>
    <col min="15629" max="15629" width="10" style="217" customWidth="1"/>
    <col min="15630" max="15630" width="8.5" style="217" customWidth="1"/>
    <col min="15631" max="15631" width="9.5" style="217" customWidth="1"/>
    <col min="15632" max="15632" width="9.625" style="217" customWidth="1"/>
    <col min="15633" max="15633" width="11.875" style="217" customWidth="1"/>
    <col min="15634" max="15634" width="9.625" style="217" customWidth="1"/>
    <col min="15635" max="15635" width="8.625" style="217" customWidth="1"/>
    <col min="15636" max="15636" width="9.625" style="217" customWidth="1"/>
    <col min="15637" max="15637" width="11.875" style="217" customWidth="1"/>
    <col min="15638" max="15638" width="9.625" style="217" customWidth="1"/>
    <col min="15639" max="15639" width="10.5" style="217" customWidth="1"/>
    <col min="15640" max="15644" width="10" style="217" customWidth="1"/>
    <col min="15645" max="15863" width="8.875" style="217" customWidth="1"/>
    <col min="15864" max="15872" width="9" style="217"/>
    <col min="15873" max="15873" width="9.125" style="217" customWidth="1"/>
    <col min="15874" max="15874" width="18.375" style="217" customWidth="1"/>
    <col min="15875" max="15875" width="7" style="217" customWidth="1"/>
    <col min="15876" max="15876" width="13.125" style="217" customWidth="1"/>
    <col min="15877" max="15877" width="10.75" style="217" customWidth="1"/>
    <col min="15878" max="15878" width="11.25" style="217" customWidth="1"/>
    <col min="15879" max="15879" width="10.25" style="217" customWidth="1"/>
    <col min="15880" max="15880" width="12.625" style="217" customWidth="1"/>
    <col min="15881" max="15881" width="10.25" style="217" customWidth="1"/>
    <col min="15882" max="15882" width="10.375" style="217" customWidth="1"/>
    <col min="15883" max="15883" width="11" style="217" customWidth="1"/>
    <col min="15884" max="15884" width="10.375" style="217" customWidth="1"/>
    <col min="15885" max="15885" width="10" style="217" customWidth="1"/>
    <col min="15886" max="15886" width="8.5" style="217" customWidth="1"/>
    <col min="15887" max="15887" width="9.5" style="217" customWidth="1"/>
    <col min="15888" max="15888" width="9.625" style="217" customWidth="1"/>
    <col min="15889" max="15889" width="11.875" style="217" customWidth="1"/>
    <col min="15890" max="15890" width="9.625" style="217" customWidth="1"/>
    <col min="15891" max="15891" width="8.625" style="217" customWidth="1"/>
    <col min="15892" max="15892" width="9.625" style="217" customWidth="1"/>
    <col min="15893" max="15893" width="11.875" style="217" customWidth="1"/>
    <col min="15894" max="15894" width="9.625" style="217" customWidth="1"/>
    <col min="15895" max="15895" width="10.5" style="217" customWidth="1"/>
    <col min="15896" max="15900" width="10" style="217" customWidth="1"/>
    <col min="15901" max="16119" width="8.875" style="217" customWidth="1"/>
    <col min="16120" max="16128" width="9" style="217"/>
    <col min="16129" max="16129" width="9.125" style="217" customWidth="1"/>
    <col min="16130" max="16130" width="18.375" style="217" customWidth="1"/>
    <col min="16131" max="16131" width="7" style="217" customWidth="1"/>
    <col min="16132" max="16132" width="13.125" style="217" customWidth="1"/>
    <col min="16133" max="16133" width="10.75" style="217" customWidth="1"/>
    <col min="16134" max="16134" width="11.25" style="217" customWidth="1"/>
    <col min="16135" max="16135" width="10.25" style="217" customWidth="1"/>
    <col min="16136" max="16136" width="12.625" style="217" customWidth="1"/>
    <col min="16137" max="16137" width="10.25" style="217" customWidth="1"/>
    <col min="16138" max="16138" width="10.375" style="217" customWidth="1"/>
    <col min="16139" max="16139" width="11" style="217" customWidth="1"/>
    <col min="16140" max="16140" width="10.375" style="217" customWidth="1"/>
    <col min="16141" max="16141" width="10" style="217" customWidth="1"/>
    <col min="16142" max="16142" width="8.5" style="217" customWidth="1"/>
    <col min="16143" max="16143" width="9.5" style="217" customWidth="1"/>
    <col min="16144" max="16144" width="9.625" style="217" customWidth="1"/>
    <col min="16145" max="16145" width="11.875" style="217" customWidth="1"/>
    <col min="16146" max="16146" width="9.625" style="217" customWidth="1"/>
    <col min="16147" max="16147" width="8.625" style="217" customWidth="1"/>
    <col min="16148" max="16148" width="9.625" style="217" customWidth="1"/>
    <col min="16149" max="16149" width="11.875" style="217" customWidth="1"/>
    <col min="16150" max="16150" width="9.625" style="217" customWidth="1"/>
    <col min="16151" max="16151" width="10.5" style="217" customWidth="1"/>
    <col min="16152" max="16156" width="10" style="217" customWidth="1"/>
    <col min="16157" max="16375" width="8.875" style="217" customWidth="1"/>
    <col min="16376" max="16384" width="9" style="217"/>
  </cols>
  <sheetData>
    <row r="1" spans="1:23" s="217" customFormat="1" ht="20.25">
      <c r="A1" s="213" t="s">
        <v>389</v>
      </c>
      <c r="B1" s="152"/>
      <c r="C1" s="214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6"/>
      <c r="R1" s="215"/>
      <c r="S1" s="215"/>
      <c r="T1" s="146"/>
      <c r="U1" s="146"/>
      <c r="V1" s="146"/>
      <c r="W1" s="146"/>
    </row>
    <row r="2" spans="1:23" s="217" customFormat="1" ht="25.5" customHeight="1">
      <c r="A2" s="353" t="s">
        <v>333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4"/>
      <c r="U2" s="354"/>
      <c r="V2" s="354"/>
      <c r="W2" s="354"/>
    </row>
    <row r="3" spans="1:23" s="217" customFormat="1" ht="23.1" customHeight="1">
      <c r="A3" s="147"/>
      <c r="B3" s="152"/>
      <c r="C3" s="214"/>
      <c r="D3" s="215"/>
      <c r="E3" s="218"/>
      <c r="F3" s="219"/>
      <c r="G3" s="218"/>
      <c r="H3" s="215"/>
      <c r="I3" s="215"/>
      <c r="J3" s="215"/>
      <c r="K3" s="215"/>
      <c r="L3" s="215"/>
      <c r="M3" s="215"/>
      <c r="N3" s="215"/>
      <c r="O3" s="215"/>
      <c r="P3" s="218"/>
      <c r="Q3" s="218"/>
      <c r="R3" s="218"/>
      <c r="S3" s="218"/>
      <c r="T3" s="146"/>
      <c r="U3" s="146"/>
      <c r="V3" s="355"/>
      <c r="W3" s="355"/>
    </row>
    <row r="4" spans="1:23" s="220" customFormat="1" ht="39" customHeight="1">
      <c r="A4" s="356" t="s">
        <v>263</v>
      </c>
      <c r="B4" s="356" t="s">
        <v>264</v>
      </c>
      <c r="C4" s="359"/>
      <c r="D4" s="362" t="s">
        <v>290</v>
      </c>
      <c r="E4" s="363"/>
      <c r="F4" s="364" t="s">
        <v>319</v>
      </c>
      <c r="G4" s="365"/>
      <c r="H4" s="366" t="s">
        <v>291</v>
      </c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7"/>
      <c r="T4" s="368" t="s">
        <v>292</v>
      </c>
      <c r="U4" s="368"/>
      <c r="V4" s="368"/>
      <c r="W4" s="368"/>
    </row>
    <row r="5" spans="1:23" s="220" customFormat="1" ht="24.75" customHeight="1">
      <c r="A5" s="357"/>
      <c r="B5" s="357"/>
      <c r="C5" s="360"/>
      <c r="D5" s="369" t="s">
        <v>284</v>
      </c>
      <c r="E5" s="323" t="s">
        <v>293</v>
      </c>
      <c r="F5" s="373" t="s">
        <v>284</v>
      </c>
      <c r="G5" s="374" t="s">
        <v>294</v>
      </c>
      <c r="H5" s="356" t="s">
        <v>285</v>
      </c>
      <c r="I5" s="327" t="s">
        <v>295</v>
      </c>
      <c r="J5" s="328"/>
      <c r="K5" s="349"/>
      <c r="L5" s="356" t="s">
        <v>286</v>
      </c>
      <c r="M5" s="327" t="s">
        <v>295</v>
      </c>
      <c r="N5" s="328"/>
      <c r="O5" s="349"/>
      <c r="P5" s="374" t="s">
        <v>287</v>
      </c>
      <c r="Q5" s="374"/>
      <c r="R5" s="374"/>
      <c r="S5" s="374"/>
      <c r="T5" s="368"/>
      <c r="U5" s="368"/>
      <c r="V5" s="368"/>
      <c r="W5" s="368"/>
    </row>
    <row r="6" spans="1:23" s="220" customFormat="1" ht="19.5" customHeight="1">
      <c r="A6" s="357"/>
      <c r="B6" s="357"/>
      <c r="C6" s="360"/>
      <c r="D6" s="370"/>
      <c r="E6" s="372"/>
      <c r="F6" s="373"/>
      <c r="G6" s="374"/>
      <c r="H6" s="357"/>
      <c r="I6" s="374" t="s">
        <v>296</v>
      </c>
      <c r="J6" s="374" t="s">
        <v>297</v>
      </c>
      <c r="K6" s="374" t="s">
        <v>298</v>
      </c>
      <c r="L6" s="357"/>
      <c r="M6" s="374" t="s">
        <v>296</v>
      </c>
      <c r="N6" s="374" t="s">
        <v>297</v>
      </c>
      <c r="O6" s="374" t="s">
        <v>298</v>
      </c>
      <c r="P6" s="374" t="s">
        <v>7</v>
      </c>
      <c r="Q6" s="374" t="s">
        <v>241</v>
      </c>
      <c r="R6" s="374" t="s">
        <v>242</v>
      </c>
      <c r="S6" s="374" t="s">
        <v>299</v>
      </c>
      <c r="T6" s="374" t="s">
        <v>7</v>
      </c>
      <c r="U6" s="374" t="s">
        <v>241</v>
      </c>
      <c r="V6" s="374" t="s">
        <v>242</v>
      </c>
      <c r="W6" s="374" t="s">
        <v>299</v>
      </c>
    </row>
    <row r="7" spans="1:23" s="220" customFormat="1" ht="18.95" customHeight="1">
      <c r="A7" s="358"/>
      <c r="B7" s="358"/>
      <c r="C7" s="361"/>
      <c r="D7" s="371"/>
      <c r="E7" s="324"/>
      <c r="F7" s="373"/>
      <c r="G7" s="374"/>
      <c r="H7" s="358"/>
      <c r="I7" s="374" t="s">
        <v>296</v>
      </c>
      <c r="J7" s="374" t="s">
        <v>297</v>
      </c>
      <c r="K7" s="374" t="s">
        <v>298</v>
      </c>
      <c r="L7" s="358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</row>
    <row r="8" spans="1:23" s="220" customFormat="1" ht="18.95" hidden="1" customHeight="1">
      <c r="A8" s="138"/>
      <c r="B8" s="138" t="s">
        <v>288</v>
      </c>
      <c r="C8" s="221"/>
      <c r="D8" s="144">
        <v>1862</v>
      </c>
      <c r="E8" s="137">
        <v>1489.6</v>
      </c>
      <c r="F8" s="141">
        <v>50972</v>
      </c>
      <c r="G8" s="142">
        <v>25486</v>
      </c>
      <c r="H8" s="138">
        <v>347525</v>
      </c>
      <c r="I8" s="142"/>
      <c r="J8" s="142"/>
      <c r="K8" s="142"/>
      <c r="L8" s="138">
        <v>368155</v>
      </c>
      <c r="M8" s="142"/>
      <c r="N8" s="142"/>
      <c r="O8" s="142"/>
      <c r="P8" s="142"/>
      <c r="Q8" s="142">
        <v>70853</v>
      </c>
      <c r="R8" s="142"/>
      <c r="S8" s="142"/>
      <c r="T8" s="142"/>
      <c r="U8" s="142">
        <f>E8+G8+Q8</f>
        <v>97828.6</v>
      </c>
      <c r="V8" s="142"/>
      <c r="W8" s="142"/>
    </row>
    <row r="9" spans="1:23" s="220" customFormat="1" ht="18.95" hidden="1" customHeight="1">
      <c r="A9" s="138"/>
      <c r="B9" s="138" t="s">
        <v>289</v>
      </c>
      <c r="C9" s="221"/>
      <c r="D9" s="144"/>
      <c r="E9" s="137" t="s">
        <v>0</v>
      </c>
      <c r="F9" s="141"/>
      <c r="G9" s="142"/>
      <c r="H9" s="138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</row>
    <row r="10" spans="1:23" s="222" customFormat="1" ht="21" customHeight="1">
      <c r="B10" s="9" t="s">
        <v>243</v>
      </c>
      <c r="C10" s="143"/>
      <c r="D10" s="154">
        <v>475</v>
      </c>
      <c r="E10" s="154">
        <v>380.00000000000006</v>
      </c>
      <c r="F10" s="154">
        <v>15561</v>
      </c>
      <c r="G10" s="154">
        <v>7780.5</v>
      </c>
      <c r="H10" s="154">
        <v>103915</v>
      </c>
      <c r="I10" s="154">
        <v>55843</v>
      </c>
      <c r="J10" s="154">
        <v>7495</v>
      </c>
      <c r="K10" s="154">
        <v>40577</v>
      </c>
      <c r="L10" s="154">
        <v>115171</v>
      </c>
      <c r="M10" s="154">
        <v>61265</v>
      </c>
      <c r="N10" s="154">
        <v>9409</v>
      </c>
      <c r="O10" s="154">
        <v>44497</v>
      </c>
      <c r="P10" s="154">
        <v>37911.21</v>
      </c>
      <c r="Q10" s="154">
        <v>22746.690000000002</v>
      </c>
      <c r="R10" s="154">
        <v>0</v>
      </c>
      <c r="S10" s="154">
        <v>15164.520000000002</v>
      </c>
      <c r="T10" s="154">
        <v>46071.710000000006</v>
      </c>
      <c r="U10" s="154">
        <v>30907.189999999991</v>
      </c>
      <c r="V10" s="154">
        <v>0</v>
      </c>
      <c r="W10" s="154">
        <v>15164.520000000002</v>
      </c>
    </row>
    <row r="11" spans="1:23" s="222" customFormat="1" ht="21" customHeight="1">
      <c r="A11" s="320" t="s">
        <v>14</v>
      </c>
      <c r="B11" s="9" t="s">
        <v>7</v>
      </c>
      <c r="C11" s="143"/>
      <c r="D11" s="154">
        <v>124</v>
      </c>
      <c r="E11" s="154">
        <v>99.200000000000017</v>
      </c>
      <c r="F11" s="154">
        <v>4020</v>
      </c>
      <c r="G11" s="154">
        <v>2010</v>
      </c>
      <c r="H11" s="154">
        <v>27048</v>
      </c>
      <c r="I11" s="154">
        <v>12488</v>
      </c>
      <c r="J11" s="154">
        <v>2255</v>
      </c>
      <c r="K11" s="154">
        <v>12305</v>
      </c>
      <c r="L11" s="154">
        <v>29359</v>
      </c>
      <c r="M11" s="154">
        <v>13277</v>
      </c>
      <c r="N11" s="154">
        <v>2807</v>
      </c>
      <c r="O11" s="154">
        <v>13275</v>
      </c>
      <c r="P11" s="154">
        <v>9317.3700000000026</v>
      </c>
      <c r="Q11" s="154">
        <v>5590.4000000000005</v>
      </c>
      <c r="R11" s="154">
        <v>0</v>
      </c>
      <c r="S11" s="154">
        <v>3726.97</v>
      </c>
      <c r="T11" s="154">
        <v>11426.570000000002</v>
      </c>
      <c r="U11" s="154">
        <v>7699.5999999999995</v>
      </c>
      <c r="V11" s="154">
        <v>0</v>
      </c>
      <c r="W11" s="154">
        <v>3726.97</v>
      </c>
    </row>
    <row r="12" spans="1:23" s="157" customFormat="1" ht="21" customHeight="1">
      <c r="A12" s="321"/>
      <c r="B12" s="2" t="s">
        <v>18</v>
      </c>
      <c r="C12" s="140" t="s">
        <v>273</v>
      </c>
      <c r="D12" s="79">
        <v>12</v>
      </c>
      <c r="E12" s="155">
        <v>9.6000000000000014</v>
      </c>
      <c r="F12" s="79">
        <v>408</v>
      </c>
      <c r="G12" s="155">
        <v>204</v>
      </c>
      <c r="H12" s="79">
        <v>2601</v>
      </c>
      <c r="I12" s="79">
        <v>1075</v>
      </c>
      <c r="J12" s="79">
        <v>236</v>
      </c>
      <c r="K12" s="79">
        <v>1290</v>
      </c>
      <c r="L12" s="79">
        <v>2833</v>
      </c>
      <c r="M12" s="79">
        <v>1292</v>
      </c>
      <c r="N12" s="79">
        <v>269</v>
      </c>
      <c r="O12" s="79">
        <v>1272</v>
      </c>
      <c r="P12" s="155">
        <v>885.89</v>
      </c>
      <c r="Q12" s="155">
        <v>531.53</v>
      </c>
      <c r="R12" s="155"/>
      <c r="S12" s="155">
        <v>354.36</v>
      </c>
      <c r="T12" s="155">
        <v>1099.49</v>
      </c>
      <c r="U12" s="155">
        <v>745.13</v>
      </c>
      <c r="V12" s="155">
        <v>0</v>
      </c>
      <c r="W12" s="155">
        <v>354.36</v>
      </c>
    </row>
    <row r="13" spans="1:23" s="157" customFormat="1" ht="21" customHeight="1">
      <c r="A13" s="321"/>
      <c r="B13" s="2" t="s">
        <v>19</v>
      </c>
      <c r="C13" s="140" t="s">
        <v>273</v>
      </c>
      <c r="D13" s="79">
        <v>10</v>
      </c>
      <c r="E13" s="155">
        <v>8</v>
      </c>
      <c r="F13" s="79">
        <v>336</v>
      </c>
      <c r="G13" s="155">
        <v>168</v>
      </c>
      <c r="H13" s="79">
        <v>2193</v>
      </c>
      <c r="I13" s="79">
        <v>1200</v>
      </c>
      <c r="J13" s="79">
        <v>154</v>
      </c>
      <c r="K13" s="79">
        <v>839</v>
      </c>
      <c r="L13" s="79">
        <v>2329</v>
      </c>
      <c r="M13" s="79">
        <v>1233</v>
      </c>
      <c r="N13" s="79">
        <v>191</v>
      </c>
      <c r="O13" s="79">
        <v>905</v>
      </c>
      <c r="P13" s="155">
        <v>784.03</v>
      </c>
      <c r="Q13" s="155">
        <v>470.41999999999996</v>
      </c>
      <c r="R13" s="155"/>
      <c r="S13" s="155">
        <v>313.61</v>
      </c>
      <c r="T13" s="155">
        <v>960.03</v>
      </c>
      <c r="U13" s="155">
        <v>646.41999999999996</v>
      </c>
      <c r="V13" s="155">
        <v>0</v>
      </c>
      <c r="W13" s="155">
        <v>313.61</v>
      </c>
    </row>
    <row r="14" spans="1:23" s="217" customFormat="1" ht="21" customHeight="1">
      <c r="A14" s="321"/>
      <c r="B14" s="2" t="s">
        <v>20</v>
      </c>
      <c r="C14" s="140" t="s">
        <v>273</v>
      </c>
      <c r="D14" s="79">
        <v>12</v>
      </c>
      <c r="E14" s="155">
        <v>9.6000000000000014</v>
      </c>
      <c r="F14" s="79">
        <v>395</v>
      </c>
      <c r="G14" s="155">
        <v>197.5</v>
      </c>
      <c r="H14" s="79">
        <v>2812</v>
      </c>
      <c r="I14" s="79">
        <v>1437</v>
      </c>
      <c r="J14" s="79">
        <v>213</v>
      </c>
      <c r="K14" s="79">
        <v>1162</v>
      </c>
      <c r="L14" s="79">
        <v>2741</v>
      </c>
      <c r="M14" s="79">
        <v>1461</v>
      </c>
      <c r="N14" s="79">
        <v>223</v>
      </c>
      <c r="O14" s="79">
        <v>1057</v>
      </c>
      <c r="P14" s="155">
        <v>953.59</v>
      </c>
      <c r="Q14" s="155">
        <v>572.15000000000009</v>
      </c>
      <c r="R14" s="218"/>
      <c r="S14" s="155">
        <v>381.44</v>
      </c>
      <c r="T14" s="155">
        <v>1160.69</v>
      </c>
      <c r="U14" s="155">
        <v>779.25000000000011</v>
      </c>
      <c r="V14" s="155">
        <v>0</v>
      </c>
      <c r="W14" s="155">
        <v>381.44</v>
      </c>
    </row>
    <row r="15" spans="1:23" s="157" customFormat="1" ht="21" customHeight="1">
      <c r="A15" s="321"/>
      <c r="B15" s="2" t="s">
        <v>21</v>
      </c>
      <c r="C15" s="140" t="s">
        <v>272</v>
      </c>
      <c r="D15" s="79">
        <v>21</v>
      </c>
      <c r="E15" s="155">
        <v>16.8</v>
      </c>
      <c r="F15" s="79">
        <v>478</v>
      </c>
      <c r="G15" s="155">
        <v>239</v>
      </c>
      <c r="H15" s="79">
        <v>3272</v>
      </c>
      <c r="I15" s="79">
        <v>1147</v>
      </c>
      <c r="J15" s="79">
        <v>329</v>
      </c>
      <c r="K15" s="79">
        <v>1796</v>
      </c>
      <c r="L15" s="79">
        <v>3256</v>
      </c>
      <c r="M15" s="79">
        <v>1085</v>
      </c>
      <c r="N15" s="79">
        <v>379</v>
      </c>
      <c r="O15" s="79">
        <v>1792</v>
      </c>
      <c r="P15" s="155">
        <v>1002.54</v>
      </c>
      <c r="Q15" s="155">
        <v>601.52</v>
      </c>
      <c r="R15" s="155"/>
      <c r="S15" s="155">
        <v>401.02</v>
      </c>
      <c r="T15" s="155">
        <v>1258.3399999999999</v>
      </c>
      <c r="U15" s="155">
        <v>857.31999999999994</v>
      </c>
      <c r="V15" s="155">
        <v>0</v>
      </c>
      <c r="W15" s="155">
        <v>401.02</v>
      </c>
    </row>
    <row r="16" spans="1:23" s="157" customFormat="1" ht="21" customHeight="1">
      <c r="A16" s="321"/>
      <c r="B16" s="2" t="s">
        <v>22</v>
      </c>
      <c r="C16" s="140" t="s">
        <v>273</v>
      </c>
      <c r="D16" s="79">
        <v>10</v>
      </c>
      <c r="E16" s="155">
        <v>8</v>
      </c>
      <c r="F16" s="79">
        <v>348</v>
      </c>
      <c r="G16" s="155">
        <v>174</v>
      </c>
      <c r="H16" s="79">
        <v>2412</v>
      </c>
      <c r="I16" s="79">
        <v>1409</v>
      </c>
      <c r="J16" s="79">
        <v>155</v>
      </c>
      <c r="K16" s="79">
        <v>848</v>
      </c>
      <c r="L16" s="79">
        <v>2415</v>
      </c>
      <c r="M16" s="79">
        <v>1467</v>
      </c>
      <c r="N16" s="79">
        <v>166</v>
      </c>
      <c r="O16" s="79">
        <v>782</v>
      </c>
      <c r="P16" s="155">
        <v>864.99</v>
      </c>
      <c r="Q16" s="155">
        <v>518.99</v>
      </c>
      <c r="R16" s="155"/>
      <c r="S16" s="155">
        <v>346</v>
      </c>
      <c r="T16" s="155">
        <v>1046.99</v>
      </c>
      <c r="U16" s="155">
        <v>700.99</v>
      </c>
      <c r="V16" s="155">
        <v>0</v>
      </c>
      <c r="W16" s="155">
        <v>346</v>
      </c>
    </row>
    <row r="17" spans="1:23" s="157" customFormat="1" ht="21" customHeight="1">
      <c r="A17" s="321"/>
      <c r="B17" s="2" t="s">
        <v>23</v>
      </c>
      <c r="C17" s="140" t="s">
        <v>273</v>
      </c>
      <c r="D17" s="79">
        <v>12</v>
      </c>
      <c r="E17" s="155">
        <v>9.6000000000000014</v>
      </c>
      <c r="F17" s="79">
        <v>423</v>
      </c>
      <c r="G17" s="155">
        <v>211.5</v>
      </c>
      <c r="H17" s="79">
        <v>2829</v>
      </c>
      <c r="I17" s="79">
        <v>1333</v>
      </c>
      <c r="J17" s="79">
        <v>232</v>
      </c>
      <c r="K17" s="79">
        <v>1264</v>
      </c>
      <c r="L17" s="79">
        <v>2935</v>
      </c>
      <c r="M17" s="79">
        <v>1335</v>
      </c>
      <c r="N17" s="79">
        <v>279</v>
      </c>
      <c r="O17" s="79">
        <v>1321</v>
      </c>
      <c r="P17" s="155">
        <v>955.63</v>
      </c>
      <c r="Q17" s="155">
        <v>573.38</v>
      </c>
      <c r="R17" s="155"/>
      <c r="S17" s="155">
        <v>382.25</v>
      </c>
      <c r="T17" s="155">
        <v>1176.73</v>
      </c>
      <c r="U17" s="155">
        <v>794.48</v>
      </c>
      <c r="V17" s="155">
        <v>0</v>
      </c>
      <c r="W17" s="155">
        <v>382.25</v>
      </c>
    </row>
    <row r="18" spans="1:23" s="157" customFormat="1" ht="21" customHeight="1">
      <c r="A18" s="321"/>
      <c r="B18" s="2" t="s">
        <v>24</v>
      </c>
      <c r="C18" s="140" t="s">
        <v>273</v>
      </c>
      <c r="D18" s="79">
        <v>13</v>
      </c>
      <c r="E18" s="155">
        <v>10.4</v>
      </c>
      <c r="F18" s="79">
        <v>465</v>
      </c>
      <c r="G18" s="155">
        <v>232.5</v>
      </c>
      <c r="H18" s="79">
        <v>3206</v>
      </c>
      <c r="I18" s="79">
        <v>1295</v>
      </c>
      <c r="J18" s="79">
        <v>296</v>
      </c>
      <c r="K18" s="79">
        <v>1615</v>
      </c>
      <c r="L18" s="79">
        <v>3230</v>
      </c>
      <c r="M18" s="79">
        <v>1444</v>
      </c>
      <c r="N18" s="79">
        <v>312</v>
      </c>
      <c r="O18" s="79">
        <v>1474</v>
      </c>
      <c r="P18" s="155">
        <v>1042.69</v>
      </c>
      <c r="Q18" s="155">
        <v>625.61000000000013</v>
      </c>
      <c r="R18" s="155"/>
      <c r="S18" s="155">
        <v>417.08</v>
      </c>
      <c r="T18" s="155">
        <v>1285.5900000000001</v>
      </c>
      <c r="U18" s="155">
        <v>868.5100000000001</v>
      </c>
      <c r="V18" s="155">
        <v>0</v>
      </c>
      <c r="W18" s="155">
        <v>417.08</v>
      </c>
    </row>
    <row r="19" spans="1:23" s="157" customFormat="1" ht="21" customHeight="1">
      <c r="A19" s="321"/>
      <c r="B19" s="2" t="s">
        <v>25</v>
      </c>
      <c r="C19" s="140" t="s">
        <v>273</v>
      </c>
      <c r="D19" s="79">
        <v>13</v>
      </c>
      <c r="E19" s="155">
        <v>10.4</v>
      </c>
      <c r="F19" s="79">
        <v>457</v>
      </c>
      <c r="G19" s="155">
        <v>228.5</v>
      </c>
      <c r="H19" s="79">
        <v>3180</v>
      </c>
      <c r="I19" s="79">
        <v>1406</v>
      </c>
      <c r="J19" s="79">
        <v>275</v>
      </c>
      <c r="K19" s="79">
        <v>1499</v>
      </c>
      <c r="L19" s="79">
        <v>3171</v>
      </c>
      <c r="M19" s="79">
        <v>1330</v>
      </c>
      <c r="N19" s="79">
        <v>321</v>
      </c>
      <c r="O19" s="79">
        <v>1520</v>
      </c>
      <c r="P19" s="155">
        <v>1032.3499999999999</v>
      </c>
      <c r="Q19" s="155">
        <v>619.40999999999985</v>
      </c>
      <c r="R19" s="155"/>
      <c r="S19" s="155">
        <v>412.94</v>
      </c>
      <c r="T19" s="155">
        <v>1271.2499999999998</v>
      </c>
      <c r="U19" s="155">
        <v>858.30999999999983</v>
      </c>
      <c r="V19" s="155">
        <v>0</v>
      </c>
      <c r="W19" s="155">
        <v>412.94</v>
      </c>
    </row>
    <row r="20" spans="1:23" s="157" customFormat="1" ht="21" customHeight="1">
      <c r="A20" s="321"/>
      <c r="B20" s="2" t="s">
        <v>26</v>
      </c>
      <c r="C20" s="140" t="s">
        <v>273</v>
      </c>
      <c r="D20" s="79">
        <v>9</v>
      </c>
      <c r="E20" s="155">
        <v>7.2</v>
      </c>
      <c r="F20" s="79">
        <v>307</v>
      </c>
      <c r="G20" s="155">
        <v>153.5</v>
      </c>
      <c r="H20" s="79">
        <v>1977</v>
      </c>
      <c r="I20" s="79">
        <v>987</v>
      </c>
      <c r="J20" s="79">
        <v>153</v>
      </c>
      <c r="K20" s="79">
        <v>837</v>
      </c>
      <c r="L20" s="79">
        <v>2134</v>
      </c>
      <c r="M20" s="79">
        <v>910</v>
      </c>
      <c r="N20" s="79">
        <v>214</v>
      </c>
      <c r="O20" s="79">
        <v>1010</v>
      </c>
      <c r="P20" s="155">
        <v>681.07</v>
      </c>
      <c r="Q20" s="155">
        <v>408.64000000000004</v>
      </c>
      <c r="R20" s="155"/>
      <c r="S20" s="155">
        <v>272.43</v>
      </c>
      <c r="T20" s="155">
        <v>841.77000000000021</v>
      </c>
      <c r="U20" s="155">
        <v>569.34000000000015</v>
      </c>
      <c r="V20" s="155">
        <v>0</v>
      </c>
      <c r="W20" s="155">
        <v>272.43</v>
      </c>
    </row>
    <row r="21" spans="1:23" s="157" customFormat="1" ht="21" customHeight="1">
      <c r="A21" s="321"/>
      <c r="B21" s="2" t="s">
        <v>27</v>
      </c>
      <c r="C21" s="140" t="s">
        <v>273</v>
      </c>
      <c r="D21" s="79">
        <v>8</v>
      </c>
      <c r="E21" s="155">
        <v>6.4</v>
      </c>
      <c r="F21" s="79">
        <v>269</v>
      </c>
      <c r="G21" s="155">
        <v>134.5</v>
      </c>
      <c r="H21" s="79">
        <v>1742</v>
      </c>
      <c r="I21" s="79">
        <v>924</v>
      </c>
      <c r="J21" s="79">
        <v>127</v>
      </c>
      <c r="K21" s="79">
        <v>691</v>
      </c>
      <c r="L21" s="79">
        <v>1866</v>
      </c>
      <c r="M21" s="79">
        <v>904</v>
      </c>
      <c r="N21" s="79">
        <v>168</v>
      </c>
      <c r="O21" s="79">
        <v>794</v>
      </c>
      <c r="P21" s="155">
        <v>614.19000000000005</v>
      </c>
      <c r="Q21" s="155">
        <v>368.51000000000005</v>
      </c>
      <c r="R21" s="155"/>
      <c r="S21" s="155">
        <v>245.68</v>
      </c>
      <c r="T21" s="155">
        <v>755.09</v>
      </c>
      <c r="U21" s="155">
        <v>509.41</v>
      </c>
      <c r="V21" s="155">
        <v>0</v>
      </c>
      <c r="W21" s="155">
        <v>245.68</v>
      </c>
    </row>
    <row r="22" spans="1:23" s="157" customFormat="1" ht="21" customHeight="1">
      <c r="A22" s="321"/>
      <c r="B22" s="2" t="s">
        <v>28</v>
      </c>
      <c r="C22" s="140"/>
      <c r="D22" s="79">
        <v>4</v>
      </c>
      <c r="E22" s="155">
        <v>3.2</v>
      </c>
      <c r="F22" s="79">
        <v>134</v>
      </c>
      <c r="G22" s="155">
        <v>67</v>
      </c>
      <c r="H22" s="79">
        <v>824</v>
      </c>
      <c r="I22" s="79">
        <v>275</v>
      </c>
      <c r="J22" s="79">
        <v>85</v>
      </c>
      <c r="K22" s="79">
        <v>464</v>
      </c>
      <c r="L22" s="79">
        <v>1495</v>
      </c>
      <c r="M22" s="79">
        <v>498</v>
      </c>
      <c r="N22" s="79">
        <v>174</v>
      </c>
      <c r="O22" s="79">
        <v>823</v>
      </c>
      <c r="P22" s="155">
        <v>354.37</v>
      </c>
      <c r="Q22" s="155">
        <v>212.62</v>
      </c>
      <c r="R22" s="155"/>
      <c r="S22" s="155">
        <v>141.75</v>
      </c>
      <c r="T22" s="155">
        <v>424.57</v>
      </c>
      <c r="U22" s="155">
        <v>282.82</v>
      </c>
      <c r="V22" s="155">
        <v>0</v>
      </c>
      <c r="W22" s="155">
        <v>141.75</v>
      </c>
    </row>
    <row r="23" spans="1:23" s="222" customFormat="1" ht="21" customHeight="1">
      <c r="A23" s="321"/>
      <c r="B23" s="223" t="s">
        <v>334</v>
      </c>
      <c r="C23" s="143"/>
      <c r="D23" s="79">
        <v>0</v>
      </c>
      <c r="E23" s="155">
        <v>0</v>
      </c>
      <c r="F23" s="79">
        <v>0</v>
      </c>
      <c r="G23" s="155">
        <v>0</v>
      </c>
      <c r="H23" s="79">
        <v>0</v>
      </c>
      <c r="I23" s="79">
        <v>0</v>
      </c>
      <c r="J23" s="79">
        <v>0</v>
      </c>
      <c r="K23" s="79">
        <v>0</v>
      </c>
      <c r="L23" s="79">
        <v>594</v>
      </c>
      <c r="M23" s="79">
        <v>198</v>
      </c>
      <c r="N23" s="79">
        <v>69</v>
      </c>
      <c r="O23" s="79">
        <v>327</v>
      </c>
      <c r="P23" s="155">
        <v>90.92</v>
      </c>
      <c r="Q23" s="155">
        <v>54.550000000000004</v>
      </c>
      <c r="R23" s="154"/>
      <c r="S23" s="155">
        <v>36.369999999999997</v>
      </c>
      <c r="T23" s="155">
        <v>90.92</v>
      </c>
      <c r="U23" s="155">
        <v>54.550000000000004</v>
      </c>
      <c r="V23" s="155">
        <v>0</v>
      </c>
      <c r="W23" s="155">
        <v>36.369999999999997</v>
      </c>
    </row>
    <row r="24" spans="1:23" s="222" customFormat="1" ht="21" customHeight="1">
      <c r="A24" s="322"/>
      <c r="B24" s="223" t="s">
        <v>335</v>
      </c>
      <c r="C24" s="143"/>
      <c r="D24" s="79">
        <v>0</v>
      </c>
      <c r="E24" s="155">
        <v>0</v>
      </c>
      <c r="F24" s="79">
        <v>0</v>
      </c>
      <c r="G24" s="155">
        <v>0</v>
      </c>
      <c r="H24" s="79">
        <v>0</v>
      </c>
      <c r="I24" s="79">
        <v>0</v>
      </c>
      <c r="J24" s="79">
        <v>0</v>
      </c>
      <c r="K24" s="79">
        <v>0</v>
      </c>
      <c r="L24" s="79">
        <v>360</v>
      </c>
      <c r="M24" s="79">
        <v>120</v>
      </c>
      <c r="N24" s="79">
        <v>42</v>
      </c>
      <c r="O24" s="79">
        <v>198</v>
      </c>
      <c r="P24" s="155">
        <v>55.11</v>
      </c>
      <c r="Q24" s="155">
        <v>33.07</v>
      </c>
      <c r="R24" s="154"/>
      <c r="S24" s="155">
        <v>22.04</v>
      </c>
      <c r="T24" s="155">
        <v>55.11</v>
      </c>
      <c r="U24" s="155">
        <v>33.07</v>
      </c>
      <c r="V24" s="155">
        <v>0</v>
      </c>
      <c r="W24" s="155">
        <v>22.04</v>
      </c>
    </row>
    <row r="25" spans="1:23" s="222" customFormat="1" ht="21" customHeight="1">
      <c r="A25" s="320" t="s">
        <v>38</v>
      </c>
      <c r="B25" s="9" t="s">
        <v>7</v>
      </c>
      <c r="C25" s="143"/>
      <c r="D25" s="154">
        <v>32</v>
      </c>
      <c r="E25" s="154">
        <v>25.6</v>
      </c>
      <c r="F25" s="154">
        <v>1053</v>
      </c>
      <c r="G25" s="154">
        <v>526.5</v>
      </c>
      <c r="H25" s="154">
        <v>7288</v>
      </c>
      <c r="I25" s="154">
        <v>3452</v>
      </c>
      <c r="J25" s="154">
        <v>594</v>
      </c>
      <c r="K25" s="154">
        <v>3242</v>
      </c>
      <c r="L25" s="154">
        <v>7953</v>
      </c>
      <c r="M25" s="154">
        <v>3567</v>
      </c>
      <c r="N25" s="154">
        <v>766</v>
      </c>
      <c r="O25" s="154">
        <v>3620</v>
      </c>
      <c r="P25" s="154">
        <v>2523.4100000000003</v>
      </c>
      <c r="Q25" s="154">
        <v>1514.0500000000002</v>
      </c>
      <c r="R25" s="154">
        <v>0</v>
      </c>
      <c r="S25" s="154">
        <v>1009.3599999999999</v>
      </c>
      <c r="T25" s="154">
        <v>3075.51</v>
      </c>
      <c r="U25" s="154">
        <v>2066.15</v>
      </c>
      <c r="V25" s="154">
        <v>0</v>
      </c>
      <c r="W25" s="154">
        <v>1009.3599999999999</v>
      </c>
    </row>
    <row r="26" spans="1:23" s="222" customFormat="1" ht="21" customHeight="1">
      <c r="A26" s="321"/>
      <c r="B26" s="9" t="s">
        <v>42</v>
      </c>
      <c r="C26" s="143"/>
      <c r="D26" s="154"/>
      <c r="E26" s="154"/>
      <c r="F26" s="154"/>
      <c r="G26" s="154"/>
      <c r="H26" s="154"/>
      <c r="I26" s="154"/>
      <c r="J26" s="154"/>
      <c r="K26" s="154"/>
      <c r="L26" s="79">
        <v>0</v>
      </c>
      <c r="M26" s="79">
        <v>0</v>
      </c>
      <c r="N26" s="79">
        <v>0</v>
      </c>
      <c r="O26" s="79">
        <v>0</v>
      </c>
      <c r="P26" s="155">
        <v>0</v>
      </c>
      <c r="Q26" s="155">
        <v>0</v>
      </c>
      <c r="R26" s="154"/>
      <c r="S26" s="155">
        <v>0</v>
      </c>
      <c r="T26" s="155">
        <v>0</v>
      </c>
      <c r="U26" s="155">
        <v>0</v>
      </c>
      <c r="V26" s="155">
        <v>0</v>
      </c>
      <c r="W26" s="155">
        <v>0</v>
      </c>
    </row>
    <row r="27" spans="1:23" s="157" customFormat="1" ht="21" customHeight="1">
      <c r="A27" s="321"/>
      <c r="B27" s="2" t="s">
        <v>336</v>
      </c>
      <c r="C27" s="140" t="s">
        <v>273</v>
      </c>
      <c r="D27" s="79">
        <v>16</v>
      </c>
      <c r="E27" s="155">
        <v>12.8</v>
      </c>
      <c r="F27" s="79">
        <v>547</v>
      </c>
      <c r="G27" s="155">
        <v>273.5</v>
      </c>
      <c r="H27" s="79">
        <v>3734</v>
      </c>
      <c r="I27" s="79">
        <v>2267</v>
      </c>
      <c r="J27" s="79">
        <v>227</v>
      </c>
      <c r="K27" s="79">
        <v>1240</v>
      </c>
      <c r="L27" s="79">
        <v>3799</v>
      </c>
      <c r="M27" s="79">
        <v>2183</v>
      </c>
      <c r="N27" s="79">
        <v>282</v>
      </c>
      <c r="O27" s="79">
        <v>1334</v>
      </c>
      <c r="P27" s="155">
        <v>1346.13</v>
      </c>
      <c r="Q27" s="155">
        <v>807.68000000000006</v>
      </c>
      <c r="R27" s="155"/>
      <c r="S27" s="155">
        <v>538.45000000000005</v>
      </c>
      <c r="T27" s="155">
        <v>1632.43</v>
      </c>
      <c r="U27" s="155">
        <v>1093.98</v>
      </c>
      <c r="V27" s="155">
        <v>0</v>
      </c>
      <c r="W27" s="155">
        <v>538.45000000000005</v>
      </c>
    </row>
    <row r="28" spans="1:23" s="157" customFormat="1" ht="21" customHeight="1">
      <c r="A28" s="321"/>
      <c r="B28" s="2" t="s">
        <v>44</v>
      </c>
      <c r="C28" s="140" t="s">
        <v>273</v>
      </c>
      <c r="D28" s="79">
        <v>12</v>
      </c>
      <c r="E28" s="155">
        <v>9.6000000000000014</v>
      </c>
      <c r="F28" s="79">
        <v>383</v>
      </c>
      <c r="G28" s="155">
        <v>191.5</v>
      </c>
      <c r="H28" s="79">
        <v>2817</v>
      </c>
      <c r="I28" s="79">
        <v>939</v>
      </c>
      <c r="J28" s="79">
        <v>291</v>
      </c>
      <c r="K28" s="79">
        <v>1587</v>
      </c>
      <c r="L28" s="79">
        <v>2653</v>
      </c>
      <c r="M28" s="79">
        <v>884</v>
      </c>
      <c r="N28" s="79">
        <v>309</v>
      </c>
      <c r="O28" s="79">
        <v>1460</v>
      </c>
      <c r="P28" s="155">
        <v>835.23</v>
      </c>
      <c r="Q28" s="155">
        <v>501.14000000000004</v>
      </c>
      <c r="R28" s="155"/>
      <c r="S28" s="155">
        <v>334.09</v>
      </c>
      <c r="T28" s="155">
        <v>1036.3300000000002</v>
      </c>
      <c r="U28" s="155">
        <v>702.24000000000012</v>
      </c>
      <c r="V28" s="155">
        <v>0</v>
      </c>
      <c r="W28" s="155">
        <v>334.09</v>
      </c>
    </row>
    <row r="29" spans="1:23" s="157" customFormat="1" ht="21" customHeight="1">
      <c r="A29" s="352"/>
      <c r="B29" s="2" t="s">
        <v>45</v>
      </c>
      <c r="C29" s="140"/>
      <c r="D29" s="79">
        <v>4</v>
      </c>
      <c r="E29" s="155">
        <v>3.2</v>
      </c>
      <c r="F29" s="79">
        <v>123</v>
      </c>
      <c r="G29" s="155">
        <v>61.5</v>
      </c>
      <c r="H29" s="79">
        <v>737</v>
      </c>
      <c r="I29" s="79">
        <v>246</v>
      </c>
      <c r="J29" s="79">
        <v>76</v>
      </c>
      <c r="K29" s="79">
        <v>415</v>
      </c>
      <c r="L29" s="79">
        <v>1501</v>
      </c>
      <c r="M29" s="79">
        <v>500</v>
      </c>
      <c r="N29" s="79">
        <v>175</v>
      </c>
      <c r="O29" s="79">
        <v>826</v>
      </c>
      <c r="P29" s="155">
        <v>342.05</v>
      </c>
      <c r="Q29" s="155">
        <v>205.23000000000002</v>
      </c>
      <c r="R29" s="155"/>
      <c r="S29" s="155">
        <v>136.82</v>
      </c>
      <c r="T29" s="155">
        <v>406.75</v>
      </c>
      <c r="U29" s="155">
        <v>269.93</v>
      </c>
      <c r="V29" s="155">
        <v>0</v>
      </c>
      <c r="W29" s="155">
        <v>136.82</v>
      </c>
    </row>
    <row r="30" spans="1:23" s="222" customFormat="1" ht="21" customHeight="1">
      <c r="A30" s="320" t="s">
        <v>51</v>
      </c>
      <c r="B30" s="9" t="s">
        <v>7</v>
      </c>
      <c r="C30" s="143"/>
      <c r="D30" s="154">
        <v>43</v>
      </c>
      <c r="E30" s="154">
        <v>34.400000000000006</v>
      </c>
      <c r="F30" s="154">
        <v>1382</v>
      </c>
      <c r="G30" s="154">
        <v>691</v>
      </c>
      <c r="H30" s="154">
        <v>8283</v>
      </c>
      <c r="I30" s="154">
        <v>4537</v>
      </c>
      <c r="J30" s="154">
        <v>573</v>
      </c>
      <c r="K30" s="154">
        <v>3173</v>
      </c>
      <c r="L30" s="154">
        <v>9740</v>
      </c>
      <c r="M30" s="154">
        <v>4840</v>
      </c>
      <c r="N30" s="154">
        <v>855</v>
      </c>
      <c r="O30" s="154">
        <v>4045</v>
      </c>
      <c r="P30" s="154">
        <v>3092.55</v>
      </c>
      <c r="Q30" s="154">
        <v>1855.5300000000002</v>
      </c>
      <c r="R30" s="154">
        <v>0</v>
      </c>
      <c r="S30" s="154">
        <v>1237.02</v>
      </c>
      <c r="T30" s="154">
        <v>3817.95</v>
      </c>
      <c r="U30" s="154">
        <v>2580.9300000000003</v>
      </c>
      <c r="V30" s="154">
        <v>0</v>
      </c>
      <c r="W30" s="154">
        <v>1237.02</v>
      </c>
    </row>
    <row r="31" spans="1:23" s="157" customFormat="1" ht="21" customHeight="1">
      <c r="A31" s="321"/>
      <c r="B31" s="2" t="s">
        <v>55</v>
      </c>
      <c r="C31" s="140" t="s">
        <v>273</v>
      </c>
      <c r="D31" s="79">
        <v>13</v>
      </c>
      <c r="E31" s="155">
        <v>10.4</v>
      </c>
      <c r="F31" s="79">
        <v>447</v>
      </c>
      <c r="G31" s="155">
        <v>223.5</v>
      </c>
      <c r="H31" s="79">
        <v>3101</v>
      </c>
      <c r="I31" s="79">
        <v>1900</v>
      </c>
      <c r="J31" s="79">
        <v>186</v>
      </c>
      <c r="K31" s="79">
        <v>1015</v>
      </c>
      <c r="L31" s="79">
        <v>3106</v>
      </c>
      <c r="M31" s="79">
        <v>1750</v>
      </c>
      <c r="N31" s="79">
        <v>237</v>
      </c>
      <c r="O31" s="79">
        <v>1119</v>
      </c>
      <c r="P31" s="155">
        <v>1107.54</v>
      </c>
      <c r="Q31" s="155">
        <v>664.52</v>
      </c>
      <c r="R31" s="155"/>
      <c r="S31" s="155">
        <v>443.02</v>
      </c>
      <c r="T31" s="155">
        <v>1341.44</v>
      </c>
      <c r="U31" s="155">
        <v>898.42</v>
      </c>
      <c r="V31" s="155">
        <v>0</v>
      </c>
      <c r="W31" s="155">
        <v>443.02</v>
      </c>
    </row>
    <row r="32" spans="1:23" s="157" customFormat="1" ht="21" customHeight="1">
      <c r="A32" s="321"/>
      <c r="B32" s="2" t="s">
        <v>318</v>
      </c>
      <c r="C32" s="140" t="s">
        <v>273</v>
      </c>
      <c r="D32" s="79">
        <v>11</v>
      </c>
      <c r="E32" s="155">
        <v>8.8000000000000007</v>
      </c>
      <c r="F32" s="79">
        <v>422</v>
      </c>
      <c r="G32" s="155">
        <v>211</v>
      </c>
      <c r="H32" s="79">
        <v>2450</v>
      </c>
      <c r="I32" s="79">
        <v>1162</v>
      </c>
      <c r="J32" s="79">
        <v>199</v>
      </c>
      <c r="K32" s="79">
        <v>1089</v>
      </c>
      <c r="L32" s="79">
        <v>2928</v>
      </c>
      <c r="M32" s="79">
        <v>1329</v>
      </c>
      <c r="N32" s="79">
        <v>279</v>
      </c>
      <c r="O32" s="79">
        <v>1320</v>
      </c>
      <c r="P32" s="155">
        <v>891.88</v>
      </c>
      <c r="Q32" s="155">
        <v>535.13</v>
      </c>
      <c r="R32" s="155"/>
      <c r="S32" s="155">
        <v>356.75</v>
      </c>
      <c r="T32" s="155">
        <v>1111.6799999999998</v>
      </c>
      <c r="U32" s="155">
        <v>754.93</v>
      </c>
      <c r="V32" s="155">
        <v>0</v>
      </c>
      <c r="W32" s="155">
        <v>356.75</v>
      </c>
    </row>
    <row r="33" spans="1:247" s="157" customFormat="1" ht="21" customHeight="1">
      <c r="A33" s="321"/>
      <c r="B33" s="2" t="s">
        <v>56</v>
      </c>
      <c r="C33" s="140" t="s">
        <v>273</v>
      </c>
      <c r="D33" s="79">
        <v>7</v>
      </c>
      <c r="E33" s="155">
        <v>5.6000000000000005</v>
      </c>
      <c r="F33" s="79">
        <v>237</v>
      </c>
      <c r="G33" s="155">
        <v>118.5</v>
      </c>
      <c r="H33" s="79">
        <v>1327</v>
      </c>
      <c r="I33" s="79">
        <v>900</v>
      </c>
      <c r="J33" s="79">
        <v>66</v>
      </c>
      <c r="K33" s="79">
        <v>361</v>
      </c>
      <c r="L33" s="79">
        <v>1642</v>
      </c>
      <c r="M33" s="79">
        <v>959</v>
      </c>
      <c r="N33" s="79">
        <v>119</v>
      </c>
      <c r="O33" s="79">
        <v>564</v>
      </c>
      <c r="P33" s="155">
        <v>541.26</v>
      </c>
      <c r="Q33" s="155">
        <v>324.76</v>
      </c>
      <c r="R33" s="155"/>
      <c r="S33" s="155">
        <v>216.5</v>
      </c>
      <c r="T33" s="155">
        <v>665.36</v>
      </c>
      <c r="U33" s="155">
        <v>448.86</v>
      </c>
      <c r="V33" s="155">
        <v>0</v>
      </c>
      <c r="W33" s="155">
        <v>216.5</v>
      </c>
    </row>
    <row r="34" spans="1:247" s="222" customFormat="1" ht="21" customHeight="1">
      <c r="A34" s="321"/>
      <c r="B34" s="9" t="s">
        <v>337</v>
      </c>
      <c r="C34" s="143"/>
      <c r="D34" s="79">
        <v>12</v>
      </c>
      <c r="E34" s="155">
        <v>9.6000000000000014</v>
      </c>
      <c r="F34" s="79">
        <v>276</v>
      </c>
      <c r="G34" s="155">
        <v>138</v>
      </c>
      <c r="H34" s="79">
        <v>1405</v>
      </c>
      <c r="I34" s="79">
        <v>575</v>
      </c>
      <c r="J34" s="79">
        <v>122</v>
      </c>
      <c r="K34" s="79">
        <v>708</v>
      </c>
      <c r="L34" s="79">
        <v>2064</v>
      </c>
      <c r="M34" s="79">
        <v>802</v>
      </c>
      <c r="N34" s="79">
        <v>220</v>
      </c>
      <c r="O34" s="79">
        <v>1042</v>
      </c>
      <c r="P34" s="155">
        <v>551.87</v>
      </c>
      <c r="Q34" s="155">
        <v>331.12</v>
      </c>
      <c r="R34" s="155"/>
      <c r="S34" s="155">
        <v>220.75</v>
      </c>
      <c r="T34" s="155">
        <v>699.47</v>
      </c>
      <c r="U34" s="155">
        <v>478.72</v>
      </c>
      <c r="V34" s="155">
        <v>0</v>
      </c>
      <c r="W34" s="155">
        <v>220.75</v>
      </c>
    </row>
    <row r="35" spans="1:247" s="222" customFormat="1" ht="21" customHeight="1">
      <c r="A35" s="320" t="s">
        <v>62</v>
      </c>
      <c r="B35" s="9" t="s">
        <v>7</v>
      </c>
      <c r="C35" s="143"/>
      <c r="D35" s="154">
        <v>56</v>
      </c>
      <c r="E35" s="154">
        <v>44.800000000000004</v>
      </c>
      <c r="F35" s="154">
        <v>1755</v>
      </c>
      <c r="G35" s="154">
        <v>877.5</v>
      </c>
      <c r="H35" s="154">
        <v>11865</v>
      </c>
      <c r="I35" s="154">
        <v>5182</v>
      </c>
      <c r="J35" s="154">
        <v>1036</v>
      </c>
      <c r="K35" s="154">
        <v>5647</v>
      </c>
      <c r="L35" s="154">
        <v>13215</v>
      </c>
      <c r="M35" s="154">
        <v>5606</v>
      </c>
      <c r="N35" s="154">
        <v>1328</v>
      </c>
      <c r="O35" s="154">
        <v>6281</v>
      </c>
      <c r="P35" s="154">
        <v>4075.5199999999995</v>
      </c>
      <c r="Q35" s="154">
        <v>2445.2999999999997</v>
      </c>
      <c r="R35" s="154">
        <v>0</v>
      </c>
      <c r="S35" s="154">
        <v>1630.22</v>
      </c>
      <c r="T35" s="154">
        <v>4997.8200000000015</v>
      </c>
      <c r="U35" s="154">
        <v>3367.5999999999995</v>
      </c>
      <c r="V35" s="154">
        <v>0</v>
      </c>
      <c r="W35" s="154">
        <v>1630.22</v>
      </c>
    </row>
    <row r="36" spans="1:247" s="157" customFormat="1" ht="21" customHeight="1">
      <c r="A36" s="321"/>
      <c r="B36" s="2" t="s">
        <v>66</v>
      </c>
      <c r="C36" s="140" t="s">
        <v>273</v>
      </c>
      <c r="D36" s="79">
        <v>12</v>
      </c>
      <c r="E36" s="155">
        <v>9.6000000000000014</v>
      </c>
      <c r="F36" s="79">
        <v>397</v>
      </c>
      <c r="G36" s="155">
        <v>198.5</v>
      </c>
      <c r="H36" s="79">
        <v>2780</v>
      </c>
      <c r="I36" s="79">
        <v>1529</v>
      </c>
      <c r="J36" s="79">
        <v>194</v>
      </c>
      <c r="K36" s="79">
        <v>1057</v>
      </c>
      <c r="L36" s="79">
        <v>2759</v>
      </c>
      <c r="M36" s="79">
        <v>1505</v>
      </c>
      <c r="N36" s="79">
        <v>219</v>
      </c>
      <c r="O36" s="79">
        <v>1035</v>
      </c>
      <c r="P36" s="155">
        <v>965.75</v>
      </c>
      <c r="Q36" s="155">
        <v>579.45000000000005</v>
      </c>
      <c r="R36" s="155"/>
      <c r="S36" s="155">
        <v>386.3</v>
      </c>
      <c r="T36" s="155">
        <v>1173.8500000000001</v>
      </c>
      <c r="U36" s="155">
        <v>787.55000000000007</v>
      </c>
      <c r="V36" s="155">
        <v>0</v>
      </c>
      <c r="W36" s="155">
        <v>386.3</v>
      </c>
    </row>
    <row r="37" spans="1:247" s="157" customFormat="1" ht="21" customHeight="1">
      <c r="A37" s="321"/>
      <c r="B37" s="2" t="s">
        <v>67</v>
      </c>
      <c r="C37" s="140" t="s">
        <v>273</v>
      </c>
      <c r="D37" s="79">
        <v>13</v>
      </c>
      <c r="E37" s="155">
        <v>10.4</v>
      </c>
      <c r="F37" s="79">
        <v>437</v>
      </c>
      <c r="G37" s="155">
        <v>218.5</v>
      </c>
      <c r="H37" s="79">
        <v>3087</v>
      </c>
      <c r="I37" s="79">
        <v>1029</v>
      </c>
      <c r="J37" s="79">
        <v>319</v>
      </c>
      <c r="K37" s="79">
        <v>1739</v>
      </c>
      <c r="L37" s="79">
        <v>3035</v>
      </c>
      <c r="M37" s="79">
        <v>1012</v>
      </c>
      <c r="N37" s="79">
        <v>353</v>
      </c>
      <c r="O37" s="79">
        <v>1670</v>
      </c>
      <c r="P37" s="155">
        <v>934.89</v>
      </c>
      <c r="Q37" s="155">
        <v>560.93000000000006</v>
      </c>
      <c r="R37" s="155"/>
      <c r="S37" s="155">
        <v>373.96</v>
      </c>
      <c r="T37" s="155">
        <v>1163.79</v>
      </c>
      <c r="U37" s="155">
        <v>789.83</v>
      </c>
      <c r="V37" s="155">
        <v>0</v>
      </c>
      <c r="W37" s="155">
        <v>373.96</v>
      </c>
    </row>
    <row r="38" spans="1:247" s="157" customFormat="1" ht="21" customHeight="1">
      <c r="A38" s="321"/>
      <c r="B38" s="2" t="s">
        <v>68</v>
      </c>
      <c r="C38" s="140" t="s">
        <v>273</v>
      </c>
      <c r="D38" s="79">
        <v>17</v>
      </c>
      <c r="E38" s="155">
        <v>13.600000000000001</v>
      </c>
      <c r="F38" s="79">
        <v>421</v>
      </c>
      <c r="G38" s="155">
        <v>210.5</v>
      </c>
      <c r="H38" s="79">
        <v>3021</v>
      </c>
      <c r="I38" s="79">
        <v>1350</v>
      </c>
      <c r="J38" s="79">
        <v>259</v>
      </c>
      <c r="K38" s="79">
        <v>1412</v>
      </c>
      <c r="L38" s="79">
        <v>3109</v>
      </c>
      <c r="M38" s="79">
        <v>1274</v>
      </c>
      <c r="N38" s="79">
        <v>320</v>
      </c>
      <c r="O38" s="79">
        <v>1515</v>
      </c>
      <c r="P38" s="155">
        <v>994.79</v>
      </c>
      <c r="Q38" s="155">
        <v>596.86999999999989</v>
      </c>
      <c r="R38" s="155"/>
      <c r="S38" s="155">
        <v>397.92</v>
      </c>
      <c r="T38" s="155">
        <v>1218.8899999999999</v>
      </c>
      <c r="U38" s="155">
        <v>820.96999999999991</v>
      </c>
      <c r="V38" s="155">
        <v>0</v>
      </c>
      <c r="W38" s="155">
        <v>397.92</v>
      </c>
    </row>
    <row r="39" spans="1:247" s="159" customFormat="1" ht="21" customHeight="1">
      <c r="A39" s="321"/>
      <c r="B39" s="2" t="s">
        <v>69</v>
      </c>
      <c r="C39" s="140" t="s">
        <v>273</v>
      </c>
      <c r="D39" s="79">
        <v>9</v>
      </c>
      <c r="E39" s="155">
        <v>7.2</v>
      </c>
      <c r="F39" s="79">
        <v>319</v>
      </c>
      <c r="G39" s="155">
        <v>159.5</v>
      </c>
      <c r="H39" s="79">
        <v>1796</v>
      </c>
      <c r="I39" s="79">
        <v>880</v>
      </c>
      <c r="J39" s="79">
        <v>142</v>
      </c>
      <c r="K39" s="79">
        <v>774</v>
      </c>
      <c r="L39" s="79">
        <v>2215</v>
      </c>
      <c r="M39" s="79">
        <v>1116</v>
      </c>
      <c r="N39" s="79">
        <v>192</v>
      </c>
      <c r="O39" s="79">
        <v>907</v>
      </c>
      <c r="P39" s="155">
        <v>679.14</v>
      </c>
      <c r="Q39" s="155">
        <v>407.47999999999996</v>
      </c>
      <c r="R39" s="155"/>
      <c r="S39" s="155">
        <v>271.66000000000003</v>
      </c>
      <c r="T39" s="155">
        <v>845.84000000000015</v>
      </c>
      <c r="U39" s="155">
        <v>574.18000000000006</v>
      </c>
      <c r="V39" s="155">
        <v>0</v>
      </c>
      <c r="W39" s="155">
        <v>271.66000000000003</v>
      </c>
    </row>
    <row r="40" spans="1:247" s="159" customFormat="1" ht="21" customHeight="1">
      <c r="A40" s="352"/>
      <c r="B40" s="2" t="s">
        <v>70</v>
      </c>
      <c r="C40" s="140"/>
      <c r="D40" s="79">
        <v>5</v>
      </c>
      <c r="E40" s="155">
        <v>4</v>
      </c>
      <c r="F40" s="79">
        <v>181</v>
      </c>
      <c r="G40" s="155">
        <v>90.5</v>
      </c>
      <c r="H40" s="79">
        <v>1181</v>
      </c>
      <c r="I40" s="79">
        <v>394</v>
      </c>
      <c r="J40" s="79">
        <v>122</v>
      </c>
      <c r="K40" s="79">
        <v>665</v>
      </c>
      <c r="L40" s="79">
        <v>1863</v>
      </c>
      <c r="M40" s="79">
        <v>621</v>
      </c>
      <c r="N40" s="79">
        <v>217</v>
      </c>
      <c r="O40" s="79">
        <v>1025</v>
      </c>
      <c r="P40" s="155">
        <v>465.14</v>
      </c>
      <c r="Q40" s="155">
        <v>279.08</v>
      </c>
      <c r="R40" s="155"/>
      <c r="S40" s="155">
        <v>186.06</v>
      </c>
      <c r="T40" s="155">
        <v>559.64</v>
      </c>
      <c r="U40" s="155">
        <v>373.58</v>
      </c>
      <c r="V40" s="155">
        <v>0</v>
      </c>
      <c r="W40" s="155">
        <v>186.06</v>
      </c>
    </row>
    <row r="41" spans="1:247" s="222" customFormat="1" ht="21" customHeight="1">
      <c r="A41" s="139"/>
      <c r="B41" s="223" t="s">
        <v>338</v>
      </c>
      <c r="C41" s="143"/>
      <c r="D41" s="79">
        <v>0</v>
      </c>
      <c r="E41" s="155">
        <v>0</v>
      </c>
      <c r="F41" s="79">
        <v>0</v>
      </c>
      <c r="G41" s="155">
        <v>0</v>
      </c>
      <c r="H41" s="79">
        <v>0</v>
      </c>
      <c r="I41" s="79">
        <v>0</v>
      </c>
      <c r="J41" s="79">
        <v>0</v>
      </c>
      <c r="K41" s="79">
        <v>0</v>
      </c>
      <c r="L41" s="79">
        <v>234</v>
      </c>
      <c r="M41" s="79">
        <v>78</v>
      </c>
      <c r="N41" s="79">
        <v>27</v>
      </c>
      <c r="O41" s="79">
        <v>129</v>
      </c>
      <c r="P41" s="155">
        <v>35.81</v>
      </c>
      <c r="Q41" s="155">
        <v>21.490000000000002</v>
      </c>
      <c r="R41" s="155"/>
      <c r="S41" s="155">
        <v>14.32</v>
      </c>
      <c r="T41" s="155">
        <v>35.81</v>
      </c>
      <c r="U41" s="155">
        <v>21.490000000000002</v>
      </c>
      <c r="V41" s="155">
        <v>0</v>
      </c>
      <c r="W41" s="155">
        <v>14.32</v>
      </c>
    </row>
    <row r="42" spans="1:247" s="222" customFormat="1" ht="21" customHeight="1">
      <c r="A42" s="351" t="s">
        <v>83</v>
      </c>
      <c r="B42" s="9" t="s">
        <v>7</v>
      </c>
      <c r="C42" s="143"/>
      <c r="D42" s="154">
        <v>19</v>
      </c>
      <c r="E42" s="154">
        <v>15.200000000000001</v>
      </c>
      <c r="F42" s="154">
        <v>634</v>
      </c>
      <c r="G42" s="154">
        <v>317</v>
      </c>
      <c r="H42" s="154">
        <v>4063</v>
      </c>
      <c r="I42" s="154">
        <v>2891</v>
      </c>
      <c r="J42" s="154">
        <v>182</v>
      </c>
      <c r="K42" s="154">
        <v>990</v>
      </c>
      <c r="L42" s="154">
        <v>4741</v>
      </c>
      <c r="M42" s="154">
        <v>3261</v>
      </c>
      <c r="N42" s="154">
        <v>259</v>
      </c>
      <c r="O42" s="154">
        <v>1221</v>
      </c>
      <c r="P42" s="154">
        <v>1669.4199999999998</v>
      </c>
      <c r="Q42" s="154">
        <v>1001.66</v>
      </c>
      <c r="R42" s="154">
        <v>0</v>
      </c>
      <c r="S42" s="154">
        <v>667.76</v>
      </c>
      <c r="T42" s="154">
        <v>2001.6199999999997</v>
      </c>
      <c r="U42" s="154">
        <v>1333.86</v>
      </c>
      <c r="V42" s="154">
        <v>0</v>
      </c>
      <c r="W42" s="154">
        <v>667.76</v>
      </c>
    </row>
    <row r="43" spans="1:247" s="157" customFormat="1" ht="21" customHeight="1">
      <c r="A43" s="351"/>
      <c r="B43" s="2" t="s">
        <v>87</v>
      </c>
      <c r="C43" s="140" t="s">
        <v>273</v>
      </c>
      <c r="D43" s="79">
        <v>11</v>
      </c>
      <c r="E43" s="155">
        <v>8.8000000000000007</v>
      </c>
      <c r="F43" s="79">
        <v>364</v>
      </c>
      <c r="G43" s="155">
        <v>182</v>
      </c>
      <c r="H43" s="79">
        <v>2199</v>
      </c>
      <c r="I43" s="79">
        <v>1523</v>
      </c>
      <c r="J43" s="79">
        <v>105</v>
      </c>
      <c r="K43" s="79">
        <v>571</v>
      </c>
      <c r="L43" s="79">
        <v>2576</v>
      </c>
      <c r="M43" s="79">
        <v>1725</v>
      </c>
      <c r="N43" s="79">
        <v>149</v>
      </c>
      <c r="O43" s="79">
        <v>702</v>
      </c>
      <c r="P43" s="155">
        <v>896.5</v>
      </c>
      <c r="Q43" s="155">
        <v>537.9</v>
      </c>
      <c r="R43" s="155"/>
      <c r="S43" s="155">
        <v>358.6</v>
      </c>
      <c r="T43" s="155">
        <v>1087.3</v>
      </c>
      <c r="U43" s="155">
        <v>728.69999999999993</v>
      </c>
      <c r="V43" s="155">
        <v>0</v>
      </c>
      <c r="W43" s="155">
        <v>358.6</v>
      </c>
    </row>
    <row r="44" spans="1:247" s="157" customFormat="1" ht="21" customHeight="1">
      <c r="A44" s="351"/>
      <c r="B44" s="2" t="s">
        <v>88</v>
      </c>
      <c r="C44" s="140" t="s">
        <v>273</v>
      </c>
      <c r="D44" s="79">
        <v>8</v>
      </c>
      <c r="E44" s="155">
        <v>6.4</v>
      </c>
      <c r="F44" s="79">
        <v>270</v>
      </c>
      <c r="G44" s="155">
        <v>135</v>
      </c>
      <c r="H44" s="79">
        <v>1864</v>
      </c>
      <c r="I44" s="79">
        <v>1368</v>
      </c>
      <c r="J44" s="79">
        <v>77</v>
      </c>
      <c r="K44" s="79">
        <v>419</v>
      </c>
      <c r="L44" s="79">
        <v>1877</v>
      </c>
      <c r="M44" s="79">
        <v>1440</v>
      </c>
      <c r="N44" s="79">
        <v>76</v>
      </c>
      <c r="O44" s="79">
        <v>361</v>
      </c>
      <c r="P44" s="155">
        <v>728.81</v>
      </c>
      <c r="Q44" s="155">
        <v>437.28999999999996</v>
      </c>
      <c r="R44" s="155"/>
      <c r="S44" s="155">
        <v>291.52</v>
      </c>
      <c r="T44" s="155">
        <v>870.20999999999992</v>
      </c>
      <c r="U44" s="155">
        <v>578.68999999999994</v>
      </c>
      <c r="V44" s="155">
        <v>0</v>
      </c>
      <c r="W44" s="155">
        <v>291.52</v>
      </c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7"/>
      <c r="BQ44" s="147"/>
      <c r="BR44" s="147"/>
      <c r="BS44" s="147"/>
      <c r="BT44" s="147"/>
      <c r="BU44" s="147"/>
      <c r="BV44" s="147"/>
      <c r="BW44" s="147"/>
      <c r="BX44" s="147"/>
      <c r="BY44" s="147"/>
      <c r="BZ44" s="147"/>
      <c r="CA44" s="147"/>
      <c r="CB44" s="147"/>
      <c r="CC44" s="147"/>
      <c r="CD44" s="147"/>
      <c r="CE44" s="147"/>
      <c r="CF44" s="147"/>
      <c r="CG44" s="147"/>
      <c r="CH44" s="147"/>
      <c r="CI44" s="147"/>
      <c r="CJ44" s="147"/>
      <c r="CK44" s="147"/>
      <c r="CL44" s="147"/>
      <c r="CM44" s="147"/>
      <c r="CN44" s="147"/>
      <c r="CO44" s="147"/>
      <c r="CP44" s="147"/>
      <c r="CQ44" s="147"/>
      <c r="CR44" s="147"/>
      <c r="CS44" s="147"/>
      <c r="CT44" s="147"/>
      <c r="CU44" s="147"/>
      <c r="CV44" s="147"/>
      <c r="CW44" s="147"/>
      <c r="CX44" s="147"/>
      <c r="CY44" s="147"/>
      <c r="CZ44" s="147"/>
      <c r="DA44" s="147"/>
      <c r="DB44" s="147"/>
      <c r="DC44" s="147"/>
      <c r="DD44" s="147"/>
      <c r="DE44" s="147"/>
      <c r="DF44" s="147"/>
      <c r="DG44" s="147"/>
      <c r="DH44" s="147"/>
      <c r="DI44" s="147"/>
      <c r="DJ44" s="147"/>
      <c r="DK44" s="147"/>
      <c r="DL44" s="147"/>
      <c r="DM44" s="147"/>
      <c r="DN44" s="147"/>
      <c r="DO44" s="147"/>
      <c r="DP44" s="147"/>
      <c r="DQ44" s="147"/>
      <c r="DR44" s="147"/>
      <c r="DS44" s="147"/>
      <c r="DT44" s="147"/>
      <c r="DU44" s="147"/>
      <c r="DV44" s="147"/>
      <c r="DW44" s="147"/>
      <c r="DX44" s="147"/>
      <c r="DY44" s="147"/>
      <c r="DZ44" s="147"/>
      <c r="EA44" s="147"/>
      <c r="EB44" s="147"/>
      <c r="EC44" s="147"/>
      <c r="ED44" s="147"/>
      <c r="EE44" s="147"/>
      <c r="EF44" s="147"/>
      <c r="EG44" s="147"/>
      <c r="EH44" s="147"/>
      <c r="EI44" s="147"/>
      <c r="EJ44" s="147"/>
      <c r="EK44" s="147"/>
      <c r="EL44" s="147"/>
      <c r="EM44" s="147"/>
      <c r="EN44" s="147"/>
      <c r="EO44" s="147"/>
      <c r="EP44" s="147"/>
      <c r="EQ44" s="147"/>
      <c r="ER44" s="147"/>
      <c r="ES44" s="147"/>
      <c r="ET44" s="147"/>
      <c r="EU44" s="147"/>
      <c r="EV44" s="147"/>
      <c r="EW44" s="147"/>
      <c r="EX44" s="147"/>
      <c r="EY44" s="147"/>
      <c r="EZ44" s="147"/>
      <c r="FA44" s="147"/>
      <c r="FB44" s="147"/>
      <c r="FC44" s="147"/>
      <c r="FD44" s="147"/>
      <c r="FE44" s="147"/>
      <c r="FF44" s="147"/>
      <c r="FG44" s="147"/>
      <c r="FH44" s="147"/>
      <c r="FI44" s="147"/>
      <c r="FJ44" s="147"/>
      <c r="FK44" s="147"/>
      <c r="FL44" s="147"/>
      <c r="FM44" s="147"/>
      <c r="FN44" s="147"/>
      <c r="FO44" s="147"/>
      <c r="FP44" s="147"/>
      <c r="FQ44" s="147"/>
      <c r="FR44" s="147"/>
      <c r="FS44" s="147"/>
      <c r="FT44" s="147"/>
      <c r="FU44" s="147"/>
      <c r="FV44" s="147"/>
      <c r="FW44" s="147"/>
      <c r="FX44" s="147"/>
      <c r="FY44" s="147"/>
      <c r="FZ44" s="147"/>
      <c r="GA44" s="147"/>
      <c r="GB44" s="147"/>
      <c r="GC44" s="147"/>
      <c r="GD44" s="147"/>
      <c r="GE44" s="147"/>
      <c r="GF44" s="147"/>
      <c r="GG44" s="147"/>
      <c r="GH44" s="147"/>
      <c r="GI44" s="147"/>
      <c r="GJ44" s="147"/>
      <c r="GK44" s="147"/>
      <c r="GL44" s="147"/>
      <c r="GM44" s="147"/>
      <c r="GN44" s="147"/>
      <c r="GO44" s="147"/>
      <c r="GP44" s="147"/>
      <c r="GQ44" s="147"/>
      <c r="GR44" s="147"/>
      <c r="GS44" s="147"/>
      <c r="GT44" s="147"/>
      <c r="GU44" s="147"/>
      <c r="GV44" s="147"/>
      <c r="GW44" s="147"/>
      <c r="GX44" s="147"/>
      <c r="GY44" s="147"/>
      <c r="GZ44" s="147"/>
      <c r="HA44" s="147"/>
      <c r="HB44" s="147"/>
      <c r="HC44" s="147"/>
      <c r="HD44" s="147"/>
      <c r="HE44" s="147"/>
      <c r="HF44" s="147"/>
      <c r="HG44" s="147"/>
      <c r="HH44" s="147"/>
      <c r="HI44" s="147"/>
      <c r="HJ44" s="147"/>
      <c r="HK44" s="147"/>
      <c r="HL44" s="147"/>
      <c r="HM44" s="147"/>
      <c r="HN44" s="147"/>
      <c r="HO44" s="147"/>
      <c r="HP44" s="147"/>
      <c r="HQ44" s="147"/>
      <c r="HR44" s="147"/>
      <c r="HS44" s="147"/>
      <c r="HT44" s="147"/>
      <c r="HU44" s="147"/>
      <c r="HV44" s="147"/>
      <c r="HW44" s="147"/>
      <c r="HX44" s="147"/>
      <c r="HY44" s="147"/>
      <c r="HZ44" s="147"/>
      <c r="IA44" s="147"/>
      <c r="IB44" s="147"/>
      <c r="IC44" s="147"/>
      <c r="ID44" s="147"/>
      <c r="IE44" s="147"/>
      <c r="IF44" s="147"/>
      <c r="IG44" s="147"/>
      <c r="IH44" s="147"/>
      <c r="II44" s="147"/>
      <c r="IJ44" s="147"/>
      <c r="IK44" s="147"/>
      <c r="IL44" s="147"/>
      <c r="IM44" s="147"/>
    </row>
    <row r="45" spans="1:247" s="222" customFormat="1" ht="21" customHeight="1">
      <c r="A45" s="143"/>
      <c r="B45" s="223" t="s">
        <v>339</v>
      </c>
      <c r="C45" s="143"/>
      <c r="D45" s="79">
        <v>0</v>
      </c>
      <c r="E45" s="155">
        <v>0</v>
      </c>
      <c r="F45" s="79">
        <v>0</v>
      </c>
      <c r="G45" s="155">
        <v>0</v>
      </c>
      <c r="H45" s="79">
        <v>0</v>
      </c>
      <c r="I45" s="79">
        <v>0</v>
      </c>
      <c r="J45" s="79">
        <v>0</v>
      </c>
      <c r="K45" s="79">
        <v>0</v>
      </c>
      <c r="L45" s="79">
        <v>288</v>
      </c>
      <c r="M45" s="79">
        <v>96</v>
      </c>
      <c r="N45" s="79">
        <v>34</v>
      </c>
      <c r="O45" s="79">
        <v>158</v>
      </c>
      <c r="P45" s="155">
        <v>44.11</v>
      </c>
      <c r="Q45" s="155">
        <v>26.47</v>
      </c>
      <c r="R45" s="154"/>
      <c r="S45" s="155">
        <v>17.64</v>
      </c>
      <c r="T45" s="155">
        <v>44.11</v>
      </c>
      <c r="U45" s="155">
        <v>26.47</v>
      </c>
      <c r="V45" s="155">
        <v>0</v>
      </c>
      <c r="W45" s="155">
        <v>17.64</v>
      </c>
    </row>
    <row r="46" spans="1:247" s="222" customFormat="1" ht="21" customHeight="1">
      <c r="A46" s="351" t="s">
        <v>101</v>
      </c>
      <c r="B46" s="9" t="s">
        <v>7</v>
      </c>
      <c r="C46" s="143"/>
      <c r="D46" s="154">
        <v>28</v>
      </c>
      <c r="E46" s="154">
        <v>22.4</v>
      </c>
      <c r="F46" s="154">
        <v>949</v>
      </c>
      <c r="G46" s="154">
        <v>474.5</v>
      </c>
      <c r="H46" s="154">
        <v>7415</v>
      </c>
      <c r="I46" s="154">
        <v>4076</v>
      </c>
      <c r="J46" s="154">
        <v>517</v>
      </c>
      <c r="K46" s="154">
        <v>2822</v>
      </c>
      <c r="L46" s="154">
        <v>7680</v>
      </c>
      <c r="M46" s="154">
        <v>4154</v>
      </c>
      <c r="N46" s="154">
        <v>616</v>
      </c>
      <c r="O46" s="154">
        <v>2910</v>
      </c>
      <c r="P46" s="154">
        <v>2628.08</v>
      </c>
      <c r="Q46" s="154">
        <v>1576.8399999999997</v>
      </c>
      <c r="R46" s="154">
        <v>0</v>
      </c>
      <c r="S46" s="154">
        <v>1051.24</v>
      </c>
      <c r="T46" s="154">
        <v>3124.98</v>
      </c>
      <c r="U46" s="154">
        <v>2073.7399999999998</v>
      </c>
      <c r="V46" s="154">
        <v>0</v>
      </c>
      <c r="W46" s="154">
        <v>1051.24</v>
      </c>
    </row>
    <row r="47" spans="1:247" s="157" customFormat="1" ht="21" customHeight="1">
      <c r="A47" s="351"/>
      <c r="B47" s="2" t="s">
        <v>105</v>
      </c>
      <c r="C47" s="140" t="s">
        <v>273</v>
      </c>
      <c r="D47" s="79">
        <v>15</v>
      </c>
      <c r="E47" s="155">
        <v>12</v>
      </c>
      <c r="F47" s="79">
        <v>514</v>
      </c>
      <c r="G47" s="155">
        <v>257</v>
      </c>
      <c r="H47" s="79">
        <v>3721</v>
      </c>
      <c r="I47" s="79">
        <v>2065</v>
      </c>
      <c r="J47" s="79">
        <v>256</v>
      </c>
      <c r="K47" s="79">
        <v>1400</v>
      </c>
      <c r="L47" s="79">
        <v>3514</v>
      </c>
      <c r="M47" s="79">
        <v>1930</v>
      </c>
      <c r="N47" s="79">
        <v>277</v>
      </c>
      <c r="O47" s="79">
        <v>1307</v>
      </c>
      <c r="P47" s="155">
        <v>1264.6199999999999</v>
      </c>
      <c r="Q47" s="155">
        <v>758.76999999999987</v>
      </c>
      <c r="R47" s="155"/>
      <c r="S47" s="155">
        <v>505.85</v>
      </c>
      <c r="T47" s="155">
        <v>1533.62</v>
      </c>
      <c r="U47" s="155">
        <v>1027.77</v>
      </c>
      <c r="V47" s="155">
        <v>0</v>
      </c>
      <c r="W47" s="155">
        <v>505.85</v>
      </c>
    </row>
    <row r="48" spans="1:247" s="157" customFormat="1" ht="21" customHeight="1">
      <c r="A48" s="351"/>
      <c r="B48" s="2" t="s">
        <v>106</v>
      </c>
      <c r="C48" s="140" t="s">
        <v>273</v>
      </c>
      <c r="D48" s="79">
        <v>13</v>
      </c>
      <c r="E48" s="155">
        <v>10.4</v>
      </c>
      <c r="F48" s="79">
        <v>435</v>
      </c>
      <c r="G48" s="155">
        <v>217.5</v>
      </c>
      <c r="H48" s="79">
        <v>3694</v>
      </c>
      <c r="I48" s="79">
        <v>2011</v>
      </c>
      <c r="J48" s="79">
        <v>261</v>
      </c>
      <c r="K48" s="79">
        <v>1422</v>
      </c>
      <c r="L48" s="79">
        <v>3626</v>
      </c>
      <c r="M48" s="79">
        <v>2044</v>
      </c>
      <c r="N48" s="79">
        <v>276</v>
      </c>
      <c r="O48" s="79">
        <v>1306</v>
      </c>
      <c r="P48" s="155">
        <v>1280.79</v>
      </c>
      <c r="Q48" s="155">
        <v>768.46999999999991</v>
      </c>
      <c r="R48" s="155"/>
      <c r="S48" s="155">
        <v>512.32000000000005</v>
      </c>
      <c r="T48" s="155">
        <v>1508.69</v>
      </c>
      <c r="U48" s="155">
        <v>996.36999999999989</v>
      </c>
      <c r="V48" s="155">
        <v>0</v>
      </c>
      <c r="W48" s="155">
        <v>512.32000000000005</v>
      </c>
    </row>
    <row r="49" spans="1:23" s="222" customFormat="1" ht="21" customHeight="1">
      <c r="A49" s="143"/>
      <c r="B49" s="223" t="s">
        <v>340</v>
      </c>
      <c r="C49" s="143"/>
      <c r="D49" s="79">
        <v>0</v>
      </c>
      <c r="E49" s="155">
        <v>0</v>
      </c>
      <c r="F49" s="79">
        <v>0</v>
      </c>
      <c r="G49" s="155">
        <v>0</v>
      </c>
      <c r="H49" s="79">
        <v>0</v>
      </c>
      <c r="I49" s="79">
        <v>0</v>
      </c>
      <c r="J49" s="79">
        <v>0</v>
      </c>
      <c r="K49" s="79">
        <v>0</v>
      </c>
      <c r="L49" s="79">
        <v>540</v>
      </c>
      <c r="M49" s="79">
        <v>180</v>
      </c>
      <c r="N49" s="79">
        <v>63</v>
      </c>
      <c r="O49" s="79">
        <v>297</v>
      </c>
      <c r="P49" s="155">
        <v>82.67</v>
      </c>
      <c r="Q49" s="155">
        <v>49.6</v>
      </c>
      <c r="R49" s="155"/>
      <c r="S49" s="155">
        <v>33.07</v>
      </c>
      <c r="T49" s="155">
        <v>82.67</v>
      </c>
      <c r="U49" s="155">
        <v>49.6</v>
      </c>
      <c r="V49" s="155">
        <v>0</v>
      </c>
      <c r="W49" s="155">
        <v>33.07</v>
      </c>
    </row>
    <row r="50" spans="1:23" s="222" customFormat="1" ht="21" customHeight="1">
      <c r="A50" s="351" t="s">
        <v>117</v>
      </c>
      <c r="B50" s="9" t="s">
        <v>7</v>
      </c>
      <c r="C50" s="143"/>
      <c r="D50" s="154">
        <v>52</v>
      </c>
      <c r="E50" s="154">
        <v>41.599999999999994</v>
      </c>
      <c r="F50" s="154">
        <v>1598</v>
      </c>
      <c r="G50" s="154">
        <v>799</v>
      </c>
      <c r="H50" s="154">
        <v>10372</v>
      </c>
      <c r="I50" s="154">
        <v>6212</v>
      </c>
      <c r="J50" s="154">
        <v>645</v>
      </c>
      <c r="K50" s="154">
        <v>3515</v>
      </c>
      <c r="L50" s="154">
        <v>11638</v>
      </c>
      <c r="M50" s="154">
        <v>7049</v>
      </c>
      <c r="N50" s="154">
        <v>801</v>
      </c>
      <c r="O50" s="154">
        <v>3788</v>
      </c>
      <c r="P50" s="154">
        <v>3959.3500000000004</v>
      </c>
      <c r="Q50" s="154">
        <v>2375.6100000000006</v>
      </c>
      <c r="R50" s="154">
        <v>0</v>
      </c>
      <c r="S50" s="154">
        <v>1583.74</v>
      </c>
      <c r="T50" s="154">
        <v>4799.95</v>
      </c>
      <c r="U50" s="154">
        <v>3216.2100000000005</v>
      </c>
      <c r="V50" s="154">
        <v>0</v>
      </c>
      <c r="W50" s="154">
        <v>1583.74</v>
      </c>
    </row>
    <row r="51" spans="1:23" s="157" customFormat="1" ht="21" customHeight="1">
      <c r="A51" s="351"/>
      <c r="B51" s="2" t="s">
        <v>121</v>
      </c>
      <c r="C51" s="140" t="s">
        <v>273</v>
      </c>
      <c r="D51" s="79">
        <v>15</v>
      </c>
      <c r="E51" s="155">
        <v>12</v>
      </c>
      <c r="F51" s="79">
        <v>510</v>
      </c>
      <c r="G51" s="155">
        <v>255</v>
      </c>
      <c r="H51" s="79">
        <v>3306</v>
      </c>
      <c r="I51" s="79">
        <v>2100</v>
      </c>
      <c r="J51" s="79">
        <v>187</v>
      </c>
      <c r="K51" s="79">
        <v>1019</v>
      </c>
      <c r="L51" s="79">
        <v>3537</v>
      </c>
      <c r="M51" s="79">
        <v>2514</v>
      </c>
      <c r="N51" s="79">
        <v>179</v>
      </c>
      <c r="O51" s="79">
        <v>844</v>
      </c>
      <c r="P51" s="155">
        <v>1280.4000000000001</v>
      </c>
      <c r="Q51" s="155">
        <v>768.24000000000012</v>
      </c>
      <c r="R51" s="155"/>
      <c r="S51" s="155">
        <v>512.16</v>
      </c>
      <c r="T51" s="155">
        <v>1547.4</v>
      </c>
      <c r="U51" s="155">
        <v>1035.2400000000002</v>
      </c>
      <c r="V51" s="155">
        <v>0</v>
      </c>
      <c r="W51" s="155">
        <v>512.16</v>
      </c>
    </row>
    <row r="52" spans="1:23" s="157" customFormat="1" ht="21" customHeight="1">
      <c r="A52" s="351"/>
      <c r="B52" s="2" t="s">
        <v>122</v>
      </c>
      <c r="C52" s="140" t="s">
        <v>273</v>
      </c>
      <c r="D52" s="79">
        <v>18</v>
      </c>
      <c r="E52" s="155">
        <v>14.4</v>
      </c>
      <c r="F52" s="79">
        <v>439</v>
      </c>
      <c r="G52" s="155">
        <v>219.5</v>
      </c>
      <c r="H52" s="79">
        <v>3105</v>
      </c>
      <c r="I52" s="79">
        <v>1834</v>
      </c>
      <c r="J52" s="79">
        <v>197</v>
      </c>
      <c r="K52" s="79">
        <v>1074</v>
      </c>
      <c r="L52" s="79">
        <v>3233</v>
      </c>
      <c r="M52" s="79">
        <v>1787</v>
      </c>
      <c r="N52" s="79">
        <v>252</v>
      </c>
      <c r="O52" s="79">
        <v>1194</v>
      </c>
      <c r="P52" s="155">
        <v>1120.19</v>
      </c>
      <c r="Q52" s="155">
        <v>672.11000000000013</v>
      </c>
      <c r="R52" s="155"/>
      <c r="S52" s="155">
        <v>448.08</v>
      </c>
      <c r="T52" s="155">
        <v>1354.0900000000001</v>
      </c>
      <c r="U52" s="155">
        <v>906.0100000000001</v>
      </c>
      <c r="V52" s="155">
        <v>0</v>
      </c>
      <c r="W52" s="155">
        <v>448.08</v>
      </c>
    </row>
    <row r="53" spans="1:23" s="159" customFormat="1" ht="21" customHeight="1">
      <c r="A53" s="351"/>
      <c r="B53" s="7" t="s">
        <v>123</v>
      </c>
      <c r="C53" s="80" t="s">
        <v>273</v>
      </c>
      <c r="D53" s="79">
        <v>8</v>
      </c>
      <c r="E53" s="155">
        <v>6.4</v>
      </c>
      <c r="F53" s="79">
        <v>289</v>
      </c>
      <c r="G53" s="155">
        <v>144.5</v>
      </c>
      <c r="H53" s="79">
        <v>1737</v>
      </c>
      <c r="I53" s="79">
        <v>1099</v>
      </c>
      <c r="J53" s="79">
        <v>99</v>
      </c>
      <c r="K53" s="79">
        <v>539</v>
      </c>
      <c r="L53" s="79">
        <v>2007</v>
      </c>
      <c r="M53" s="79">
        <v>1209</v>
      </c>
      <c r="N53" s="79">
        <v>139</v>
      </c>
      <c r="O53" s="79">
        <v>659</v>
      </c>
      <c r="P53" s="155">
        <v>678.81</v>
      </c>
      <c r="Q53" s="155">
        <v>407.28999999999996</v>
      </c>
      <c r="R53" s="155"/>
      <c r="S53" s="155">
        <v>271.52</v>
      </c>
      <c r="T53" s="155">
        <v>829.70999999999992</v>
      </c>
      <c r="U53" s="155">
        <v>558.18999999999994</v>
      </c>
      <c r="V53" s="155">
        <v>0</v>
      </c>
      <c r="W53" s="155">
        <v>271.52</v>
      </c>
    </row>
    <row r="54" spans="1:23" s="159" customFormat="1" ht="21" customHeight="1">
      <c r="A54" s="351"/>
      <c r="B54" s="7" t="s">
        <v>124</v>
      </c>
      <c r="C54" s="80" t="s">
        <v>273</v>
      </c>
      <c r="D54" s="79">
        <v>11</v>
      </c>
      <c r="E54" s="155">
        <v>8.8000000000000007</v>
      </c>
      <c r="F54" s="79">
        <v>360</v>
      </c>
      <c r="G54" s="155">
        <v>180</v>
      </c>
      <c r="H54" s="79">
        <v>2224</v>
      </c>
      <c r="I54" s="79">
        <v>1179</v>
      </c>
      <c r="J54" s="79">
        <v>162</v>
      </c>
      <c r="K54" s="79">
        <v>883</v>
      </c>
      <c r="L54" s="79">
        <v>2501</v>
      </c>
      <c r="M54" s="79">
        <v>1419</v>
      </c>
      <c r="N54" s="79">
        <v>189</v>
      </c>
      <c r="O54" s="79">
        <v>893</v>
      </c>
      <c r="P54" s="155">
        <v>824.84</v>
      </c>
      <c r="Q54" s="155">
        <v>494.90000000000003</v>
      </c>
      <c r="R54" s="155"/>
      <c r="S54" s="155">
        <v>329.94</v>
      </c>
      <c r="T54" s="155">
        <v>1013.6400000000001</v>
      </c>
      <c r="U54" s="155">
        <v>683.7</v>
      </c>
      <c r="V54" s="155">
        <v>0</v>
      </c>
      <c r="W54" s="155">
        <v>329.94</v>
      </c>
    </row>
    <row r="55" spans="1:23" s="222" customFormat="1" ht="21" customHeight="1">
      <c r="A55" s="136"/>
      <c r="B55" s="223" t="s">
        <v>341</v>
      </c>
      <c r="C55" s="143"/>
      <c r="D55" s="79">
        <v>0</v>
      </c>
      <c r="E55" s="155">
        <v>0</v>
      </c>
      <c r="F55" s="79">
        <v>0</v>
      </c>
      <c r="G55" s="155">
        <v>0</v>
      </c>
      <c r="H55" s="79">
        <v>0</v>
      </c>
      <c r="I55" s="79">
        <v>0</v>
      </c>
      <c r="J55" s="79">
        <v>0</v>
      </c>
      <c r="K55" s="79">
        <v>0</v>
      </c>
      <c r="L55" s="79">
        <v>360</v>
      </c>
      <c r="M55" s="79">
        <v>120</v>
      </c>
      <c r="N55" s="79">
        <v>42</v>
      </c>
      <c r="O55" s="79">
        <v>198</v>
      </c>
      <c r="P55" s="155">
        <v>55.11</v>
      </c>
      <c r="Q55" s="155">
        <v>33.07</v>
      </c>
      <c r="R55" s="155"/>
      <c r="S55" s="155">
        <v>22.04</v>
      </c>
      <c r="T55" s="155">
        <v>55.11</v>
      </c>
      <c r="U55" s="155">
        <v>33.07</v>
      </c>
      <c r="V55" s="155">
        <v>0</v>
      </c>
      <c r="W55" s="155">
        <v>22.04</v>
      </c>
    </row>
    <row r="56" spans="1:23" s="222" customFormat="1" ht="21" customHeight="1">
      <c r="A56" s="320" t="s">
        <v>142</v>
      </c>
      <c r="B56" s="9" t="s">
        <v>7</v>
      </c>
      <c r="C56" s="143"/>
      <c r="D56" s="154">
        <v>22</v>
      </c>
      <c r="E56" s="154">
        <v>17.600000000000001</v>
      </c>
      <c r="F56" s="154">
        <v>749</v>
      </c>
      <c r="G56" s="154">
        <v>374.5</v>
      </c>
      <c r="H56" s="154">
        <v>4934</v>
      </c>
      <c r="I56" s="154">
        <v>3248</v>
      </c>
      <c r="J56" s="154">
        <v>295</v>
      </c>
      <c r="K56" s="154">
        <v>1391</v>
      </c>
      <c r="L56" s="154">
        <v>5665</v>
      </c>
      <c r="M56" s="154">
        <v>3476</v>
      </c>
      <c r="N56" s="154">
        <v>382</v>
      </c>
      <c r="O56" s="154">
        <v>1807</v>
      </c>
      <c r="P56" s="154">
        <v>1942.77</v>
      </c>
      <c r="Q56" s="154">
        <v>1165.6599999999999</v>
      </c>
      <c r="R56" s="154">
        <v>0</v>
      </c>
      <c r="S56" s="154">
        <v>777.11000000000013</v>
      </c>
      <c r="T56" s="154">
        <v>2334.87</v>
      </c>
      <c r="U56" s="154">
        <v>1557.7599999999998</v>
      </c>
      <c r="V56" s="154">
        <v>0</v>
      </c>
      <c r="W56" s="154">
        <v>777.11000000000013</v>
      </c>
    </row>
    <row r="57" spans="1:23" s="157" customFormat="1" ht="21" customHeight="1">
      <c r="A57" s="321"/>
      <c r="B57" s="2" t="s">
        <v>146</v>
      </c>
      <c r="C57" s="140" t="s">
        <v>272</v>
      </c>
      <c r="D57" s="79">
        <v>11</v>
      </c>
      <c r="E57" s="155">
        <v>8.8000000000000007</v>
      </c>
      <c r="F57" s="79">
        <v>368</v>
      </c>
      <c r="G57" s="155">
        <v>184</v>
      </c>
      <c r="H57" s="79">
        <v>2497</v>
      </c>
      <c r="I57" s="79">
        <v>1272</v>
      </c>
      <c r="J57" s="79">
        <v>190</v>
      </c>
      <c r="K57" s="79">
        <v>1035</v>
      </c>
      <c r="L57" s="79">
        <v>2552</v>
      </c>
      <c r="M57" s="79">
        <v>1315</v>
      </c>
      <c r="N57" s="79">
        <v>216</v>
      </c>
      <c r="O57" s="79">
        <v>1021</v>
      </c>
      <c r="P57" s="155">
        <v>862.29</v>
      </c>
      <c r="Q57" s="155">
        <v>517.36999999999989</v>
      </c>
      <c r="R57" s="155"/>
      <c r="S57" s="155">
        <v>344.92</v>
      </c>
      <c r="T57" s="155">
        <v>1055.0899999999999</v>
      </c>
      <c r="U57" s="155">
        <v>710.16999999999985</v>
      </c>
      <c r="V57" s="155">
        <v>0</v>
      </c>
      <c r="W57" s="155">
        <v>344.92</v>
      </c>
    </row>
    <row r="58" spans="1:23" s="157" customFormat="1" ht="21" customHeight="1">
      <c r="A58" s="321"/>
      <c r="B58" s="2" t="s">
        <v>147</v>
      </c>
      <c r="C58" s="140" t="s">
        <v>273</v>
      </c>
      <c r="D58" s="79">
        <v>10</v>
      </c>
      <c r="E58" s="155">
        <v>8</v>
      </c>
      <c r="F58" s="79">
        <v>355</v>
      </c>
      <c r="G58" s="155">
        <v>177.5</v>
      </c>
      <c r="H58" s="79">
        <v>2289</v>
      </c>
      <c r="I58" s="79">
        <v>1926</v>
      </c>
      <c r="J58" s="79">
        <v>56</v>
      </c>
      <c r="K58" s="79">
        <v>307</v>
      </c>
      <c r="L58" s="79">
        <v>2461</v>
      </c>
      <c r="M58" s="79">
        <v>1944</v>
      </c>
      <c r="N58" s="79">
        <v>90</v>
      </c>
      <c r="O58" s="79">
        <v>427</v>
      </c>
      <c r="P58" s="155">
        <v>956.23</v>
      </c>
      <c r="Q58" s="155">
        <v>573.74</v>
      </c>
      <c r="R58" s="155"/>
      <c r="S58" s="155">
        <v>382.49</v>
      </c>
      <c r="T58" s="155">
        <v>1141.73</v>
      </c>
      <c r="U58" s="155">
        <v>759.24</v>
      </c>
      <c r="V58" s="155">
        <v>0</v>
      </c>
      <c r="W58" s="155">
        <v>382.49</v>
      </c>
    </row>
    <row r="59" spans="1:23" s="157" customFormat="1" ht="21" customHeight="1">
      <c r="A59" s="321"/>
      <c r="B59" s="2" t="s">
        <v>342</v>
      </c>
      <c r="C59" s="140"/>
      <c r="D59" s="79">
        <v>1</v>
      </c>
      <c r="E59" s="155">
        <v>0.8</v>
      </c>
      <c r="F59" s="79">
        <v>26</v>
      </c>
      <c r="G59" s="155">
        <v>13</v>
      </c>
      <c r="H59" s="79">
        <v>148</v>
      </c>
      <c r="I59" s="79">
        <v>50</v>
      </c>
      <c r="J59" s="79">
        <v>49</v>
      </c>
      <c r="K59" s="79">
        <v>49</v>
      </c>
      <c r="L59" s="79">
        <v>652</v>
      </c>
      <c r="M59" s="79">
        <v>217</v>
      </c>
      <c r="N59" s="79">
        <v>76</v>
      </c>
      <c r="O59" s="79">
        <v>359</v>
      </c>
      <c r="P59" s="155">
        <v>124.25</v>
      </c>
      <c r="Q59" s="155">
        <v>74.55</v>
      </c>
      <c r="R59" s="155"/>
      <c r="S59" s="155">
        <v>49.7</v>
      </c>
      <c r="T59" s="155">
        <v>138.05000000000001</v>
      </c>
      <c r="U59" s="155">
        <v>88.35</v>
      </c>
      <c r="V59" s="155">
        <v>0</v>
      </c>
      <c r="W59" s="155">
        <v>49.7</v>
      </c>
    </row>
    <row r="60" spans="1:23" s="222" customFormat="1" ht="21" customHeight="1">
      <c r="A60" s="320" t="s">
        <v>155</v>
      </c>
      <c r="B60" s="9" t="s">
        <v>7</v>
      </c>
      <c r="C60" s="143"/>
      <c r="D60" s="154">
        <v>28</v>
      </c>
      <c r="E60" s="154">
        <v>22.4</v>
      </c>
      <c r="F60" s="154">
        <v>954</v>
      </c>
      <c r="G60" s="154">
        <v>477</v>
      </c>
      <c r="H60" s="154">
        <v>6262</v>
      </c>
      <c r="I60" s="154">
        <v>3375</v>
      </c>
      <c r="J60" s="154">
        <v>447</v>
      </c>
      <c r="K60" s="154">
        <v>2440</v>
      </c>
      <c r="L60" s="154">
        <v>7005</v>
      </c>
      <c r="M60" s="154">
        <v>3770</v>
      </c>
      <c r="N60" s="154">
        <v>564</v>
      </c>
      <c r="O60" s="154">
        <v>2671</v>
      </c>
      <c r="P60" s="154">
        <v>2300.9299999999998</v>
      </c>
      <c r="Q60" s="154">
        <v>1380.56</v>
      </c>
      <c r="R60" s="154">
        <v>0</v>
      </c>
      <c r="S60" s="154">
        <v>920.37</v>
      </c>
      <c r="T60" s="154">
        <v>2800.33</v>
      </c>
      <c r="U60" s="154">
        <v>1879.9599999999998</v>
      </c>
      <c r="V60" s="154">
        <v>0</v>
      </c>
      <c r="W60" s="154">
        <v>920.37</v>
      </c>
    </row>
    <row r="61" spans="1:23" s="157" customFormat="1" ht="21" customHeight="1">
      <c r="A61" s="321"/>
      <c r="B61" s="2" t="s">
        <v>159</v>
      </c>
      <c r="C61" s="140" t="s">
        <v>273</v>
      </c>
      <c r="D61" s="79">
        <v>20</v>
      </c>
      <c r="E61" s="155">
        <v>16</v>
      </c>
      <c r="F61" s="79">
        <v>683</v>
      </c>
      <c r="G61" s="155">
        <v>341.5</v>
      </c>
      <c r="H61" s="79">
        <v>4563</v>
      </c>
      <c r="I61" s="79">
        <v>2660</v>
      </c>
      <c r="J61" s="79">
        <v>295</v>
      </c>
      <c r="K61" s="79">
        <v>1608</v>
      </c>
      <c r="L61" s="79">
        <v>4738</v>
      </c>
      <c r="M61" s="79">
        <v>2818</v>
      </c>
      <c r="N61" s="79">
        <v>335</v>
      </c>
      <c r="O61" s="79">
        <v>1585</v>
      </c>
      <c r="P61" s="155">
        <v>1660.34</v>
      </c>
      <c r="Q61" s="155">
        <v>996.19999999999993</v>
      </c>
      <c r="R61" s="155"/>
      <c r="S61" s="155">
        <v>664.14</v>
      </c>
      <c r="T61" s="155">
        <v>2017.8399999999997</v>
      </c>
      <c r="U61" s="155">
        <v>1353.6999999999998</v>
      </c>
      <c r="V61" s="155">
        <v>0</v>
      </c>
      <c r="W61" s="155">
        <v>664.14</v>
      </c>
    </row>
    <row r="62" spans="1:23" s="157" customFormat="1" ht="21" customHeight="1">
      <c r="A62" s="321"/>
      <c r="B62" s="2" t="s">
        <v>160</v>
      </c>
      <c r="C62" s="140" t="s">
        <v>273</v>
      </c>
      <c r="D62" s="79">
        <v>4</v>
      </c>
      <c r="E62" s="155">
        <v>3.2</v>
      </c>
      <c r="F62" s="79">
        <v>122</v>
      </c>
      <c r="G62" s="155">
        <v>61</v>
      </c>
      <c r="H62" s="79">
        <v>758</v>
      </c>
      <c r="I62" s="79">
        <v>401</v>
      </c>
      <c r="J62" s="79">
        <v>55</v>
      </c>
      <c r="K62" s="79">
        <v>302</v>
      </c>
      <c r="L62" s="79">
        <v>846</v>
      </c>
      <c r="M62" s="79">
        <v>478</v>
      </c>
      <c r="N62" s="79">
        <v>64</v>
      </c>
      <c r="O62" s="79">
        <v>304</v>
      </c>
      <c r="P62" s="155">
        <v>279.68</v>
      </c>
      <c r="Q62" s="155">
        <v>167.81</v>
      </c>
      <c r="R62" s="155"/>
      <c r="S62" s="155">
        <v>111.87</v>
      </c>
      <c r="T62" s="155">
        <v>343.88</v>
      </c>
      <c r="U62" s="155">
        <v>232.01</v>
      </c>
      <c r="V62" s="155">
        <v>0</v>
      </c>
      <c r="W62" s="155">
        <v>111.87</v>
      </c>
    </row>
    <row r="63" spans="1:23" s="157" customFormat="1" ht="21" customHeight="1">
      <c r="A63" s="352"/>
      <c r="B63" s="2" t="s">
        <v>161</v>
      </c>
      <c r="C63" s="140"/>
      <c r="D63" s="79">
        <v>4</v>
      </c>
      <c r="E63" s="155">
        <v>3.2</v>
      </c>
      <c r="F63" s="79">
        <v>149</v>
      </c>
      <c r="G63" s="155">
        <v>74.5</v>
      </c>
      <c r="H63" s="79">
        <v>941</v>
      </c>
      <c r="I63" s="79">
        <v>314</v>
      </c>
      <c r="J63" s="79">
        <v>97</v>
      </c>
      <c r="K63" s="79">
        <v>530</v>
      </c>
      <c r="L63" s="79">
        <v>1421</v>
      </c>
      <c r="M63" s="79">
        <v>474</v>
      </c>
      <c r="N63" s="79">
        <v>165</v>
      </c>
      <c r="O63" s="79">
        <v>782</v>
      </c>
      <c r="P63" s="155">
        <v>360.91</v>
      </c>
      <c r="Q63" s="155">
        <v>216.55</v>
      </c>
      <c r="R63" s="155"/>
      <c r="S63" s="155">
        <v>144.36000000000001</v>
      </c>
      <c r="T63" s="155">
        <v>438.61</v>
      </c>
      <c r="U63" s="155">
        <v>294.25</v>
      </c>
      <c r="V63" s="155">
        <v>0</v>
      </c>
      <c r="W63" s="155">
        <v>144.36000000000001</v>
      </c>
    </row>
    <row r="64" spans="1:23" s="222" customFormat="1" ht="21" customHeight="1">
      <c r="A64" s="351" t="s">
        <v>172</v>
      </c>
      <c r="B64" s="9" t="s">
        <v>7</v>
      </c>
      <c r="C64" s="143"/>
      <c r="D64" s="154">
        <v>16</v>
      </c>
      <c r="E64" s="154">
        <v>12.8</v>
      </c>
      <c r="F64" s="154">
        <v>536</v>
      </c>
      <c r="G64" s="154">
        <v>268</v>
      </c>
      <c r="H64" s="154">
        <v>3442</v>
      </c>
      <c r="I64" s="154">
        <v>1427</v>
      </c>
      <c r="J64" s="154">
        <v>312</v>
      </c>
      <c r="K64" s="154">
        <v>1703</v>
      </c>
      <c r="L64" s="154">
        <v>3996</v>
      </c>
      <c r="M64" s="154">
        <v>1781</v>
      </c>
      <c r="N64" s="154">
        <v>386</v>
      </c>
      <c r="O64" s="154">
        <v>1829</v>
      </c>
      <c r="P64" s="154">
        <v>1209.46</v>
      </c>
      <c r="Q64" s="154">
        <v>725.68</v>
      </c>
      <c r="R64" s="154">
        <v>0</v>
      </c>
      <c r="S64" s="154">
        <v>483.78</v>
      </c>
      <c r="T64" s="154">
        <v>1490.2599999999998</v>
      </c>
      <c r="U64" s="154">
        <v>1006.4799999999999</v>
      </c>
      <c r="V64" s="154">
        <v>0</v>
      </c>
      <c r="W64" s="154">
        <v>483.78</v>
      </c>
    </row>
    <row r="65" spans="1:23" s="157" customFormat="1" ht="21" customHeight="1">
      <c r="A65" s="351"/>
      <c r="B65" s="2" t="s">
        <v>176</v>
      </c>
      <c r="C65" s="140" t="s">
        <v>273</v>
      </c>
      <c r="D65" s="79">
        <v>8</v>
      </c>
      <c r="E65" s="155">
        <v>6.4</v>
      </c>
      <c r="F65" s="79">
        <v>279</v>
      </c>
      <c r="G65" s="155">
        <v>139.5</v>
      </c>
      <c r="H65" s="79">
        <v>1756</v>
      </c>
      <c r="I65" s="79">
        <v>830</v>
      </c>
      <c r="J65" s="79">
        <v>143</v>
      </c>
      <c r="K65" s="79">
        <v>783</v>
      </c>
      <c r="L65" s="79">
        <v>1939</v>
      </c>
      <c r="M65" s="79">
        <v>1017</v>
      </c>
      <c r="N65" s="79">
        <v>161</v>
      </c>
      <c r="O65" s="79">
        <v>761</v>
      </c>
      <c r="P65" s="155">
        <v>626.34</v>
      </c>
      <c r="Q65" s="155">
        <v>375.80000000000007</v>
      </c>
      <c r="R65" s="155"/>
      <c r="S65" s="155">
        <v>250.54</v>
      </c>
      <c r="T65" s="155">
        <v>772.24</v>
      </c>
      <c r="U65" s="155">
        <v>521.70000000000005</v>
      </c>
      <c r="V65" s="155">
        <v>0</v>
      </c>
      <c r="W65" s="155">
        <v>250.54</v>
      </c>
    </row>
    <row r="66" spans="1:23" s="225" customFormat="1" ht="21" customHeight="1">
      <c r="A66" s="351"/>
      <c r="B66" s="2" t="s">
        <v>177</v>
      </c>
      <c r="C66" s="140" t="s">
        <v>272</v>
      </c>
      <c r="D66" s="79">
        <v>8</v>
      </c>
      <c r="E66" s="155">
        <v>6.4</v>
      </c>
      <c r="F66" s="79">
        <v>257</v>
      </c>
      <c r="G66" s="155">
        <v>128.5</v>
      </c>
      <c r="H66" s="79">
        <v>1686</v>
      </c>
      <c r="I66" s="79">
        <v>597</v>
      </c>
      <c r="J66" s="79">
        <v>169</v>
      </c>
      <c r="K66" s="79">
        <v>920</v>
      </c>
      <c r="L66" s="79">
        <v>1787</v>
      </c>
      <c r="M66" s="79">
        <v>674</v>
      </c>
      <c r="N66" s="79">
        <v>194</v>
      </c>
      <c r="O66" s="79">
        <v>919</v>
      </c>
      <c r="P66" s="155">
        <v>541.80999999999995</v>
      </c>
      <c r="Q66" s="155">
        <v>325.08999999999992</v>
      </c>
      <c r="R66" s="224"/>
      <c r="S66" s="155">
        <v>216.72</v>
      </c>
      <c r="T66" s="155">
        <v>676.70999999999992</v>
      </c>
      <c r="U66" s="155">
        <v>459.9899999999999</v>
      </c>
      <c r="V66" s="155">
        <v>0</v>
      </c>
      <c r="W66" s="155">
        <v>216.72</v>
      </c>
    </row>
    <row r="67" spans="1:23" s="222" customFormat="1" ht="21" customHeight="1">
      <c r="A67" s="136"/>
      <c r="B67" s="223" t="s">
        <v>343</v>
      </c>
      <c r="C67" s="143"/>
      <c r="D67" s="79">
        <v>0</v>
      </c>
      <c r="E67" s="155">
        <v>0</v>
      </c>
      <c r="F67" s="79">
        <v>0</v>
      </c>
      <c r="G67" s="155">
        <v>0</v>
      </c>
      <c r="H67" s="79">
        <v>0</v>
      </c>
      <c r="I67" s="79">
        <v>0</v>
      </c>
      <c r="J67" s="79">
        <v>0</v>
      </c>
      <c r="K67" s="79">
        <v>0</v>
      </c>
      <c r="L67" s="79">
        <v>270</v>
      </c>
      <c r="M67" s="79">
        <v>90</v>
      </c>
      <c r="N67" s="79">
        <v>31</v>
      </c>
      <c r="O67" s="79">
        <v>149</v>
      </c>
      <c r="P67" s="155">
        <v>41.31</v>
      </c>
      <c r="Q67" s="155">
        <v>24.790000000000003</v>
      </c>
      <c r="R67" s="224"/>
      <c r="S67" s="155">
        <v>16.52</v>
      </c>
      <c r="T67" s="155">
        <v>41.31</v>
      </c>
      <c r="U67" s="155">
        <v>24.790000000000003</v>
      </c>
      <c r="V67" s="155">
        <v>0</v>
      </c>
      <c r="W67" s="155">
        <v>16.52</v>
      </c>
    </row>
    <row r="68" spans="1:23" s="222" customFormat="1" ht="21" customHeight="1">
      <c r="A68" s="320" t="s">
        <v>189</v>
      </c>
      <c r="B68" s="9" t="s">
        <v>7</v>
      </c>
      <c r="C68" s="143"/>
      <c r="D68" s="154">
        <v>25</v>
      </c>
      <c r="E68" s="154">
        <v>20</v>
      </c>
      <c r="F68" s="154">
        <v>888</v>
      </c>
      <c r="G68" s="154">
        <v>444</v>
      </c>
      <c r="H68" s="154">
        <v>5912</v>
      </c>
      <c r="I68" s="154">
        <v>4130</v>
      </c>
      <c r="J68" s="154">
        <v>298</v>
      </c>
      <c r="K68" s="154">
        <v>1484</v>
      </c>
      <c r="L68" s="154">
        <v>6408</v>
      </c>
      <c r="M68" s="154">
        <v>4499</v>
      </c>
      <c r="N68" s="154">
        <v>333</v>
      </c>
      <c r="O68" s="154">
        <v>1576</v>
      </c>
      <c r="P68" s="154">
        <v>2339.1</v>
      </c>
      <c r="Q68" s="154">
        <v>1403.46</v>
      </c>
      <c r="R68" s="154">
        <v>0</v>
      </c>
      <c r="S68" s="154">
        <v>935.64</v>
      </c>
      <c r="T68" s="154">
        <v>2803.1</v>
      </c>
      <c r="U68" s="154">
        <v>1867.4599999999998</v>
      </c>
      <c r="V68" s="154">
        <v>0</v>
      </c>
      <c r="W68" s="154">
        <v>935.64</v>
      </c>
    </row>
    <row r="69" spans="1:23" s="157" customFormat="1" ht="21" customHeight="1">
      <c r="A69" s="321"/>
      <c r="B69" s="2" t="s">
        <v>193</v>
      </c>
      <c r="C69" s="140" t="s">
        <v>273</v>
      </c>
      <c r="D69" s="79">
        <v>17</v>
      </c>
      <c r="E69" s="155">
        <v>13.600000000000001</v>
      </c>
      <c r="F69" s="79">
        <v>585</v>
      </c>
      <c r="G69" s="155">
        <v>292.5</v>
      </c>
      <c r="H69" s="79">
        <v>4052</v>
      </c>
      <c r="I69" s="79">
        <v>2788</v>
      </c>
      <c r="J69" s="79">
        <v>196</v>
      </c>
      <c r="K69" s="79">
        <v>1068</v>
      </c>
      <c r="L69" s="79">
        <v>4060</v>
      </c>
      <c r="M69" s="79">
        <v>2963</v>
      </c>
      <c r="N69" s="79">
        <v>192</v>
      </c>
      <c r="O69" s="79">
        <v>905</v>
      </c>
      <c r="P69" s="155">
        <v>1546.27</v>
      </c>
      <c r="Q69" s="155">
        <v>927.76</v>
      </c>
      <c r="R69" s="155"/>
      <c r="S69" s="155">
        <v>618.51</v>
      </c>
      <c r="T69" s="155">
        <v>1852.37</v>
      </c>
      <c r="U69" s="155">
        <v>1233.8599999999999</v>
      </c>
      <c r="V69" s="155">
        <v>0</v>
      </c>
      <c r="W69" s="155">
        <v>618.51</v>
      </c>
    </row>
    <row r="70" spans="1:23" s="157" customFormat="1" ht="21" customHeight="1">
      <c r="A70" s="321"/>
      <c r="B70" s="2" t="s">
        <v>194</v>
      </c>
      <c r="C70" s="140" t="s">
        <v>273</v>
      </c>
      <c r="D70" s="79">
        <v>8</v>
      </c>
      <c r="E70" s="155">
        <v>6.4</v>
      </c>
      <c r="F70" s="79">
        <v>286</v>
      </c>
      <c r="G70" s="155">
        <v>143</v>
      </c>
      <c r="H70" s="79">
        <v>1767</v>
      </c>
      <c r="I70" s="79">
        <v>1311</v>
      </c>
      <c r="J70" s="79">
        <v>71</v>
      </c>
      <c r="K70" s="79">
        <v>385</v>
      </c>
      <c r="L70" s="79">
        <v>1983</v>
      </c>
      <c r="M70" s="79">
        <v>1414</v>
      </c>
      <c r="N70" s="79">
        <v>99</v>
      </c>
      <c r="O70" s="79">
        <v>470</v>
      </c>
      <c r="P70" s="155">
        <v>721.6</v>
      </c>
      <c r="Q70" s="155">
        <v>432.96000000000004</v>
      </c>
      <c r="R70" s="155"/>
      <c r="S70" s="155">
        <v>288.64</v>
      </c>
      <c r="T70" s="155">
        <v>871</v>
      </c>
      <c r="U70" s="155">
        <v>582.36</v>
      </c>
      <c r="V70" s="155">
        <v>0</v>
      </c>
      <c r="W70" s="155">
        <v>288.64</v>
      </c>
    </row>
    <row r="71" spans="1:23" s="157" customFormat="1" ht="21" customHeight="1">
      <c r="A71" s="322"/>
      <c r="B71" s="2" t="s">
        <v>344</v>
      </c>
      <c r="C71" s="140" t="s">
        <v>273</v>
      </c>
      <c r="D71" s="79">
        <v>0</v>
      </c>
      <c r="E71" s="155">
        <v>0</v>
      </c>
      <c r="F71" s="79">
        <v>17</v>
      </c>
      <c r="G71" s="155">
        <v>8.5</v>
      </c>
      <c r="H71" s="79">
        <v>93</v>
      </c>
      <c r="I71" s="79">
        <v>31</v>
      </c>
      <c r="J71" s="79">
        <v>31</v>
      </c>
      <c r="K71" s="79">
        <v>31</v>
      </c>
      <c r="L71" s="79">
        <v>365</v>
      </c>
      <c r="M71" s="79">
        <v>122</v>
      </c>
      <c r="N71" s="79">
        <v>42</v>
      </c>
      <c r="O71" s="79">
        <v>201</v>
      </c>
      <c r="P71" s="155">
        <v>71.23</v>
      </c>
      <c r="Q71" s="155">
        <v>42.740000000000009</v>
      </c>
      <c r="R71" s="155"/>
      <c r="S71" s="155">
        <v>28.49</v>
      </c>
      <c r="T71" s="155">
        <v>79.73</v>
      </c>
      <c r="U71" s="155">
        <v>51.240000000000009</v>
      </c>
      <c r="V71" s="155">
        <v>0</v>
      </c>
      <c r="W71" s="155">
        <v>28.49</v>
      </c>
    </row>
    <row r="72" spans="1:23" s="222" customFormat="1" ht="21" customHeight="1">
      <c r="A72" s="351" t="s">
        <v>201</v>
      </c>
      <c r="B72" s="9" t="s">
        <v>7</v>
      </c>
      <c r="C72" s="143"/>
      <c r="D72" s="154">
        <v>15</v>
      </c>
      <c r="E72" s="154">
        <v>12</v>
      </c>
      <c r="F72" s="154">
        <v>526</v>
      </c>
      <c r="G72" s="154">
        <v>263</v>
      </c>
      <c r="H72" s="154">
        <v>3334</v>
      </c>
      <c r="I72" s="154">
        <v>1844</v>
      </c>
      <c r="J72" s="154">
        <v>230</v>
      </c>
      <c r="K72" s="154">
        <v>1260</v>
      </c>
      <c r="L72" s="154">
        <v>3654</v>
      </c>
      <c r="M72" s="154">
        <v>2558</v>
      </c>
      <c r="N72" s="154">
        <v>192</v>
      </c>
      <c r="O72" s="154">
        <v>904</v>
      </c>
      <c r="P72" s="154">
        <v>1276.1199999999999</v>
      </c>
      <c r="Q72" s="154">
        <v>765.67</v>
      </c>
      <c r="R72" s="154">
        <v>0</v>
      </c>
      <c r="S72" s="154">
        <v>510.45000000000005</v>
      </c>
      <c r="T72" s="154">
        <v>1551.12</v>
      </c>
      <c r="U72" s="154">
        <v>1040.67</v>
      </c>
      <c r="V72" s="154">
        <v>0</v>
      </c>
      <c r="W72" s="154">
        <v>510.45000000000005</v>
      </c>
    </row>
    <row r="73" spans="1:23" s="222" customFormat="1" ht="21" customHeight="1">
      <c r="A73" s="351"/>
      <c r="B73" s="2" t="s">
        <v>205</v>
      </c>
      <c r="C73" s="140" t="s">
        <v>273</v>
      </c>
      <c r="D73" s="79">
        <v>9</v>
      </c>
      <c r="E73" s="155">
        <v>7.2</v>
      </c>
      <c r="F73" s="79">
        <v>308</v>
      </c>
      <c r="G73" s="155">
        <v>154</v>
      </c>
      <c r="H73" s="79">
        <v>1865</v>
      </c>
      <c r="I73" s="79">
        <v>1230</v>
      </c>
      <c r="J73" s="79">
        <v>98</v>
      </c>
      <c r="K73" s="79">
        <v>537</v>
      </c>
      <c r="L73" s="79">
        <v>2138</v>
      </c>
      <c r="M73" s="79">
        <v>1721</v>
      </c>
      <c r="N73" s="79">
        <v>73</v>
      </c>
      <c r="O73" s="79">
        <v>344</v>
      </c>
      <c r="P73" s="155">
        <v>774.35</v>
      </c>
      <c r="Q73" s="155">
        <v>464.61</v>
      </c>
      <c r="R73" s="155"/>
      <c r="S73" s="155">
        <v>309.74</v>
      </c>
      <c r="T73" s="155">
        <v>935.55000000000007</v>
      </c>
      <c r="U73" s="155">
        <v>625.81000000000006</v>
      </c>
      <c r="V73" s="155">
        <v>0</v>
      </c>
      <c r="W73" s="155">
        <v>309.74</v>
      </c>
    </row>
    <row r="74" spans="1:23" s="157" customFormat="1" ht="21" customHeight="1">
      <c r="A74" s="351"/>
      <c r="B74" s="2" t="s">
        <v>206</v>
      </c>
      <c r="C74" s="140"/>
      <c r="D74" s="79">
        <v>6</v>
      </c>
      <c r="E74" s="155">
        <v>4.8000000000000007</v>
      </c>
      <c r="F74" s="79">
        <v>218</v>
      </c>
      <c r="G74" s="155">
        <v>109</v>
      </c>
      <c r="H74" s="79">
        <v>1469</v>
      </c>
      <c r="I74" s="79">
        <v>614</v>
      </c>
      <c r="J74" s="79">
        <v>132</v>
      </c>
      <c r="K74" s="79">
        <v>723</v>
      </c>
      <c r="L74" s="79">
        <v>1516</v>
      </c>
      <c r="M74" s="79">
        <v>837</v>
      </c>
      <c r="N74" s="79">
        <v>119</v>
      </c>
      <c r="O74" s="79">
        <v>560</v>
      </c>
      <c r="P74" s="155">
        <v>501.77</v>
      </c>
      <c r="Q74" s="155">
        <v>301.05999999999995</v>
      </c>
      <c r="R74" s="155"/>
      <c r="S74" s="155">
        <v>200.71</v>
      </c>
      <c r="T74" s="155">
        <v>615.56999999999994</v>
      </c>
      <c r="U74" s="155">
        <v>414.85999999999996</v>
      </c>
      <c r="V74" s="155">
        <v>0</v>
      </c>
      <c r="W74" s="155">
        <v>200.71</v>
      </c>
    </row>
    <row r="75" spans="1:23" s="222" customFormat="1" ht="21" customHeight="1">
      <c r="A75" s="351" t="s">
        <v>258</v>
      </c>
      <c r="B75" s="9" t="s">
        <v>7</v>
      </c>
      <c r="C75" s="143"/>
      <c r="D75" s="154">
        <v>15</v>
      </c>
      <c r="E75" s="154">
        <v>12</v>
      </c>
      <c r="F75" s="154">
        <v>517</v>
      </c>
      <c r="G75" s="154">
        <v>258.5</v>
      </c>
      <c r="H75" s="154">
        <v>3697</v>
      </c>
      <c r="I75" s="154">
        <v>2981</v>
      </c>
      <c r="J75" s="154">
        <v>111</v>
      </c>
      <c r="K75" s="154">
        <v>605</v>
      </c>
      <c r="L75" s="154">
        <v>4117</v>
      </c>
      <c r="M75" s="154">
        <v>3427</v>
      </c>
      <c r="N75" s="154">
        <v>120</v>
      </c>
      <c r="O75" s="154">
        <v>570</v>
      </c>
      <c r="P75" s="154">
        <v>1577.13</v>
      </c>
      <c r="Q75" s="154">
        <v>946.2700000000001</v>
      </c>
      <c r="R75" s="154">
        <v>0</v>
      </c>
      <c r="S75" s="154">
        <v>630.86</v>
      </c>
      <c r="T75" s="154">
        <v>1847.63</v>
      </c>
      <c r="U75" s="154">
        <v>1216.77</v>
      </c>
      <c r="V75" s="154">
        <v>0</v>
      </c>
      <c r="W75" s="154">
        <v>630.86</v>
      </c>
    </row>
    <row r="76" spans="1:23" s="157" customFormat="1" ht="21" customHeight="1">
      <c r="A76" s="351"/>
      <c r="B76" s="2" t="s">
        <v>224</v>
      </c>
      <c r="C76" s="140" t="s">
        <v>273</v>
      </c>
      <c r="D76" s="79">
        <v>11</v>
      </c>
      <c r="E76" s="155">
        <v>8.8000000000000007</v>
      </c>
      <c r="F76" s="79">
        <v>374</v>
      </c>
      <c r="G76" s="155">
        <v>187</v>
      </c>
      <c r="H76" s="79">
        <v>2650</v>
      </c>
      <c r="I76" s="79">
        <v>2385</v>
      </c>
      <c r="J76" s="79">
        <v>41</v>
      </c>
      <c r="K76" s="79">
        <v>224</v>
      </c>
      <c r="L76" s="79">
        <v>3113</v>
      </c>
      <c r="M76" s="79">
        <v>2919</v>
      </c>
      <c r="N76" s="79">
        <v>33</v>
      </c>
      <c r="O76" s="79">
        <v>161</v>
      </c>
      <c r="P76" s="155">
        <v>1221.44</v>
      </c>
      <c r="Q76" s="155">
        <v>732.86000000000013</v>
      </c>
      <c r="R76" s="155"/>
      <c r="S76" s="155">
        <v>488.58</v>
      </c>
      <c r="T76" s="155">
        <v>1417.24</v>
      </c>
      <c r="U76" s="155">
        <v>928.66000000000008</v>
      </c>
      <c r="V76" s="155">
        <v>0</v>
      </c>
      <c r="W76" s="155">
        <v>488.58</v>
      </c>
    </row>
    <row r="77" spans="1:23" s="157" customFormat="1" ht="21" customHeight="1">
      <c r="A77" s="351"/>
      <c r="B77" s="2" t="s">
        <v>225</v>
      </c>
      <c r="C77" s="140" t="s">
        <v>273</v>
      </c>
      <c r="D77" s="79">
        <v>4</v>
      </c>
      <c r="E77" s="155">
        <v>3.2</v>
      </c>
      <c r="F77" s="79">
        <v>143</v>
      </c>
      <c r="G77" s="155">
        <v>71.5</v>
      </c>
      <c r="H77" s="79">
        <v>1047</v>
      </c>
      <c r="I77" s="79">
        <v>596</v>
      </c>
      <c r="J77" s="79">
        <v>70</v>
      </c>
      <c r="K77" s="79">
        <v>381</v>
      </c>
      <c r="L77" s="79">
        <v>1004</v>
      </c>
      <c r="M77" s="79">
        <v>508</v>
      </c>
      <c r="N77" s="79">
        <v>87</v>
      </c>
      <c r="O77" s="79">
        <v>409</v>
      </c>
      <c r="P77" s="155">
        <v>355.69</v>
      </c>
      <c r="Q77" s="155">
        <v>213.41</v>
      </c>
      <c r="R77" s="155"/>
      <c r="S77" s="155">
        <v>142.28</v>
      </c>
      <c r="T77" s="155">
        <v>430.39</v>
      </c>
      <c r="U77" s="155">
        <v>288.10999999999996</v>
      </c>
      <c r="V77" s="155">
        <v>0</v>
      </c>
      <c r="W77" s="155">
        <v>142.28</v>
      </c>
    </row>
    <row r="78" spans="1:23" s="157" customFormat="1" ht="19.5" customHeight="1">
      <c r="A78" s="226" t="s">
        <v>345</v>
      </c>
      <c r="B78" s="160"/>
      <c r="C78" s="149"/>
      <c r="D78" s="227"/>
      <c r="E78" s="163"/>
      <c r="F78" s="228"/>
      <c r="G78" s="163"/>
      <c r="H78" s="227"/>
      <c r="I78" s="227"/>
      <c r="J78" s="227"/>
      <c r="K78" s="227"/>
      <c r="L78" s="227"/>
      <c r="M78" s="227"/>
      <c r="N78" s="227"/>
      <c r="O78" s="227"/>
      <c r="P78" s="163"/>
      <c r="Q78" s="163"/>
      <c r="R78" s="163"/>
      <c r="S78" s="163"/>
      <c r="T78" s="161"/>
      <c r="U78" s="161"/>
      <c r="V78" s="161"/>
      <c r="W78" s="163"/>
    </row>
    <row r="79" spans="1:23" s="157" customFormat="1" ht="13.5">
      <c r="B79" s="162"/>
      <c r="C79" s="159"/>
      <c r="D79" s="227"/>
      <c r="E79" s="163"/>
      <c r="F79" s="228"/>
      <c r="G79" s="163"/>
      <c r="H79" s="227"/>
      <c r="I79" s="227"/>
      <c r="J79" s="227"/>
      <c r="K79" s="227"/>
      <c r="L79" s="227"/>
      <c r="M79" s="227"/>
      <c r="N79" s="227"/>
      <c r="O79" s="227"/>
      <c r="P79" s="163"/>
      <c r="Q79" s="163"/>
      <c r="R79" s="163"/>
      <c r="S79" s="163"/>
      <c r="T79" s="163"/>
      <c r="U79" s="163"/>
      <c r="V79" s="163"/>
      <c r="W79" s="163"/>
    </row>
    <row r="80" spans="1:23" s="157" customFormat="1" ht="13.5">
      <c r="B80" s="162"/>
      <c r="C80" s="159"/>
      <c r="D80" s="227"/>
      <c r="E80" s="163"/>
      <c r="F80" s="228"/>
      <c r="G80" s="163"/>
      <c r="H80" s="227"/>
      <c r="I80" s="227"/>
      <c r="J80" s="227"/>
      <c r="K80" s="227"/>
      <c r="L80" s="227"/>
      <c r="M80" s="227"/>
      <c r="N80" s="227"/>
      <c r="O80" s="227"/>
      <c r="P80" s="163"/>
      <c r="Q80" s="163"/>
      <c r="R80" s="163"/>
      <c r="S80" s="163"/>
      <c r="T80" s="163"/>
      <c r="U80" s="163"/>
      <c r="V80" s="163"/>
      <c r="W80" s="163"/>
    </row>
  </sheetData>
  <mergeCells count="45">
    <mergeCell ref="I6:I7"/>
    <mergeCell ref="J6:J7"/>
    <mergeCell ref="K6:K7"/>
    <mergeCell ref="M6:M7"/>
    <mergeCell ref="N6:N7"/>
    <mergeCell ref="L5:L7"/>
    <mergeCell ref="V6:V7"/>
    <mergeCell ref="W6:W7"/>
    <mergeCell ref="M5:O5"/>
    <mergeCell ref="P5:S5"/>
    <mergeCell ref="O6:O7"/>
    <mergeCell ref="P6:P7"/>
    <mergeCell ref="Q6:Q7"/>
    <mergeCell ref="R6:R7"/>
    <mergeCell ref="S6:S7"/>
    <mergeCell ref="T6:T7"/>
    <mergeCell ref="A2:W2"/>
    <mergeCell ref="V3:W3"/>
    <mergeCell ref="A4:A7"/>
    <mergeCell ref="B4:B7"/>
    <mergeCell ref="C4:C7"/>
    <mergeCell ref="D4:E4"/>
    <mergeCell ref="F4:G4"/>
    <mergeCell ref="H4:S4"/>
    <mergeCell ref="T4:W5"/>
    <mergeCell ref="D5:D7"/>
    <mergeCell ref="E5:E7"/>
    <mergeCell ref="F5:F7"/>
    <mergeCell ref="G5:G7"/>
    <mergeCell ref="H5:H7"/>
    <mergeCell ref="I5:K5"/>
    <mergeCell ref="U6:U7"/>
    <mergeCell ref="A64:A66"/>
    <mergeCell ref="A68:A71"/>
    <mergeCell ref="A72:A74"/>
    <mergeCell ref="A75:A77"/>
    <mergeCell ref="A11:A24"/>
    <mergeCell ref="A25:A29"/>
    <mergeCell ref="A50:A54"/>
    <mergeCell ref="A56:A59"/>
    <mergeCell ref="A60:A63"/>
    <mergeCell ref="A30:A34"/>
    <mergeCell ref="A35:A40"/>
    <mergeCell ref="A42:A44"/>
    <mergeCell ref="A46:A48"/>
  </mergeCells>
  <phoneticPr fontId="19" type="noConversion"/>
  <pageMargins left="0.70866141732283472" right="0.70866141732283472" top="0.74803149606299213" bottom="0.74803149606299213" header="0.31496062992125984" footer="0.31496062992125984"/>
  <pageSetup paperSize="8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W65"/>
  <sheetViews>
    <sheetView zoomScale="85" zoomScaleNormal="85" workbookViewId="0">
      <pane xSplit="1" ySplit="9" topLeftCell="B10" activePane="bottomRight" state="frozen"/>
      <selection pane="topRight"/>
      <selection pane="bottomLeft"/>
      <selection pane="bottomRight" activeCell="Y14" sqref="Y14"/>
    </sheetView>
  </sheetViews>
  <sheetFormatPr defaultColWidth="8.875" defaultRowHeight="14.25" outlineLevelCol="1"/>
  <cols>
    <col min="1" max="1" width="5.875" style="109" customWidth="1"/>
    <col min="2" max="2" width="11.875" style="121" customWidth="1"/>
    <col min="3" max="3" width="6.75" style="122" customWidth="1"/>
    <col min="4" max="4" width="8.375" style="77" customWidth="1" outlineLevel="1"/>
    <col min="5" max="5" width="7.875" style="119" customWidth="1"/>
    <col min="6" max="6" width="9.5" style="120" customWidth="1"/>
    <col min="7" max="7" width="7.625" style="120" customWidth="1"/>
    <col min="8" max="8" width="9.75" style="119" customWidth="1"/>
    <col min="9" max="9" width="7.5" style="119" customWidth="1"/>
    <col min="10" max="10" width="8" style="119" customWidth="1"/>
    <col min="11" max="11" width="7.5" style="119" customWidth="1"/>
    <col min="12" max="12" width="5.125" style="119" customWidth="1"/>
    <col min="13" max="13" width="8.75" style="119" customWidth="1"/>
    <col min="14" max="14" width="6.625" style="119" customWidth="1"/>
    <col min="15" max="15" width="7.875" style="119" customWidth="1"/>
    <col min="16" max="16" width="7.75" style="119" customWidth="1"/>
    <col min="17" max="17" width="6.75" style="119" customWidth="1"/>
    <col min="18" max="18" width="7.625" style="119" customWidth="1"/>
    <col min="19" max="19" width="4.375" style="119" customWidth="1"/>
    <col min="20" max="20" width="8.75" style="120" customWidth="1"/>
    <col min="21" max="21" width="7.125" style="120" customWidth="1"/>
    <col min="22" max="22" width="7.875" style="120" customWidth="1"/>
    <col min="23" max="23" width="6.625" style="120" customWidth="1"/>
    <col min="24" max="24" width="7.5" style="120" customWidth="1"/>
    <col min="25" max="25" width="7.5" style="119" customWidth="1"/>
    <col min="26" max="26" width="5.75" style="119" customWidth="1"/>
    <col min="27" max="27" width="8.25" style="119" customWidth="1"/>
    <col min="28" max="28" width="7.5" style="119" customWidth="1"/>
    <col min="29" max="34" width="6.625" style="119" customWidth="1"/>
    <col min="35" max="36" width="7.5" style="119" customWidth="1"/>
    <col min="37" max="37" width="6.625" style="119" customWidth="1"/>
    <col min="38" max="38" width="6" style="119" customWidth="1"/>
    <col min="39" max="43" width="7.5" style="119" customWidth="1"/>
    <col min="44" max="45" width="6.625" style="119" customWidth="1"/>
    <col min="46" max="49" width="7.5" style="109" customWidth="1"/>
    <col min="50" max="273" width="8.875" style="109"/>
    <col min="274" max="274" width="8.5" style="109" customWidth="1"/>
    <col min="275" max="275" width="23.375" style="109" customWidth="1"/>
    <col min="276" max="276" width="8.5" style="109" customWidth="1"/>
    <col min="277" max="288" width="8.75" style="109" customWidth="1"/>
    <col min="289" max="289" width="9.375" style="109" customWidth="1"/>
    <col min="290" max="290" width="17.125" style="109" customWidth="1"/>
    <col min="291" max="291" width="12.5" style="109" customWidth="1"/>
    <col min="292" max="303" width="10" style="109" customWidth="1"/>
    <col min="304" max="529" width="8.875" style="109"/>
    <col min="530" max="530" width="8.5" style="109" customWidth="1"/>
    <col min="531" max="531" width="23.375" style="109" customWidth="1"/>
    <col min="532" max="532" width="8.5" style="109" customWidth="1"/>
    <col min="533" max="544" width="8.75" style="109" customWidth="1"/>
    <col min="545" max="545" width="9.375" style="109" customWidth="1"/>
    <col min="546" max="546" width="17.125" style="109" customWidth="1"/>
    <col min="547" max="547" width="12.5" style="109" customWidth="1"/>
    <col min="548" max="559" width="10" style="109" customWidth="1"/>
    <col min="560" max="785" width="8.875" style="109"/>
    <col min="786" max="786" width="8.5" style="109" customWidth="1"/>
    <col min="787" max="787" width="23.375" style="109" customWidth="1"/>
    <col min="788" max="788" width="8.5" style="109" customWidth="1"/>
    <col min="789" max="800" width="8.75" style="109" customWidth="1"/>
    <col min="801" max="801" width="9.375" style="109" customWidth="1"/>
    <col min="802" max="802" width="17.125" style="109" customWidth="1"/>
    <col min="803" max="803" width="12.5" style="109" customWidth="1"/>
    <col min="804" max="815" width="10" style="109" customWidth="1"/>
    <col min="816" max="1041" width="8.875" style="109"/>
    <col min="1042" max="1042" width="8.5" style="109" customWidth="1"/>
    <col min="1043" max="1043" width="23.375" style="109" customWidth="1"/>
    <col min="1044" max="1044" width="8.5" style="109" customWidth="1"/>
    <col min="1045" max="1056" width="8.75" style="109" customWidth="1"/>
    <col min="1057" max="1057" width="9.375" style="109" customWidth="1"/>
    <col min="1058" max="1058" width="17.125" style="109" customWidth="1"/>
    <col min="1059" max="1059" width="12.5" style="109" customWidth="1"/>
    <col min="1060" max="1071" width="10" style="109" customWidth="1"/>
    <col min="1072" max="1297" width="8.875" style="109"/>
    <col min="1298" max="1298" width="8.5" style="109" customWidth="1"/>
    <col min="1299" max="1299" width="23.375" style="109" customWidth="1"/>
    <col min="1300" max="1300" width="8.5" style="109" customWidth="1"/>
    <col min="1301" max="1312" width="8.75" style="109" customWidth="1"/>
    <col min="1313" max="1313" width="9.375" style="109" customWidth="1"/>
    <col min="1314" max="1314" width="17.125" style="109" customWidth="1"/>
    <col min="1315" max="1315" width="12.5" style="109" customWidth="1"/>
    <col min="1316" max="1327" width="10" style="109" customWidth="1"/>
    <col min="1328" max="1553" width="8.875" style="109"/>
    <col min="1554" max="1554" width="8.5" style="109" customWidth="1"/>
    <col min="1555" max="1555" width="23.375" style="109" customWidth="1"/>
    <col min="1556" max="1556" width="8.5" style="109" customWidth="1"/>
    <col min="1557" max="1568" width="8.75" style="109" customWidth="1"/>
    <col min="1569" max="1569" width="9.375" style="109" customWidth="1"/>
    <col min="1570" max="1570" width="17.125" style="109" customWidth="1"/>
    <col min="1571" max="1571" width="12.5" style="109" customWidth="1"/>
    <col min="1572" max="1583" width="10" style="109" customWidth="1"/>
    <col min="1584" max="1809" width="8.875" style="109"/>
    <col min="1810" max="1810" width="8.5" style="109" customWidth="1"/>
    <col min="1811" max="1811" width="23.375" style="109" customWidth="1"/>
    <col min="1812" max="1812" width="8.5" style="109" customWidth="1"/>
    <col min="1813" max="1824" width="8.75" style="109" customWidth="1"/>
    <col min="1825" max="1825" width="9.375" style="109" customWidth="1"/>
    <col min="1826" max="1826" width="17.125" style="109" customWidth="1"/>
    <col min="1827" max="1827" width="12.5" style="109" customWidth="1"/>
    <col min="1828" max="1839" width="10" style="109" customWidth="1"/>
    <col min="1840" max="2065" width="8.875" style="109"/>
    <col min="2066" max="2066" width="8.5" style="109" customWidth="1"/>
    <col min="2067" max="2067" width="23.375" style="109" customWidth="1"/>
    <col min="2068" max="2068" width="8.5" style="109" customWidth="1"/>
    <col min="2069" max="2080" width="8.75" style="109" customWidth="1"/>
    <col min="2081" max="2081" width="9.375" style="109" customWidth="1"/>
    <col min="2082" max="2082" width="17.125" style="109" customWidth="1"/>
    <col min="2083" max="2083" width="12.5" style="109" customWidth="1"/>
    <col min="2084" max="2095" width="10" style="109" customWidth="1"/>
    <col min="2096" max="2321" width="8.875" style="109"/>
    <col min="2322" max="2322" width="8.5" style="109" customWidth="1"/>
    <col min="2323" max="2323" width="23.375" style="109" customWidth="1"/>
    <col min="2324" max="2324" width="8.5" style="109" customWidth="1"/>
    <col min="2325" max="2336" width="8.75" style="109" customWidth="1"/>
    <col min="2337" max="2337" width="9.375" style="109" customWidth="1"/>
    <col min="2338" max="2338" width="17.125" style="109" customWidth="1"/>
    <col min="2339" max="2339" width="12.5" style="109" customWidth="1"/>
    <col min="2340" max="2351" width="10" style="109" customWidth="1"/>
    <col min="2352" max="2577" width="8.875" style="109"/>
    <col min="2578" max="2578" width="8.5" style="109" customWidth="1"/>
    <col min="2579" max="2579" width="23.375" style="109" customWidth="1"/>
    <col min="2580" max="2580" width="8.5" style="109" customWidth="1"/>
    <col min="2581" max="2592" width="8.75" style="109" customWidth="1"/>
    <col min="2593" max="2593" width="9.375" style="109" customWidth="1"/>
    <col min="2594" max="2594" width="17.125" style="109" customWidth="1"/>
    <col min="2595" max="2595" width="12.5" style="109" customWidth="1"/>
    <col min="2596" max="2607" width="10" style="109" customWidth="1"/>
    <col min="2608" max="2833" width="8.875" style="109"/>
    <col min="2834" max="2834" width="8.5" style="109" customWidth="1"/>
    <col min="2835" max="2835" width="23.375" style="109" customWidth="1"/>
    <col min="2836" max="2836" width="8.5" style="109" customWidth="1"/>
    <col min="2837" max="2848" width="8.75" style="109" customWidth="1"/>
    <col min="2849" max="2849" width="9.375" style="109" customWidth="1"/>
    <col min="2850" max="2850" width="17.125" style="109" customWidth="1"/>
    <col min="2851" max="2851" width="12.5" style="109" customWidth="1"/>
    <col min="2852" max="2863" width="10" style="109" customWidth="1"/>
    <col min="2864" max="3089" width="8.875" style="109"/>
    <col min="3090" max="3090" width="8.5" style="109" customWidth="1"/>
    <col min="3091" max="3091" width="23.375" style="109" customWidth="1"/>
    <col min="3092" max="3092" width="8.5" style="109" customWidth="1"/>
    <col min="3093" max="3104" width="8.75" style="109" customWidth="1"/>
    <col min="3105" max="3105" width="9.375" style="109" customWidth="1"/>
    <col min="3106" max="3106" width="17.125" style="109" customWidth="1"/>
    <col min="3107" max="3107" width="12.5" style="109" customWidth="1"/>
    <col min="3108" max="3119" width="10" style="109" customWidth="1"/>
    <col min="3120" max="3345" width="8.875" style="109"/>
    <col min="3346" max="3346" width="8.5" style="109" customWidth="1"/>
    <col min="3347" max="3347" width="23.375" style="109" customWidth="1"/>
    <col min="3348" max="3348" width="8.5" style="109" customWidth="1"/>
    <col min="3349" max="3360" width="8.75" style="109" customWidth="1"/>
    <col min="3361" max="3361" width="9.375" style="109" customWidth="1"/>
    <col min="3362" max="3362" width="17.125" style="109" customWidth="1"/>
    <col min="3363" max="3363" width="12.5" style="109" customWidth="1"/>
    <col min="3364" max="3375" width="10" style="109" customWidth="1"/>
    <col min="3376" max="3601" width="8.875" style="109"/>
    <col min="3602" max="3602" width="8.5" style="109" customWidth="1"/>
    <col min="3603" max="3603" width="23.375" style="109" customWidth="1"/>
    <col min="3604" max="3604" width="8.5" style="109" customWidth="1"/>
    <col min="3605" max="3616" width="8.75" style="109" customWidth="1"/>
    <col min="3617" max="3617" width="9.375" style="109" customWidth="1"/>
    <col min="3618" max="3618" width="17.125" style="109" customWidth="1"/>
    <col min="3619" max="3619" width="12.5" style="109" customWidth="1"/>
    <col min="3620" max="3631" width="10" style="109" customWidth="1"/>
    <col min="3632" max="3857" width="8.875" style="109"/>
    <col min="3858" max="3858" width="8.5" style="109" customWidth="1"/>
    <col min="3859" max="3859" width="23.375" style="109" customWidth="1"/>
    <col min="3860" max="3860" width="8.5" style="109" customWidth="1"/>
    <col min="3861" max="3872" width="8.75" style="109" customWidth="1"/>
    <col min="3873" max="3873" width="9.375" style="109" customWidth="1"/>
    <col min="3874" max="3874" width="17.125" style="109" customWidth="1"/>
    <col min="3875" max="3875" width="12.5" style="109" customWidth="1"/>
    <col min="3876" max="3887" width="10" style="109" customWidth="1"/>
    <col min="3888" max="4113" width="8.875" style="109"/>
    <col min="4114" max="4114" width="8.5" style="109" customWidth="1"/>
    <col min="4115" max="4115" width="23.375" style="109" customWidth="1"/>
    <col min="4116" max="4116" width="8.5" style="109" customWidth="1"/>
    <col min="4117" max="4128" width="8.75" style="109" customWidth="1"/>
    <col min="4129" max="4129" width="9.375" style="109" customWidth="1"/>
    <col min="4130" max="4130" width="17.125" style="109" customWidth="1"/>
    <col min="4131" max="4131" width="12.5" style="109" customWidth="1"/>
    <col min="4132" max="4143" width="10" style="109" customWidth="1"/>
    <col min="4144" max="4369" width="8.875" style="109"/>
    <col min="4370" max="4370" width="8.5" style="109" customWidth="1"/>
    <col min="4371" max="4371" width="23.375" style="109" customWidth="1"/>
    <col min="4372" max="4372" width="8.5" style="109" customWidth="1"/>
    <col min="4373" max="4384" width="8.75" style="109" customWidth="1"/>
    <col min="4385" max="4385" width="9.375" style="109" customWidth="1"/>
    <col min="4386" max="4386" width="17.125" style="109" customWidth="1"/>
    <col min="4387" max="4387" width="12.5" style="109" customWidth="1"/>
    <col min="4388" max="4399" width="10" style="109" customWidth="1"/>
    <col min="4400" max="4625" width="8.875" style="109"/>
    <col min="4626" max="4626" width="8.5" style="109" customWidth="1"/>
    <col min="4627" max="4627" width="23.375" style="109" customWidth="1"/>
    <col min="4628" max="4628" width="8.5" style="109" customWidth="1"/>
    <col min="4629" max="4640" width="8.75" style="109" customWidth="1"/>
    <col min="4641" max="4641" width="9.375" style="109" customWidth="1"/>
    <col min="4642" max="4642" width="17.125" style="109" customWidth="1"/>
    <col min="4643" max="4643" width="12.5" style="109" customWidth="1"/>
    <col min="4644" max="4655" width="10" style="109" customWidth="1"/>
    <col min="4656" max="4881" width="8.875" style="109"/>
    <col min="4882" max="4882" width="8.5" style="109" customWidth="1"/>
    <col min="4883" max="4883" width="23.375" style="109" customWidth="1"/>
    <col min="4884" max="4884" width="8.5" style="109" customWidth="1"/>
    <col min="4885" max="4896" width="8.75" style="109" customWidth="1"/>
    <col min="4897" max="4897" width="9.375" style="109" customWidth="1"/>
    <col min="4898" max="4898" width="17.125" style="109" customWidth="1"/>
    <col min="4899" max="4899" width="12.5" style="109" customWidth="1"/>
    <col min="4900" max="4911" width="10" style="109" customWidth="1"/>
    <col min="4912" max="5137" width="8.875" style="109"/>
    <col min="5138" max="5138" width="8.5" style="109" customWidth="1"/>
    <col min="5139" max="5139" width="23.375" style="109" customWidth="1"/>
    <col min="5140" max="5140" width="8.5" style="109" customWidth="1"/>
    <col min="5141" max="5152" width="8.75" style="109" customWidth="1"/>
    <col min="5153" max="5153" width="9.375" style="109" customWidth="1"/>
    <col min="5154" max="5154" width="17.125" style="109" customWidth="1"/>
    <col min="5155" max="5155" width="12.5" style="109" customWidth="1"/>
    <col min="5156" max="5167" width="10" style="109" customWidth="1"/>
    <col min="5168" max="5393" width="8.875" style="109"/>
    <col min="5394" max="5394" width="8.5" style="109" customWidth="1"/>
    <col min="5395" max="5395" width="23.375" style="109" customWidth="1"/>
    <col min="5396" max="5396" width="8.5" style="109" customWidth="1"/>
    <col min="5397" max="5408" width="8.75" style="109" customWidth="1"/>
    <col min="5409" max="5409" width="9.375" style="109" customWidth="1"/>
    <col min="5410" max="5410" width="17.125" style="109" customWidth="1"/>
    <col min="5411" max="5411" width="12.5" style="109" customWidth="1"/>
    <col min="5412" max="5423" width="10" style="109" customWidth="1"/>
    <col min="5424" max="5649" width="8.875" style="109"/>
    <col min="5650" max="5650" width="8.5" style="109" customWidth="1"/>
    <col min="5651" max="5651" width="23.375" style="109" customWidth="1"/>
    <col min="5652" max="5652" width="8.5" style="109" customWidth="1"/>
    <col min="5653" max="5664" width="8.75" style="109" customWidth="1"/>
    <col min="5665" max="5665" width="9.375" style="109" customWidth="1"/>
    <col min="5666" max="5666" width="17.125" style="109" customWidth="1"/>
    <col min="5667" max="5667" width="12.5" style="109" customWidth="1"/>
    <col min="5668" max="5679" width="10" style="109" customWidth="1"/>
    <col min="5680" max="5905" width="8.875" style="109"/>
    <col min="5906" max="5906" width="8.5" style="109" customWidth="1"/>
    <col min="5907" max="5907" width="23.375" style="109" customWidth="1"/>
    <col min="5908" max="5908" width="8.5" style="109" customWidth="1"/>
    <col min="5909" max="5920" width="8.75" style="109" customWidth="1"/>
    <col min="5921" max="5921" width="9.375" style="109" customWidth="1"/>
    <col min="5922" max="5922" width="17.125" style="109" customWidth="1"/>
    <col min="5923" max="5923" width="12.5" style="109" customWidth="1"/>
    <col min="5924" max="5935" width="10" style="109" customWidth="1"/>
    <col min="5936" max="6161" width="8.875" style="109"/>
    <col min="6162" max="6162" width="8.5" style="109" customWidth="1"/>
    <col min="6163" max="6163" width="23.375" style="109" customWidth="1"/>
    <col min="6164" max="6164" width="8.5" style="109" customWidth="1"/>
    <col min="6165" max="6176" width="8.75" style="109" customWidth="1"/>
    <col min="6177" max="6177" width="9.375" style="109" customWidth="1"/>
    <col min="6178" max="6178" width="17.125" style="109" customWidth="1"/>
    <col min="6179" max="6179" width="12.5" style="109" customWidth="1"/>
    <col min="6180" max="6191" width="10" style="109" customWidth="1"/>
    <col min="6192" max="6417" width="8.875" style="109"/>
    <col min="6418" max="6418" width="8.5" style="109" customWidth="1"/>
    <col min="6419" max="6419" width="23.375" style="109" customWidth="1"/>
    <col min="6420" max="6420" width="8.5" style="109" customWidth="1"/>
    <col min="6421" max="6432" width="8.75" style="109" customWidth="1"/>
    <col min="6433" max="6433" width="9.375" style="109" customWidth="1"/>
    <col min="6434" max="6434" width="17.125" style="109" customWidth="1"/>
    <col min="6435" max="6435" width="12.5" style="109" customWidth="1"/>
    <col min="6436" max="6447" width="10" style="109" customWidth="1"/>
    <col min="6448" max="6673" width="8.875" style="109"/>
    <col min="6674" max="6674" width="8.5" style="109" customWidth="1"/>
    <col min="6675" max="6675" width="23.375" style="109" customWidth="1"/>
    <col min="6676" max="6676" width="8.5" style="109" customWidth="1"/>
    <col min="6677" max="6688" width="8.75" style="109" customWidth="1"/>
    <col min="6689" max="6689" width="9.375" style="109" customWidth="1"/>
    <col min="6690" max="6690" width="17.125" style="109" customWidth="1"/>
    <col min="6691" max="6691" width="12.5" style="109" customWidth="1"/>
    <col min="6692" max="6703" width="10" style="109" customWidth="1"/>
    <col min="6704" max="6929" width="8.875" style="109"/>
    <col min="6930" max="6930" width="8.5" style="109" customWidth="1"/>
    <col min="6931" max="6931" width="23.375" style="109" customWidth="1"/>
    <col min="6932" max="6932" width="8.5" style="109" customWidth="1"/>
    <col min="6933" max="6944" width="8.75" style="109" customWidth="1"/>
    <col min="6945" max="6945" width="9.375" style="109" customWidth="1"/>
    <col min="6946" max="6946" width="17.125" style="109" customWidth="1"/>
    <col min="6947" max="6947" width="12.5" style="109" customWidth="1"/>
    <col min="6948" max="6959" width="10" style="109" customWidth="1"/>
    <col min="6960" max="7185" width="8.875" style="109"/>
    <col min="7186" max="7186" width="8.5" style="109" customWidth="1"/>
    <col min="7187" max="7187" width="23.375" style="109" customWidth="1"/>
    <col min="7188" max="7188" width="8.5" style="109" customWidth="1"/>
    <col min="7189" max="7200" width="8.75" style="109" customWidth="1"/>
    <col min="7201" max="7201" width="9.375" style="109" customWidth="1"/>
    <col min="7202" max="7202" width="17.125" style="109" customWidth="1"/>
    <col min="7203" max="7203" width="12.5" style="109" customWidth="1"/>
    <col min="7204" max="7215" width="10" style="109" customWidth="1"/>
    <col min="7216" max="7441" width="8.875" style="109"/>
    <col min="7442" max="7442" width="8.5" style="109" customWidth="1"/>
    <col min="7443" max="7443" width="23.375" style="109" customWidth="1"/>
    <col min="7444" max="7444" width="8.5" style="109" customWidth="1"/>
    <col min="7445" max="7456" width="8.75" style="109" customWidth="1"/>
    <col min="7457" max="7457" width="9.375" style="109" customWidth="1"/>
    <col min="7458" max="7458" width="17.125" style="109" customWidth="1"/>
    <col min="7459" max="7459" width="12.5" style="109" customWidth="1"/>
    <col min="7460" max="7471" width="10" style="109" customWidth="1"/>
    <col min="7472" max="7697" width="8.875" style="109"/>
    <col min="7698" max="7698" width="8.5" style="109" customWidth="1"/>
    <col min="7699" max="7699" width="23.375" style="109" customWidth="1"/>
    <col min="7700" max="7700" width="8.5" style="109" customWidth="1"/>
    <col min="7701" max="7712" width="8.75" style="109" customWidth="1"/>
    <col min="7713" max="7713" width="9.375" style="109" customWidth="1"/>
    <col min="7714" max="7714" width="17.125" style="109" customWidth="1"/>
    <col min="7715" max="7715" width="12.5" style="109" customWidth="1"/>
    <col min="7716" max="7727" width="10" style="109" customWidth="1"/>
    <col min="7728" max="7953" width="8.875" style="109"/>
    <col min="7954" max="7954" width="8.5" style="109" customWidth="1"/>
    <col min="7955" max="7955" width="23.375" style="109" customWidth="1"/>
    <col min="7956" max="7956" width="8.5" style="109" customWidth="1"/>
    <col min="7957" max="7968" width="8.75" style="109" customWidth="1"/>
    <col min="7969" max="7969" width="9.375" style="109" customWidth="1"/>
    <col min="7970" max="7970" width="17.125" style="109" customWidth="1"/>
    <col min="7971" max="7971" width="12.5" style="109" customWidth="1"/>
    <col min="7972" max="7983" width="10" style="109" customWidth="1"/>
    <col min="7984" max="8209" width="8.875" style="109"/>
    <col min="8210" max="8210" width="8.5" style="109" customWidth="1"/>
    <col min="8211" max="8211" width="23.375" style="109" customWidth="1"/>
    <col min="8212" max="8212" width="8.5" style="109" customWidth="1"/>
    <col min="8213" max="8224" width="8.75" style="109" customWidth="1"/>
    <col min="8225" max="8225" width="9.375" style="109" customWidth="1"/>
    <col min="8226" max="8226" width="17.125" style="109" customWidth="1"/>
    <col min="8227" max="8227" width="12.5" style="109" customWidth="1"/>
    <col min="8228" max="8239" width="10" style="109" customWidth="1"/>
    <col min="8240" max="8465" width="8.875" style="109"/>
    <col min="8466" max="8466" width="8.5" style="109" customWidth="1"/>
    <col min="8467" max="8467" width="23.375" style="109" customWidth="1"/>
    <col min="8468" max="8468" width="8.5" style="109" customWidth="1"/>
    <col min="8469" max="8480" width="8.75" style="109" customWidth="1"/>
    <col min="8481" max="8481" width="9.375" style="109" customWidth="1"/>
    <col min="8482" max="8482" width="17.125" style="109" customWidth="1"/>
    <col min="8483" max="8483" width="12.5" style="109" customWidth="1"/>
    <col min="8484" max="8495" width="10" style="109" customWidth="1"/>
    <col min="8496" max="8721" width="8.875" style="109"/>
    <col min="8722" max="8722" width="8.5" style="109" customWidth="1"/>
    <col min="8723" max="8723" width="23.375" style="109" customWidth="1"/>
    <col min="8724" max="8724" width="8.5" style="109" customWidth="1"/>
    <col min="8725" max="8736" width="8.75" style="109" customWidth="1"/>
    <col min="8737" max="8737" width="9.375" style="109" customWidth="1"/>
    <col min="8738" max="8738" width="17.125" style="109" customWidth="1"/>
    <col min="8739" max="8739" width="12.5" style="109" customWidth="1"/>
    <col min="8740" max="8751" width="10" style="109" customWidth="1"/>
    <col min="8752" max="8977" width="8.875" style="109"/>
    <col min="8978" max="8978" width="8.5" style="109" customWidth="1"/>
    <col min="8979" max="8979" width="23.375" style="109" customWidth="1"/>
    <col min="8980" max="8980" width="8.5" style="109" customWidth="1"/>
    <col min="8981" max="8992" width="8.75" style="109" customWidth="1"/>
    <col min="8993" max="8993" width="9.375" style="109" customWidth="1"/>
    <col min="8994" max="8994" width="17.125" style="109" customWidth="1"/>
    <col min="8995" max="8995" width="12.5" style="109" customWidth="1"/>
    <col min="8996" max="9007" width="10" style="109" customWidth="1"/>
    <col min="9008" max="9233" width="8.875" style="109"/>
    <col min="9234" max="9234" width="8.5" style="109" customWidth="1"/>
    <col min="9235" max="9235" width="23.375" style="109" customWidth="1"/>
    <col min="9236" max="9236" width="8.5" style="109" customWidth="1"/>
    <col min="9237" max="9248" width="8.75" style="109" customWidth="1"/>
    <col min="9249" max="9249" width="9.375" style="109" customWidth="1"/>
    <col min="9250" max="9250" width="17.125" style="109" customWidth="1"/>
    <col min="9251" max="9251" width="12.5" style="109" customWidth="1"/>
    <col min="9252" max="9263" width="10" style="109" customWidth="1"/>
    <col min="9264" max="9489" width="8.875" style="109"/>
    <col min="9490" max="9490" width="8.5" style="109" customWidth="1"/>
    <col min="9491" max="9491" width="23.375" style="109" customWidth="1"/>
    <col min="9492" max="9492" width="8.5" style="109" customWidth="1"/>
    <col min="9493" max="9504" width="8.75" style="109" customWidth="1"/>
    <col min="9505" max="9505" width="9.375" style="109" customWidth="1"/>
    <col min="9506" max="9506" width="17.125" style="109" customWidth="1"/>
    <col min="9507" max="9507" width="12.5" style="109" customWidth="1"/>
    <col min="9508" max="9519" width="10" style="109" customWidth="1"/>
    <col min="9520" max="9745" width="8.875" style="109"/>
    <col min="9746" max="9746" width="8.5" style="109" customWidth="1"/>
    <col min="9747" max="9747" width="23.375" style="109" customWidth="1"/>
    <col min="9748" max="9748" width="8.5" style="109" customWidth="1"/>
    <col min="9749" max="9760" width="8.75" style="109" customWidth="1"/>
    <col min="9761" max="9761" width="9.375" style="109" customWidth="1"/>
    <col min="9762" max="9762" width="17.125" style="109" customWidth="1"/>
    <col min="9763" max="9763" width="12.5" style="109" customWidth="1"/>
    <col min="9764" max="9775" width="10" style="109" customWidth="1"/>
    <col min="9776" max="10001" width="8.875" style="109"/>
    <col min="10002" max="10002" width="8.5" style="109" customWidth="1"/>
    <col min="10003" max="10003" width="23.375" style="109" customWidth="1"/>
    <col min="10004" max="10004" width="8.5" style="109" customWidth="1"/>
    <col min="10005" max="10016" width="8.75" style="109" customWidth="1"/>
    <col min="10017" max="10017" width="9.375" style="109" customWidth="1"/>
    <col min="10018" max="10018" width="17.125" style="109" customWidth="1"/>
    <col min="10019" max="10019" width="12.5" style="109" customWidth="1"/>
    <col min="10020" max="10031" width="10" style="109" customWidth="1"/>
    <col min="10032" max="10257" width="8.875" style="109"/>
    <col min="10258" max="10258" width="8.5" style="109" customWidth="1"/>
    <col min="10259" max="10259" width="23.375" style="109" customWidth="1"/>
    <col min="10260" max="10260" width="8.5" style="109" customWidth="1"/>
    <col min="10261" max="10272" width="8.75" style="109" customWidth="1"/>
    <col min="10273" max="10273" width="9.375" style="109" customWidth="1"/>
    <col min="10274" max="10274" width="17.125" style="109" customWidth="1"/>
    <col min="10275" max="10275" width="12.5" style="109" customWidth="1"/>
    <col min="10276" max="10287" width="10" style="109" customWidth="1"/>
    <col min="10288" max="10513" width="8.875" style="109"/>
    <col min="10514" max="10514" width="8.5" style="109" customWidth="1"/>
    <col min="10515" max="10515" width="23.375" style="109" customWidth="1"/>
    <col min="10516" max="10516" width="8.5" style="109" customWidth="1"/>
    <col min="10517" max="10528" width="8.75" style="109" customWidth="1"/>
    <col min="10529" max="10529" width="9.375" style="109" customWidth="1"/>
    <col min="10530" max="10530" width="17.125" style="109" customWidth="1"/>
    <col min="10531" max="10531" width="12.5" style="109" customWidth="1"/>
    <col min="10532" max="10543" width="10" style="109" customWidth="1"/>
    <col min="10544" max="10769" width="8.875" style="109"/>
    <col min="10770" max="10770" width="8.5" style="109" customWidth="1"/>
    <col min="10771" max="10771" width="23.375" style="109" customWidth="1"/>
    <col min="10772" max="10772" width="8.5" style="109" customWidth="1"/>
    <col min="10773" max="10784" width="8.75" style="109" customWidth="1"/>
    <col min="10785" max="10785" width="9.375" style="109" customWidth="1"/>
    <col min="10786" max="10786" width="17.125" style="109" customWidth="1"/>
    <col min="10787" max="10787" width="12.5" style="109" customWidth="1"/>
    <col min="10788" max="10799" width="10" style="109" customWidth="1"/>
    <col min="10800" max="11025" width="8.875" style="109"/>
    <col min="11026" max="11026" width="8.5" style="109" customWidth="1"/>
    <col min="11027" max="11027" width="23.375" style="109" customWidth="1"/>
    <col min="11028" max="11028" width="8.5" style="109" customWidth="1"/>
    <col min="11029" max="11040" width="8.75" style="109" customWidth="1"/>
    <col min="11041" max="11041" width="9.375" style="109" customWidth="1"/>
    <col min="11042" max="11042" width="17.125" style="109" customWidth="1"/>
    <col min="11043" max="11043" width="12.5" style="109" customWidth="1"/>
    <col min="11044" max="11055" width="10" style="109" customWidth="1"/>
    <col min="11056" max="11281" width="8.875" style="109"/>
    <col min="11282" max="11282" width="8.5" style="109" customWidth="1"/>
    <col min="11283" max="11283" width="23.375" style="109" customWidth="1"/>
    <col min="11284" max="11284" width="8.5" style="109" customWidth="1"/>
    <col min="11285" max="11296" width="8.75" style="109" customWidth="1"/>
    <col min="11297" max="11297" width="9.375" style="109" customWidth="1"/>
    <col min="11298" max="11298" width="17.125" style="109" customWidth="1"/>
    <col min="11299" max="11299" width="12.5" style="109" customWidth="1"/>
    <col min="11300" max="11311" width="10" style="109" customWidth="1"/>
    <col min="11312" max="11537" width="8.875" style="109"/>
    <col min="11538" max="11538" width="8.5" style="109" customWidth="1"/>
    <col min="11539" max="11539" width="23.375" style="109" customWidth="1"/>
    <col min="11540" max="11540" width="8.5" style="109" customWidth="1"/>
    <col min="11541" max="11552" width="8.75" style="109" customWidth="1"/>
    <col min="11553" max="11553" width="9.375" style="109" customWidth="1"/>
    <col min="11554" max="11554" width="17.125" style="109" customWidth="1"/>
    <col min="11555" max="11555" width="12.5" style="109" customWidth="1"/>
    <col min="11556" max="11567" width="10" style="109" customWidth="1"/>
    <col min="11568" max="11793" width="8.875" style="109"/>
    <col min="11794" max="11794" width="8.5" style="109" customWidth="1"/>
    <col min="11795" max="11795" width="23.375" style="109" customWidth="1"/>
    <col min="11796" max="11796" width="8.5" style="109" customWidth="1"/>
    <col min="11797" max="11808" width="8.75" style="109" customWidth="1"/>
    <col min="11809" max="11809" width="9.375" style="109" customWidth="1"/>
    <col min="11810" max="11810" width="17.125" style="109" customWidth="1"/>
    <col min="11811" max="11811" width="12.5" style="109" customWidth="1"/>
    <col min="11812" max="11823" width="10" style="109" customWidth="1"/>
    <col min="11824" max="12049" width="8.875" style="109"/>
    <col min="12050" max="12050" width="8.5" style="109" customWidth="1"/>
    <col min="12051" max="12051" width="23.375" style="109" customWidth="1"/>
    <col min="12052" max="12052" width="8.5" style="109" customWidth="1"/>
    <col min="12053" max="12064" width="8.75" style="109" customWidth="1"/>
    <col min="12065" max="12065" width="9.375" style="109" customWidth="1"/>
    <col min="12066" max="12066" width="17.125" style="109" customWidth="1"/>
    <col min="12067" max="12067" width="12.5" style="109" customWidth="1"/>
    <col min="12068" max="12079" width="10" style="109" customWidth="1"/>
    <col min="12080" max="12305" width="8.875" style="109"/>
    <col min="12306" max="12306" width="8.5" style="109" customWidth="1"/>
    <col min="12307" max="12307" width="23.375" style="109" customWidth="1"/>
    <col min="12308" max="12308" width="8.5" style="109" customWidth="1"/>
    <col min="12309" max="12320" width="8.75" style="109" customWidth="1"/>
    <col min="12321" max="12321" width="9.375" style="109" customWidth="1"/>
    <col min="12322" max="12322" width="17.125" style="109" customWidth="1"/>
    <col min="12323" max="12323" width="12.5" style="109" customWidth="1"/>
    <col min="12324" max="12335" width="10" style="109" customWidth="1"/>
    <col min="12336" max="12561" width="8.875" style="109"/>
    <col min="12562" max="12562" width="8.5" style="109" customWidth="1"/>
    <col min="12563" max="12563" width="23.375" style="109" customWidth="1"/>
    <col min="12564" max="12564" width="8.5" style="109" customWidth="1"/>
    <col min="12565" max="12576" width="8.75" style="109" customWidth="1"/>
    <col min="12577" max="12577" width="9.375" style="109" customWidth="1"/>
    <col min="12578" max="12578" width="17.125" style="109" customWidth="1"/>
    <col min="12579" max="12579" width="12.5" style="109" customWidth="1"/>
    <col min="12580" max="12591" width="10" style="109" customWidth="1"/>
    <col min="12592" max="12817" width="8.875" style="109"/>
    <col min="12818" max="12818" width="8.5" style="109" customWidth="1"/>
    <col min="12819" max="12819" width="23.375" style="109" customWidth="1"/>
    <col min="12820" max="12820" width="8.5" style="109" customWidth="1"/>
    <col min="12821" max="12832" width="8.75" style="109" customWidth="1"/>
    <col min="12833" max="12833" width="9.375" style="109" customWidth="1"/>
    <col min="12834" max="12834" width="17.125" style="109" customWidth="1"/>
    <col min="12835" max="12835" width="12.5" style="109" customWidth="1"/>
    <col min="12836" max="12847" width="10" style="109" customWidth="1"/>
    <col min="12848" max="13073" width="8.875" style="109"/>
    <col min="13074" max="13074" width="8.5" style="109" customWidth="1"/>
    <col min="13075" max="13075" width="23.375" style="109" customWidth="1"/>
    <col min="13076" max="13076" width="8.5" style="109" customWidth="1"/>
    <col min="13077" max="13088" width="8.75" style="109" customWidth="1"/>
    <col min="13089" max="13089" width="9.375" style="109" customWidth="1"/>
    <col min="13090" max="13090" width="17.125" style="109" customWidth="1"/>
    <col min="13091" max="13091" width="12.5" style="109" customWidth="1"/>
    <col min="13092" max="13103" width="10" style="109" customWidth="1"/>
    <col min="13104" max="13329" width="8.875" style="109"/>
    <col min="13330" max="13330" width="8.5" style="109" customWidth="1"/>
    <col min="13331" max="13331" width="23.375" style="109" customWidth="1"/>
    <col min="13332" max="13332" width="8.5" style="109" customWidth="1"/>
    <col min="13333" max="13344" width="8.75" style="109" customWidth="1"/>
    <col min="13345" max="13345" width="9.375" style="109" customWidth="1"/>
    <col min="13346" max="13346" width="17.125" style="109" customWidth="1"/>
    <col min="13347" max="13347" width="12.5" style="109" customWidth="1"/>
    <col min="13348" max="13359" width="10" style="109" customWidth="1"/>
    <col min="13360" max="13585" width="8.875" style="109"/>
    <col min="13586" max="13586" width="8.5" style="109" customWidth="1"/>
    <col min="13587" max="13587" width="23.375" style="109" customWidth="1"/>
    <col min="13588" max="13588" width="8.5" style="109" customWidth="1"/>
    <col min="13589" max="13600" width="8.75" style="109" customWidth="1"/>
    <col min="13601" max="13601" width="9.375" style="109" customWidth="1"/>
    <col min="13602" max="13602" width="17.125" style="109" customWidth="1"/>
    <col min="13603" max="13603" width="12.5" style="109" customWidth="1"/>
    <col min="13604" max="13615" width="10" style="109" customWidth="1"/>
    <col min="13616" max="13841" width="8.875" style="109"/>
    <col min="13842" max="13842" width="8.5" style="109" customWidth="1"/>
    <col min="13843" max="13843" width="23.375" style="109" customWidth="1"/>
    <col min="13844" max="13844" width="8.5" style="109" customWidth="1"/>
    <col min="13845" max="13856" width="8.75" style="109" customWidth="1"/>
    <col min="13857" max="13857" width="9.375" style="109" customWidth="1"/>
    <col min="13858" max="13858" width="17.125" style="109" customWidth="1"/>
    <col min="13859" max="13859" width="12.5" style="109" customWidth="1"/>
    <col min="13860" max="13871" width="10" style="109" customWidth="1"/>
    <col min="13872" max="14097" width="8.875" style="109"/>
    <col min="14098" max="14098" width="8.5" style="109" customWidth="1"/>
    <col min="14099" max="14099" width="23.375" style="109" customWidth="1"/>
    <col min="14100" max="14100" width="8.5" style="109" customWidth="1"/>
    <col min="14101" max="14112" width="8.75" style="109" customWidth="1"/>
    <col min="14113" max="14113" width="9.375" style="109" customWidth="1"/>
    <col min="14114" max="14114" width="17.125" style="109" customWidth="1"/>
    <col min="14115" max="14115" width="12.5" style="109" customWidth="1"/>
    <col min="14116" max="14127" width="10" style="109" customWidth="1"/>
    <col min="14128" max="14353" width="8.875" style="109"/>
    <col min="14354" max="14354" width="8.5" style="109" customWidth="1"/>
    <col min="14355" max="14355" width="23.375" style="109" customWidth="1"/>
    <col min="14356" max="14356" width="8.5" style="109" customWidth="1"/>
    <col min="14357" max="14368" width="8.75" style="109" customWidth="1"/>
    <col min="14369" max="14369" width="9.375" style="109" customWidth="1"/>
    <col min="14370" max="14370" width="17.125" style="109" customWidth="1"/>
    <col min="14371" max="14371" width="12.5" style="109" customWidth="1"/>
    <col min="14372" max="14383" width="10" style="109" customWidth="1"/>
    <col min="14384" max="14609" width="8.875" style="109"/>
    <col min="14610" max="14610" width="8.5" style="109" customWidth="1"/>
    <col min="14611" max="14611" width="23.375" style="109" customWidth="1"/>
    <col min="14612" max="14612" width="8.5" style="109" customWidth="1"/>
    <col min="14613" max="14624" width="8.75" style="109" customWidth="1"/>
    <col min="14625" max="14625" width="9.375" style="109" customWidth="1"/>
    <col min="14626" max="14626" width="17.125" style="109" customWidth="1"/>
    <col min="14627" max="14627" width="12.5" style="109" customWidth="1"/>
    <col min="14628" max="14639" width="10" style="109" customWidth="1"/>
    <col min="14640" max="14865" width="8.875" style="109"/>
    <col min="14866" max="14866" width="8.5" style="109" customWidth="1"/>
    <col min="14867" max="14867" width="23.375" style="109" customWidth="1"/>
    <col min="14868" max="14868" width="8.5" style="109" customWidth="1"/>
    <col min="14869" max="14880" width="8.75" style="109" customWidth="1"/>
    <col min="14881" max="14881" width="9.375" style="109" customWidth="1"/>
    <col min="14882" max="14882" width="17.125" style="109" customWidth="1"/>
    <col min="14883" max="14883" width="12.5" style="109" customWidth="1"/>
    <col min="14884" max="14895" width="10" style="109" customWidth="1"/>
    <col min="14896" max="15121" width="8.875" style="109"/>
    <col min="15122" max="15122" width="8.5" style="109" customWidth="1"/>
    <col min="15123" max="15123" width="23.375" style="109" customWidth="1"/>
    <col min="15124" max="15124" width="8.5" style="109" customWidth="1"/>
    <col min="15125" max="15136" width="8.75" style="109" customWidth="1"/>
    <col min="15137" max="15137" width="9.375" style="109" customWidth="1"/>
    <col min="15138" max="15138" width="17.125" style="109" customWidth="1"/>
    <col min="15139" max="15139" width="12.5" style="109" customWidth="1"/>
    <col min="15140" max="15151" width="10" style="109" customWidth="1"/>
    <col min="15152" max="15377" width="8.875" style="109"/>
    <col min="15378" max="15378" width="8.5" style="109" customWidth="1"/>
    <col min="15379" max="15379" width="23.375" style="109" customWidth="1"/>
    <col min="15380" max="15380" width="8.5" style="109" customWidth="1"/>
    <col min="15381" max="15392" width="8.75" style="109" customWidth="1"/>
    <col min="15393" max="15393" width="9.375" style="109" customWidth="1"/>
    <col min="15394" max="15394" width="17.125" style="109" customWidth="1"/>
    <col min="15395" max="15395" width="12.5" style="109" customWidth="1"/>
    <col min="15396" max="15407" width="10" style="109" customWidth="1"/>
    <col min="15408" max="15633" width="8.875" style="109"/>
    <col min="15634" max="15634" width="8.5" style="109" customWidth="1"/>
    <col min="15635" max="15635" width="23.375" style="109" customWidth="1"/>
    <col min="15636" max="15636" width="8.5" style="109" customWidth="1"/>
    <col min="15637" max="15648" width="8.75" style="109" customWidth="1"/>
    <col min="15649" max="15649" width="9.375" style="109" customWidth="1"/>
    <col min="15650" max="15650" width="17.125" style="109" customWidth="1"/>
    <col min="15651" max="15651" width="12.5" style="109" customWidth="1"/>
    <col min="15652" max="15663" width="10" style="109" customWidth="1"/>
    <col min="15664" max="15889" width="8.875" style="109"/>
    <col min="15890" max="15890" width="8.5" style="109" customWidth="1"/>
    <col min="15891" max="15891" width="23.375" style="109" customWidth="1"/>
    <col min="15892" max="15892" width="8.5" style="109" customWidth="1"/>
    <col min="15893" max="15904" width="8.75" style="109" customWidth="1"/>
    <col min="15905" max="15905" width="9.375" style="109" customWidth="1"/>
    <col min="15906" max="15906" width="17.125" style="109" customWidth="1"/>
    <col min="15907" max="15907" width="12.5" style="109" customWidth="1"/>
    <col min="15908" max="15919" width="10" style="109" customWidth="1"/>
    <col min="15920" max="16145" width="8.875" style="109"/>
    <col min="16146" max="16146" width="8.5" style="109" customWidth="1"/>
    <col min="16147" max="16147" width="23.375" style="109" customWidth="1"/>
    <col min="16148" max="16148" width="8.5" style="109" customWidth="1"/>
    <col min="16149" max="16160" width="8.75" style="109" customWidth="1"/>
    <col min="16161" max="16161" width="9.375" style="109" customWidth="1"/>
    <col min="16162" max="16162" width="17.125" style="109" customWidth="1"/>
    <col min="16163" max="16163" width="12.5" style="109" customWidth="1"/>
    <col min="16164" max="16175" width="10" style="109" customWidth="1"/>
    <col min="16176" max="16384" width="8.875" style="109"/>
  </cols>
  <sheetData>
    <row r="1" spans="1:49" ht="13.5" customHeight="1">
      <c r="A1" s="151" t="s">
        <v>390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8"/>
      <c r="AV1" s="208"/>
      <c r="AW1" s="208"/>
    </row>
    <row r="2" spans="1:49" ht="12.75" customHeight="1">
      <c r="A2" s="396" t="s">
        <v>346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96"/>
      <c r="AL2" s="396"/>
      <c r="AM2" s="396"/>
      <c r="AN2" s="396"/>
      <c r="AO2" s="396"/>
      <c r="AP2" s="396"/>
      <c r="AQ2" s="396"/>
      <c r="AR2" s="396"/>
      <c r="AS2" s="396"/>
      <c r="AT2" s="396"/>
      <c r="AU2" s="396"/>
      <c r="AV2" s="396"/>
      <c r="AW2" s="396"/>
    </row>
    <row r="3" spans="1:49" ht="12" customHeight="1">
      <c r="A3" s="396"/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  <c r="AG3" s="396"/>
      <c r="AH3" s="396"/>
      <c r="AI3" s="396"/>
      <c r="AJ3" s="396"/>
      <c r="AK3" s="396"/>
      <c r="AL3" s="396"/>
      <c r="AM3" s="396"/>
      <c r="AN3" s="396"/>
      <c r="AO3" s="396"/>
      <c r="AP3" s="396"/>
      <c r="AQ3" s="396"/>
      <c r="AR3" s="396"/>
      <c r="AS3" s="396"/>
      <c r="AT3" s="396"/>
      <c r="AU3" s="396"/>
      <c r="AV3" s="396"/>
      <c r="AW3" s="396"/>
    </row>
    <row r="4" spans="1:49" ht="12" customHeight="1">
      <c r="A4" s="209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0"/>
      <c r="AV4" s="212" t="s">
        <v>391</v>
      </c>
      <c r="AW4" s="210"/>
    </row>
    <row r="5" spans="1:49" s="72" customFormat="1" ht="17.25" customHeight="1">
      <c r="A5" s="397"/>
      <c r="B5" s="397"/>
      <c r="C5" s="398"/>
      <c r="D5" s="399" t="s">
        <v>347</v>
      </c>
      <c r="E5" s="377" t="s">
        <v>348</v>
      </c>
      <c r="F5" s="377"/>
      <c r="G5" s="377"/>
      <c r="H5" s="377"/>
      <c r="I5" s="377"/>
      <c r="J5" s="377"/>
      <c r="K5" s="377"/>
      <c r="L5" s="377" t="s">
        <v>265</v>
      </c>
      <c r="M5" s="377"/>
      <c r="N5" s="377"/>
      <c r="O5" s="377"/>
      <c r="P5" s="377"/>
      <c r="Q5" s="377"/>
      <c r="R5" s="377"/>
      <c r="S5" s="377" t="s">
        <v>349</v>
      </c>
      <c r="T5" s="377"/>
      <c r="U5" s="377"/>
      <c r="V5" s="377"/>
      <c r="W5" s="377"/>
      <c r="X5" s="377"/>
      <c r="Y5" s="377"/>
      <c r="Z5" s="384" t="s">
        <v>320</v>
      </c>
      <c r="AA5" s="385"/>
      <c r="AB5" s="385"/>
      <c r="AC5" s="385"/>
      <c r="AD5" s="385"/>
      <c r="AE5" s="385"/>
      <c r="AF5" s="385"/>
      <c r="AG5" s="385"/>
      <c r="AH5" s="385"/>
      <c r="AI5" s="385"/>
      <c r="AJ5" s="385"/>
      <c r="AK5" s="385"/>
      <c r="AL5" s="385"/>
      <c r="AM5" s="385"/>
      <c r="AN5" s="385"/>
      <c r="AO5" s="385"/>
      <c r="AP5" s="385"/>
      <c r="AQ5" s="385"/>
      <c r="AR5" s="385"/>
      <c r="AS5" s="385"/>
      <c r="AT5" s="385"/>
      <c r="AU5" s="392" t="s">
        <v>350</v>
      </c>
      <c r="AV5" s="392"/>
      <c r="AW5" s="392"/>
    </row>
    <row r="6" spans="1:49" s="72" customFormat="1" ht="25.5" customHeight="1">
      <c r="A6" s="397"/>
      <c r="B6" s="397"/>
      <c r="C6" s="398"/>
      <c r="D6" s="399"/>
      <c r="E6" s="377"/>
      <c r="F6" s="377"/>
      <c r="G6" s="377"/>
      <c r="H6" s="377"/>
      <c r="I6" s="377"/>
      <c r="J6" s="377"/>
      <c r="K6" s="377"/>
      <c r="L6" s="377" t="s">
        <v>321</v>
      </c>
      <c r="M6" s="377"/>
      <c r="N6" s="377"/>
      <c r="O6" s="377"/>
      <c r="P6" s="377" t="s">
        <v>310</v>
      </c>
      <c r="Q6" s="377"/>
      <c r="R6" s="377"/>
      <c r="S6" s="377"/>
      <c r="T6" s="377"/>
      <c r="U6" s="377"/>
      <c r="V6" s="377"/>
      <c r="W6" s="377"/>
      <c r="X6" s="377"/>
      <c r="Y6" s="377"/>
      <c r="Z6" s="386"/>
      <c r="AA6" s="387"/>
      <c r="AB6" s="387"/>
      <c r="AC6" s="387"/>
      <c r="AD6" s="387"/>
      <c r="AE6" s="387"/>
      <c r="AF6" s="387"/>
      <c r="AG6" s="387"/>
      <c r="AH6" s="387"/>
      <c r="AI6" s="387"/>
      <c r="AJ6" s="387"/>
      <c r="AK6" s="387"/>
      <c r="AL6" s="387"/>
      <c r="AM6" s="387"/>
      <c r="AN6" s="387"/>
      <c r="AO6" s="387"/>
      <c r="AP6" s="387"/>
      <c r="AQ6" s="387"/>
      <c r="AR6" s="387"/>
      <c r="AS6" s="387"/>
      <c r="AT6" s="387"/>
      <c r="AU6" s="392"/>
      <c r="AV6" s="392"/>
      <c r="AW6" s="392"/>
    </row>
    <row r="7" spans="1:49" s="72" customFormat="1" ht="69" customHeight="1">
      <c r="A7" s="397"/>
      <c r="B7" s="397"/>
      <c r="C7" s="398"/>
      <c r="D7" s="399"/>
      <c r="E7" s="377" t="s">
        <v>351</v>
      </c>
      <c r="F7" s="379" t="s">
        <v>352</v>
      </c>
      <c r="G7" s="379" t="s">
        <v>353</v>
      </c>
      <c r="H7" s="379" t="s">
        <v>354</v>
      </c>
      <c r="I7" s="381" t="s">
        <v>310</v>
      </c>
      <c r="J7" s="381"/>
      <c r="K7" s="381"/>
      <c r="L7" s="377" t="s">
        <v>351</v>
      </c>
      <c r="M7" s="379" t="s">
        <v>352</v>
      </c>
      <c r="N7" s="379" t="s">
        <v>353</v>
      </c>
      <c r="O7" s="379" t="s">
        <v>354</v>
      </c>
      <c r="P7" s="381" t="s">
        <v>310</v>
      </c>
      <c r="Q7" s="381"/>
      <c r="R7" s="381"/>
      <c r="S7" s="377" t="s">
        <v>351</v>
      </c>
      <c r="T7" s="379" t="s">
        <v>352</v>
      </c>
      <c r="U7" s="379" t="s">
        <v>353</v>
      </c>
      <c r="V7" s="379" t="s">
        <v>354</v>
      </c>
      <c r="W7" s="381" t="s">
        <v>310</v>
      </c>
      <c r="X7" s="381"/>
      <c r="Y7" s="381"/>
      <c r="Z7" s="377" t="s">
        <v>355</v>
      </c>
      <c r="AA7" s="377" t="s">
        <v>356</v>
      </c>
      <c r="AB7" s="393" t="s">
        <v>352</v>
      </c>
      <c r="AC7" s="394"/>
      <c r="AD7" s="394"/>
      <c r="AE7" s="395"/>
      <c r="AF7" s="394" t="s">
        <v>357</v>
      </c>
      <c r="AG7" s="394"/>
      <c r="AH7" s="395"/>
      <c r="AI7" s="394" t="s">
        <v>354</v>
      </c>
      <c r="AJ7" s="394"/>
      <c r="AK7" s="395"/>
      <c r="AL7" s="388" t="s">
        <v>310</v>
      </c>
      <c r="AM7" s="389"/>
      <c r="AN7" s="389"/>
      <c r="AO7" s="389"/>
      <c r="AP7" s="389"/>
      <c r="AQ7" s="389"/>
      <c r="AR7" s="389"/>
      <c r="AS7" s="389"/>
      <c r="AT7" s="389"/>
      <c r="AU7" s="392"/>
      <c r="AV7" s="392"/>
      <c r="AW7" s="392"/>
    </row>
    <row r="8" spans="1:49" s="72" customFormat="1" ht="30.75" customHeight="1">
      <c r="A8" s="397"/>
      <c r="B8" s="397"/>
      <c r="C8" s="398"/>
      <c r="D8" s="399"/>
      <c r="E8" s="377"/>
      <c r="F8" s="379"/>
      <c r="G8" s="379"/>
      <c r="H8" s="379"/>
      <c r="I8" s="382" t="s">
        <v>358</v>
      </c>
      <c r="J8" s="382" t="s">
        <v>359</v>
      </c>
      <c r="K8" s="382" t="s">
        <v>7</v>
      </c>
      <c r="L8" s="377"/>
      <c r="M8" s="379"/>
      <c r="N8" s="379"/>
      <c r="O8" s="379"/>
      <c r="P8" s="382" t="s">
        <v>358</v>
      </c>
      <c r="Q8" s="382" t="s">
        <v>359</v>
      </c>
      <c r="R8" s="382" t="s">
        <v>7</v>
      </c>
      <c r="S8" s="377"/>
      <c r="T8" s="379"/>
      <c r="U8" s="379"/>
      <c r="V8" s="379"/>
      <c r="W8" s="382" t="s">
        <v>358</v>
      </c>
      <c r="X8" s="382" t="s">
        <v>359</v>
      </c>
      <c r="Y8" s="382" t="s">
        <v>7</v>
      </c>
      <c r="Z8" s="377"/>
      <c r="AA8" s="377"/>
      <c r="AB8" s="382" t="s">
        <v>7</v>
      </c>
      <c r="AC8" s="382" t="s">
        <v>271</v>
      </c>
      <c r="AD8" s="382" t="s">
        <v>322</v>
      </c>
      <c r="AE8" s="382" t="s">
        <v>325</v>
      </c>
      <c r="AF8" s="382" t="s">
        <v>7</v>
      </c>
      <c r="AG8" s="382" t="s">
        <v>271</v>
      </c>
      <c r="AH8" s="382" t="s">
        <v>322</v>
      </c>
      <c r="AI8" s="382" t="s">
        <v>7</v>
      </c>
      <c r="AJ8" s="382" t="s">
        <v>271</v>
      </c>
      <c r="AK8" s="382" t="s">
        <v>322</v>
      </c>
      <c r="AL8" s="388" t="s">
        <v>358</v>
      </c>
      <c r="AM8" s="389"/>
      <c r="AN8" s="389"/>
      <c r="AO8" s="388" t="s">
        <v>359</v>
      </c>
      <c r="AP8" s="389"/>
      <c r="AQ8" s="389"/>
      <c r="AR8" s="390" t="s">
        <v>3</v>
      </c>
      <c r="AS8" s="391"/>
      <c r="AT8" s="391"/>
      <c r="AU8" s="382" t="s">
        <v>7</v>
      </c>
      <c r="AV8" s="382" t="s">
        <v>271</v>
      </c>
      <c r="AW8" s="382" t="s">
        <v>322</v>
      </c>
    </row>
    <row r="9" spans="1:49" s="72" customFormat="1" ht="51" customHeight="1">
      <c r="A9" s="397"/>
      <c r="B9" s="397"/>
      <c r="C9" s="398"/>
      <c r="D9" s="399"/>
      <c r="E9" s="378"/>
      <c r="F9" s="380" t="s">
        <v>323</v>
      </c>
      <c r="G9" s="378"/>
      <c r="H9" s="380"/>
      <c r="I9" s="383"/>
      <c r="J9" s="383" t="s">
        <v>360</v>
      </c>
      <c r="K9" s="383" t="s">
        <v>3</v>
      </c>
      <c r="L9" s="378"/>
      <c r="M9" s="380" t="s">
        <v>323</v>
      </c>
      <c r="N9" s="378"/>
      <c r="O9" s="380"/>
      <c r="P9" s="383"/>
      <c r="Q9" s="383" t="s">
        <v>360</v>
      </c>
      <c r="R9" s="383" t="s">
        <v>3</v>
      </c>
      <c r="S9" s="378" t="s">
        <v>324</v>
      </c>
      <c r="T9" s="380" t="s">
        <v>323</v>
      </c>
      <c r="U9" s="378"/>
      <c r="V9" s="380"/>
      <c r="W9" s="383"/>
      <c r="X9" s="383" t="s">
        <v>360</v>
      </c>
      <c r="Y9" s="383" t="s">
        <v>3</v>
      </c>
      <c r="Z9" s="378"/>
      <c r="AA9" s="378"/>
      <c r="AB9" s="383" t="s">
        <v>7</v>
      </c>
      <c r="AC9" s="383" t="s">
        <v>271</v>
      </c>
      <c r="AD9" s="383" t="s">
        <v>322</v>
      </c>
      <c r="AE9" s="383" t="s">
        <v>325</v>
      </c>
      <c r="AF9" s="383" t="s">
        <v>7</v>
      </c>
      <c r="AG9" s="383" t="s">
        <v>271</v>
      </c>
      <c r="AH9" s="383" t="s">
        <v>322</v>
      </c>
      <c r="AI9" s="383" t="s">
        <v>7</v>
      </c>
      <c r="AJ9" s="383" t="s">
        <v>271</v>
      </c>
      <c r="AK9" s="383" t="s">
        <v>322</v>
      </c>
      <c r="AL9" s="133" t="s">
        <v>7</v>
      </c>
      <c r="AM9" s="134" t="s">
        <v>241</v>
      </c>
      <c r="AN9" s="134" t="s">
        <v>242</v>
      </c>
      <c r="AO9" s="133" t="s">
        <v>7</v>
      </c>
      <c r="AP9" s="134" t="s">
        <v>241</v>
      </c>
      <c r="AQ9" s="134" t="s">
        <v>242</v>
      </c>
      <c r="AR9" s="133" t="s">
        <v>7</v>
      </c>
      <c r="AS9" s="134" t="s">
        <v>241</v>
      </c>
      <c r="AT9" s="132" t="s">
        <v>242</v>
      </c>
      <c r="AU9" s="383" t="s">
        <v>7</v>
      </c>
      <c r="AV9" s="383" t="s">
        <v>271</v>
      </c>
      <c r="AW9" s="383" t="s">
        <v>322</v>
      </c>
    </row>
    <row r="10" spans="1:49" s="73" customFormat="1" ht="23.1" customHeight="1">
      <c r="A10" s="106" t="s">
        <v>243</v>
      </c>
      <c r="B10" s="107"/>
      <c r="C10" s="5"/>
      <c r="D10" s="110">
        <v>14688.66</v>
      </c>
      <c r="E10" s="117">
        <v>7385</v>
      </c>
      <c r="F10" s="117">
        <v>9582.4800000000014</v>
      </c>
      <c r="G10" s="117">
        <v>6210.6399999999985</v>
      </c>
      <c r="H10" s="117">
        <v>8276.91</v>
      </c>
      <c r="I10" s="117">
        <v>3371.8399999999992</v>
      </c>
      <c r="J10" s="117">
        <v>1305.57</v>
      </c>
      <c r="K10" s="117">
        <v>4677.4099999999989</v>
      </c>
      <c r="L10" s="117">
        <v>891</v>
      </c>
      <c r="M10" s="117">
        <v>475.25</v>
      </c>
      <c r="N10" s="117">
        <v>1438.6200000000003</v>
      </c>
      <c r="O10" s="117">
        <v>409.53</v>
      </c>
      <c r="P10" s="117">
        <v>-963.37</v>
      </c>
      <c r="Q10" s="117">
        <v>65.72</v>
      </c>
      <c r="R10" s="117">
        <v>-897.65</v>
      </c>
      <c r="S10" s="117">
        <v>492</v>
      </c>
      <c r="T10" s="117">
        <v>1152.8900000000001</v>
      </c>
      <c r="U10" s="117">
        <v>916.46</v>
      </c>
      <c r="V10" s="117">
        <v>1000.2499999999999</v>
      </c>
      <c r="W10" s="117">
        <v>236.42999999999984</v>
      </c>
      <c r="X10" s="117">
        <v>152.63999999999999</v>
      </c>
      <c r="Y10" s="117">
        <v>389.06999999999994</v>
      </c>
      <c r="Z10" s="117">
        <v>7219</v>
      </c>
      <c r="AA10" s="117">
        <v>3496</v>
      </c>
      <c r="AB10" s="117">
        <v>1768.01</v>
      </c>
      <c r="AC10" s="117">
        <v>1060.79</v>
      </c>
      <c r="AD10" s="117">
        <v>0</v>
      </c>
      <c r="AE10" s="117">
        <v>707.21999999999991</v>
      </c>
      <c r="AF10" s="117">
        <v>1288.44</v>
      </c>
      <c r="AG10" s="117">
        <v>1288.44</v>
      </c>
      <c r="AH10" s="117">
        <v>0</v>
      </c>
      <c r="AI10" s="117">
        <v>592.31000000000006</v>
      </c>
      <c r="AJ10" s="117">
        <v>592.31000000000006</v>
      </c>
      <c r="AK10" s="117">
        <v>0</v>
      </c>
      <c r="AL10" s="117">
        <v>-227.65000000000006</v>
      </c>
      <c r="AM10" s="117">
        <v>-227.65000000000006</v>
      </c>
      <c r="AN10" s="117">
        <v>0</v>
      </c>
      <c r="AO10" s="117">
        <v>468.48</v>
      </c>
      <c r="AP10" s="117">
        <v>468.48</v>
      </c>
      <c r="AQ10" s="117">
        <v>0</v>
      </c>
      <c r="AR10" s="117">
        <v>240.83000000000004</v>
      </c>
      <c r="AS10" s="117">
        <v>240.83000000000004</v>
      </c>
      <c r="AT10" s="117">
        <v>0</v>
      </c>
      <c r="AU10" s="74">
        <v>4409.6599999999989</v>
      </c>
      <c r="AV10" s="74">
        <v>4409.6599999999989</v>
      </c>
      <c r="AW10" s="74">
        <v>0</v>
      </c>
    </row>
    <row r="11" spans="1:49" s="73" customFormat="1" ht="23.1" customHeight="1">
      <c r="A11" s="320" t="s">
        <v>14</v>
      </c>
      <c r="B11" s="131" t="s">
        <v>7</v>
      </c>
      <c r="C11" s="131"/>
      <c r="D11" s="110">
        <v>5601.5999999999995</v>
      </c>
      <c r="E11" s="114">
        <v>2317</v>
      </c>
      <c r="F11" s="114">
        <v>3691.6800000000003</v>
      </c>
      <c r="G11" s="114">
        <v>1855.06</v>
      </c>
      <c r="H11" s="114">
        <v>3197.9</v>
      </c>
      <c r="I11" s="114">
        <v>1836.6199999999997</v>
      </c>
      <c r="J11" s="114">
        <v>493.77999999999986</v>
      </c>
      <c r="K11" s="114">
        <v>2330.3999999999996</v>
      </c>
      <c r="L11" s="114">
        <v>230</v>
      </c>
      <c r="M11" s="114">
        <v>174.1</v>
      </c>
      <c r="N11" s="114">
        <v>527.81000000000006</v>
      </c>
      <c r="O11" s="114">
        <v>148.80000000000001</v>
      </c>
      <c r="P11" s="114">
        <v>-353.71000000000004</v>
      </c>
      <c r="Q11" s="114">
        <v>25.299999999999986</v>
      </c>
      <c r="R11" s="114">
        <v>-328.41</v>
      </c>
      <c r="S11" s="114">
        <v>17</v>
      </c>
      <c r="T11" s="114">
        <v>39.68</v>
      </c>
      <c r="U11" s="114">
        <v>50.7</v>
      </c>
      <c r="V11" s="114">
        <v>34.44</v>
      </c>
      <c r="W11" s="114">
        <v>-11.019999999999998</v>
      </c>
      <c r="X11" s="114">
        <v>5.24</v>
      </c>
      <c r="Y11" s="114">
        <v>-5.7800000000000011</v>
      </c>
      <c r="Z11" s="114">
        <v>2009</v>
      </c>
      <c r="AA11" s="114">
        <v>954</v>
      </c>
      <c r="AB11" s="114">
        <v>488.90999999999997</v>
      </c>
      <c r="AC11" s="114">
        <v>293.35000000000002</v>
      </c>
      <c r="AD11" s="114">
        <v>0</v>
      </c>
      <c r="AE11" s="114">
        <v>195.56</v>
      </c>
      <c r="AF11" s="114">
        <v>362.45000000000005</v>
      </c>
      <c r="AG11" s="114">
        <v>362.45000000000005</v>
      </c>
      <c r="AH11" s="114">
        <v>0</v>
      </c>
      <c r="AI11" s="114">
        <v>162.85999999999984</v>
      </c>
      <c r="AJ11" s="114">
        <v>162.85999999999984</v>
      </c>
      <c r="AK11" s="114">
        <v>0</v>
      </c>
      <c r="AL11" s="114">
        <v>-69.100000000000037</v>
      </c>
      <c r="AM11" s="114">
        <v>-69.100000000000037</v>
      </c>
      <c r="AN11" s="114">
        <v>0</v>
      </c>
      <c r="AO11" s="114">
        <v>130.49000000000015</v>
      </c>
      <c r="AP11" s="114">
        <v>130.49000000000015</v>
      </c>
      <c r="AQ11" s="114">
        <v>0</v>
      </c>
      <c r="AR11" s="114">
        <v>61.390000000000143</v>
      </c>
      <c r="AS11" s="114">
        <v>61.390000000000143</v>
      </c>
      <c r="AT11" s="114">
        <v>0</v>
      </c>
      <c r="AU11" s="114">
        <v>2057.6</v>
      </c>
      <c r="AV11" s="114">
        <v>2057.6</v>
      </c>
      <c r="AW11" s="114">
        <v>0</v>
      </c>
    </row>
    <row r="12" spans="1:49" ht="23.1" customHeight="1">
      <c r="A12" s="321"/>
      <c r="B12" s="2" t="s">
        <v>18</v>
      </c>
      <c r="C12" s="4" t="s">
        <v>273</v>
      </c>
      <c r="D12" s="110">
        <v>874.43000000000006</v>
      </c>
      <c r="E12" s="112">
        <v>347</v>
      </c>
      <c r="F12" s="113">
        <v>568.76</v>
      </c>
      <c r="G12" s="113">
        <v>316.8</v>
      </c>
      <c r="H12" s="112">
        <v>484.25</v>
      </c>
      <c r="I12" s="74">
        <v>251.95999999999998</v>
      </c>
      <c r="J12" s="113">
        <v>84.509999999999991</v>
      </c>
      <c r="K12" s="74">
        <v>336.46999999999997</v>
      </c>
      <c r="L12" s="112">
        <v>17</v>
      </c>
      <c r="M12" s="113">
        <v>11.77</v>
      </c>
      <c r="N12" s="113">
        <v>5.67</v>
      </c>
      <c r="O12" s="112">
        <v>8.1199999999999992</v>
      </c>
      <c r="P12" s="74">
        <v>6.1</v>
      </c>
      <c r="Q12" s="113">
        <v>3.6500000000000004</v>
      </c>
      <c r="R12" s="74">
        <v>9.75</v>
      </c>
      <c r="S12" s="112">
        <v>0</v>
      </c>
      <c r="T12" s="113">
        <v>0</v>
      </c>
      <c r="U12" s="113">
        <v>0</v>
      </c>
      <c r="V12" s="113">
        <v>0</v>
      </c>
      <c r="W12" s="74">
        <v>0</v>
      </c>
      <c r="X12" s="113">
        <v>0</v>
      </c>
      <c r="Y12" s="74">
        <v>0</v>
      </c>
      <c r="Z12" s="112">
        <v>133</v>
      </c>
      <c r="AA12" s="112">
        <v>147</v>
      </c>
      <c r="AB12" s="112">
        <v>46.2</v>
      </c>
      <c r="AC12" s="112">
        <v>27.72</v>
      </c>
      <c r="AD12" s="112">
        <v>0</v>
      </c>
      <c r="AE12" s="112">
        <v>18.48</v>
      </c>
      <c r="AF12" s="74">
        <v>19.600000000000001</v>
      </c>
      <c r="AG12" s="74">
        <v>19.600000000000001</v>
      </c>
      <c r="AH12" s="112">
        <v>0</v>
      </c>
      <c r="AI12" s="112">
        <v>20.629999999999995</v>
      </c>
      <c r="AJ12" s="112">
        <v>20.629999999999995</v>
      </c>
      <c r="AK12" s="112">
        <v>0</v>
      </c>
      <c r="AL12" s="112">
        <v>8.1199999999999974</v>
      </c>
      <c r="AM12" s="74">
        <v>8.1199999999999974</v>
      </c>
      <c r="AN12" s="74">
        <v>0</v>
      </c>
      <c r="AO12" s="74">
        <v>7.0900000000000034</v>
      </c>
      <c r="AP12" s="74">
        <v>7.0900000000000034</v>
      </c>
      <c r="AQ12" s="74">
        <v>0</v>
      </c>
      <c r="AR12" s="74">
        <v>15.21</v>
      </c>
      <c r="AS12" s="74">
        <v>15.21</v>
      </c>
      <c r="AT12" s="74">
        <v>0</v>
      </c>
      <c r="AU12" s="74">
        <v>361.42999999999995</v>
      </c>
      <c r="AV12" s="74">
        <v>361.42999999999995</v>
      </c>
      <c r="AW12" s="74">
        <v>0</v>
      </c>
    </row>
    <row r="13" spans="1:49" ht="28.5" customHeight="1">
      <c r="A13" s="321"/>
      <c r="B13" s="2" t="s">
        <v>19</v>
      </c>
      <c r="C13" s="4" t="s">
        <v>273</v>
      </c>
      <c r="D13" s="110">
        <v>104.89999999999999</v>
      </c>
      <c r="E13" s="112">
        <v>89</v>
      </c>
      <c r="F13" s="113">
        <v>81.849999999999994</v>
      </c>
      <c r="G13" s="113">
        <v>68.97</v>
      </c>
      <c r="H13" s="112">
        <v>71.010000000000005</v>
      </c>
      <c r="I13" s="74">
        <v>12.879999999999995</v>
      </c>
      <c r="J13" s="113">
        <v>10.839999999999989</v>
      </c>
      <c r="K13" s="74">
        <v>23.719999999999985</v>
      </c>
      <c r="L13" s="112">
        <v>0</v>
      </c>
      <c r="M13" s="113">
        <v>0</v>
      </c>
      <c r="N13" s="113">
        <v>0.62</v>
      </c>
      <c r="O13" s="112">
        <v>0</v>
      </c>
      <c r="P13" s="74">
        <v>-0.62</v>
      </c>
      <c r="Q13" s="113">
        <v>0</v>
      </c>
      <c r="R13" s="74">
        <v>-0.62</v>
      </c>
      <c r="S13" s="112">
        <v>0</v>
      </c>
      <c r="T13" s="113">
        <v>0</v>
      </c>
      <c r="U13" s="113">
        <v>0</v>
      </c>
      <c r="V13" s="113">
        <v>0</v>
      </c>
      <c r="W13" s="74">
        <v>0</v>
      </c>
      <c r="X13" s="113">
        <v>0</v>
      </c>
      <c r="Y13" s="74">
        <v>0</v>
      </c>
      <c r="Z13" s="112">
        <v>45</v>
      </c>
      <c r="AA13" s="112">
        <v>45</v>
      </c>
      <c r="AB13" s="112">
        <v>14.850000000000001</v>
      </c>
      <c r="AC13" s="112">
        <v>8.91</v>
      </c>
      <c r="AD13" s="112">
        <v>0</v>
      </c>
      <c r="AE13" s="112">
        <v>5.94</v>
      </c>
      <c r="AF13" s="74">
        <v>7.03</v>
      </c>
      <c r="AG13" s="74">
        <v>7.03</v>
      </c>
      <c r="AH13" s="112">
        <v>0</v>
      </c>
      <c r="AI13" s="112">
        <v>6.9899999999999949</v>
      </c>
      <c r="AJ13" s="112">
        <v>6.9899999999999949</v>
      </c>
      <c r="AK13" s="112">
        <v>0</v>
      </c>
      <c r="AL13" s="112">
        <v>1.88</v>
      </c>
      <c r="AM13" s="74">
        <v>1.88</v>
      </c>
      <c r="AN13" s="74">
        <v>0</v>
      </c>
      <c r="AO13" s="74">
        <v>1.9200000000000053</v>
      </c>
      <c r="AP13" s="74">
        <v>1.9200000000000053</v>
      </c>
      <c r="AQ13" s="74">
        <v>0</v>
      </c>
      <c r="AR13" s="74">
        <v>3.8000000000000052</v>
      </c>
      <c r="AS13" s="74">
        <v>3.8000000000000052</v>
      </c>
      <c r="AT13" s="74">
        <v>0</v>
      </c>
      <c r="AU13" s="74">
        <v>26.899999999999988</v>
      </c>
      <c r="AV13" s="74">
        <v>26.899999999999988</v>
      </c>
      <c r="AW13" s="74">
        <v>0</v>
      </c>
    </row>
    <row r="14" spans="1:49" ht="23.1" customHeight="1">
      <c r="A14" s="321"/>
      <c r="B14" s="2" t="s">
        <v>20</v>
      </c>
      <c r="C14" s="130" t="s">
        <v>273</v>
      </c>
      <c r="D14" s="110">
        <v>509.51999999999992</v>
      </c>
      <c r="E14" s="112">
        <v>275</v>
      </c>
      <c r="F14" s="113">
        <v>332.28999999999996</v>
      </c>
      <c r="G14" s="113">
        <v>194.98000000000002</v>
      </c>
      <c r="H14" s="112">
        <v>288.3</v>
      </c>
      <c r="I14" s="74">
        <v>137.30999999999995</v>
      </c>
      <c r="J14" s="113">
        <v>43.989999999999952</v>
      </c>
      <c r="K14" s="74">
        <v>181.2999999999999</v>
      </c>
      <c r="L14" s="112">
        <v>17</v>
      </c>
      <c r="M14" s="113">
        <v>9.58</v>
      </c>
      <c r="N14" s="113">
        <v>3.04</v>
      </c>
      <c r="O14" s="112">
        <v>8.31</v>
      </c>
      <c r="P14" s="74">
        <v>6.54</v>
      </c>
      <c r="Q14" s="113">
        <v>1.2699999999999996</v>
      </c>
      <c r="R14" s="74">
        <v>7.81</v>
      </c>
      <c r="S14" s="112">
        <v>4</v>
      </c>
      <c r="T14" s="113">
        <v>6.11</v>
      </c>
      <c r="U14" s="113">
        <v>16.04</v>
      </c>
      <c r="V14" s="113">
        <v>5.3</v>
      </c>
      <c r="W14" s="74">
        <v>-9.93</v>
      </c>
      <c r="X14" s="113">
        <v>0.8100000000000005</v>
      </c>
      <c r="Y14" s="74">
        <v>-9.1199999999999992</v>
      </c>
      <c r="Z14" s="112">
        <v>84</v>
      </c>
      <c r="AA14" s="112">
        <v>106</v>
      </c>
      <c r="AB14" s="112">
        <v>31.349999999999998</v>
      </c>
      <c r="AC14" s="112">
        <v>18.809999999999999</v>
      </c>
      <c r="AD14" s="112">
        <v>0</v>
      </c>
      <c r="AE14" s="112">
        <v>12.54</v>
      </c>
      <c r="AF14" s="74">
        <v>10</v>
      </c>
      <c r="AG14" s="74">
        <v>10</v>
      </c>
      <c r="AH14" s="112">
        <v>0</v>
      </c>
      <c r="AI14" s="112">
        <v>18.089999999999975</v>
      </c>
      <c r="AJ14" s="112">
        <v>18.089999999999975</v>
      </c>
      <c r="AK14" s="112">
        <v>0</v>
      </c>
      <c r="AL14" s="112">
        <v>8.8099999999999987</v>
      </c>
      <c r="AM14" s="74">
        <v>8.8099999999999987</v>
      </c>
      <c r="AN14" s="74">
        <v>0</v>
      </c>
      <c r="AO14" s="74">
        <v>0.72000000000002373</v>
      </c>
      <c r="AP14" s="74">
        <v>0.72000000000002373</v>
      </c>
      <c r="AQ14" s="74">
        <v>0</v>
      </c>
      <c r="AR14" s="74">
        <v>9.5300000000000225</v>
      </c>
      <c r="AS14" s="74">
        <v>9.5300000000000225</v>
      </c>
      <c r="AT14" s="74">
        <v>0</v>
      </c>
      <c r="AU14" s="74">
        <v>189.51999999999992</v>
      </c>
      <c r="AV14" s="74">
        <v>189.51999999999992</v>
      </c>
      <c r="AW14" s="74">
        <v>0</v>
      </c>
    </row>
    <row r="15" spans="1:49" ht="29.25" customHeight="1">
      <c r="A15" s="321"/>
      <c r="B15" s="2" t="s">
        <v>21</v>
      </c>
      <c r="C15" s="4" t="s">
        <v>272</v>
      </c>
      <c r="D15" s="110">
        <v>161.16000000000003</v>
      </c>
      <c r="E15" s="112">
        <v>110</v>
      </c>
      <c r="F15" s="113">
        <v>133.88</v>
      </c>
      <c r="G15" s="113">
        <v>126.28999999999999</v>
      </c>
      <c r="H15" s="112">
        <v>116.15</v>
      </c>
      <c r="I15" s="74">
        <v>7.5900000000000034</v>
      </c>
      <c r="J15" s="113">
        <v>17.72999999999999</v>
      </c>
      <c r="K15" s="74">
        <v>25.319999999999993</v>
      </c>
      <c r="L15" s="112">
        <v>0</v>
      </c>
      <c r="M15" s="113">
        <v>0</v>
      </c>
      <c r="N15" s="113">
        <v>0</v>
      </c>
      <c r="O15" s="112">
        <v>0</v>
      </c>
      <c r="P15" s="74">
        <v>0</v>
      </c>
      <c r="Q15" s="113">
        <v>0</v>
      </c>
      <c r="R15" s="74">
        <v>0</v>
      </c>
      <c r="S15" s="112">
        <v>1</v>
      </c>
      <c r="T15" s="113">
        <v>2.36</v>
      </c>
      <c r="U15" s="113">
        <v>11.46</v>
      </c>
      <c r="V15" s="113">
        <v>2.0499999999999998</v>
      </c>
      <c r="W15" s="74">
        <v>-9.1000000000000014</v>
      </c>
      <c r="X15" s="113">
        <v>0.31000000000000005</v>
      </c>
      <c r="Y15" s="74">
        <v>-8.7900000000000009</v>
      </c>
      <c r="Z15" s="112">
        <v>95</v>
      </c>
      <c r="AA15" s="112">
        <v>106</v>
      </c>
      <c r="AB15" s="112">
        <v>33.17</v>
      </c>
      <c r="AC15" s="112">
        <v>19.899999999999999</v>
      </c>
      <c r="AD15" s="112">
        <v>0</v>
      </c>
      <c r="AE15" s="112">
        <v>13.27</v>
      </c>
      <c r="AF15" s="74">
        <v>13.37</v>
      </c>
      <c r="AG15" s="74">
        <v>13.37</v>
      </c>
      <c r="AH15" s="112">
        <v>0</v>
      </c>
      <c r="AI15" s="112">
        <v>8.7999999999999972</v>
      </c>
      <c r="AJ15" s="112">
        <v>8.7999999999999972</v>
      </c>
      <c r="AK15" s="112">
        <v>0</v>
      </c>
      <c r="AL15" s="112">
        <v>6.5299999999999994</v>
      </c>
      <c r="AM15" s="74">
        <v>6.5299999999999994</v>
      </c>
      <c r="AN15" s="74">
        <v>0</v>
      </c>
      <c r="AO15" s="74">
        <v>11.100000000000001</v>
      </c>
      <c r="AP15" s="74">
        <v>11.100000000000001</v>
      </c>
      <c r="AQ15" s="74">
        <v>0</v>
      </c>
      <c r="AR15" s="74">
        <v>17.630000000000003</v>
      </c>
      <c r="AS15" s="74">
        <v>17.630000000000003</v>
      </c>
      <c r="AT15" s="74">
        <v>0</v>
      </c>
      <c r="AU15" s="74">
        <v>34.159999999999997</v>
      </c>
      <c r="AV15" s="74">
        <v>34.159999999999997</v>
      </c>
      <c r="AW15" s="74">
        <v>0</v>
      </c>
    </row>
    <row r="16" spans="1:49" ht="35.25" customHeight="1">
      <c r="A16" s="321"/>
      <c r="B16" s="2" t="s">
        <v>22</v>
      </c>
      <c r="C16" s="130" t="s">
        <v>273</v>
      </c>
      <c r="D16" s="110">
        <v>52.26999999999996</v>
      </c>
      <c r="E16" s="112">
        <v>235</v>
      </c>
      <c r="F16" s="113">
        <v>252.39</v>
      </c>
      <c r="G16" s="113">
        <v>200.42000000000002</v>
      </c>
      <c r="H16" s="112">
        <v>218.97</v>
      </c>
      <c r="I16" s="74">
        <v>51.96999999999997</v>
      </c>
      <c r="J16" s="113">
        <v>33.419999999999987</v>
      </c>
      <c r="K16" s="74">
        <v>85.389999999999958</v>
      </c>
      <c r="L16" s="112">
        <v>1</v>
      </c>
      <c r="M16" s="113">
        <v>0.92</v>
      </c>
      <c r="N16" s="113">
        <v>275.86</v>
      </c>
      <c r="O16" s="112">
        <v>0.8</v>
      </c>
      <c r="P16" s="74">
        <v>-274.94</v>
      </c>
      <c r="Q16" s="113">
        <v>0.12</v>
      </c>
      <c r="R16" s="74">
        <v>-274.82</v>
      </c>
      <c r="S16" s="112">
        <v>2</v>
      </c>
      <c r="T16" s="113">
        <v>2.2999999999999998</v>
      </c>
      <c r="U16" s="113">
        <v>0</v>
      </c>
      <c r="V16" s="113">
        <v>2</v>
      </c>
      <c r="W16" s="74">
        <v>2.2999999999999998</v>
      </c>
      <c r="X16" s="113">
        <v>0.29999999999999982</v>
      </c>
      <c r="Y16" s="74">
        <v>2.5999999999999996</v>
      </c>
      <c r="Z16" s="112">
        <v>823</v>
      </c>
      <c r="AA16" s="112">
        <v>79</v>
      </c>
      <c r="AB16" s="112">
        <v>148.82999999999998</v>
      </c>
      <c r="AC16" s="112">
        <v>89.3</v>
      </c>
      <c r="AD16" s="112">
        <v>0</v>
      </c>
      <c r="AE16" s="112">
        <v>59.53</v>
      </c>
      <c r="AF16" s="74">
        <v>161.27000000000001</v>
      </c>
      <c r="AG16" s="74">
        <v>161.27000000000001</v>
      </c>
      <c r="AH16" s="112">
        <v>0</v>
      </c>
      <c r="AI16" s="112">
        <v>13.22999999999999</v>
      </c>
      <c r="AJ16" s="112">
        <v>13.22999999999999</v>
      </c>
      <c r="AK16" s="112">
        <v>0</v>
      </c>
      <c r="AL16" s="112">
        <v>-71.970000000000013</v>
      </c>
      <c r="AM16" s="74">
        <v>-71.970000000000013</v>
      </c>
      <c r="AN16" s="74">
        <v>0</v>
      </c>
      <c r="AO16" s="74">
        <v>76.070000000000007</v>
      </c>
      <c r="AP16" s="74">
        <v>76.070000000000007</v>
      </c>
      <c r="AQ16" s="74">
        <v>0</v>
      </c>
      <c r="AR16" s="74">
        <v>4.0999999999999943</v>
      </c>
      <c r="AS16" s="74">
        <v>4.0999999999999943</v>
      </c>
      <c r="AT16" s="74">
        <v>0</v>
      </c>
      <c r="AU16" s="74">
        <v>-182.73000000000005</v>
      </c>
      <c r="AV16" s="74">
        <v>-182.73000000000005</v>
      </c>
      <c r="AW16" s="74">
        <v>0</v>
      </c>
    </row>
    <row r="17" spans="1:49" ht="23.1" customHeight="1">
      <c r="A17" s="321"/>
      <c r="B17" s="2" t="s">
        <v>23</v>
      </c>
      <c r="C17" s="130" t="s">
        <v>273</v>
      </c>
      <c r="D17" s="110">
        <v>1398.58</v>
      </c>
      <c r="E17" s="112">
        <v>446</v>
      </c>
      <c r="F17" s="113">
        <v>825.48</v>
      </c>
      <c r="G17" s="113">
        <v>351.28999999999996</v>
      </c>
      <c r="H17" s="112">
        <v>716.58</v>
      </c>
      <c r="I17" s="74">
        <v>474.19000000000005</v>
      </c>
      <c r="J17" s="113">
        <v>108.89999999999998</v>
      </c>
      <c r="K17" s="74">
        <v>583.09</v>
      </c>
      <c r="L17" s="112">
        <v>41</v>
      </c>
      <c r="M17" s="113">
        <v>30</v>
      </c>
      <c r="N17" s="113">
        <v>13.46</v>
      </c>
      <c r="O17" s="112">
        <v>26.03</v>
      </c>
      <c r="P17" s="74">
        <v>16.54</v>
      </c>
      <c r="Q17" s="113">
        <v>3.9699999999999989</v>
      </c>
      <c r="R17" s="74">
        <v>20.509999999999998</v>
      </c>
      <c r="S17" s="112">
        <v>3</v>
      </c>
      <c r="T17" s="113">
        <v>9.6</v>
      </c>
      <c r="U17" s="113">
        <v>9.6</v>
      </c>
      <c r="V17" s="113">
        <v>8.33</v>
      </c>
      <c r="W17" s="74">
        <v>0</v>
      </c>
      <c r="X17" s="113">
        <v>1.2699999999999996</v>
      </c>
      <c r="Y17" s="74">
        <v>1.2699999999999996</v>
      </c>
      <c r="Z17" s="112">
        <v>176</v>
      </c>
      <c r="AA17" s="112">
        <v>184</v>
      </c>
      <c r="AB17" s="112">
        <v>59.400000000000006</v>
      </c>
      <c r="AC17" s="112">
        <v>35.64</v>
      </c>
      <c r="AD17" s="112">
        <v>0</v>
      </c>
      <c r="AE17" s="112">
        <v>23.76</v>
      </c>
      <c r="AF17" s="74">
        <v>28.51</v>
      </c>
      <c r="AG17" s="74">
        <v>28.51</v>
      </c>
      <c r="AH17" s="112">
        <v>0</v>
      </c>
      <c r="AI17" s="112">
        <v>32.059999999999945</v>
      </c>
      <c r="AJ17" s="112">
        <v>32.059999999999945</v>
      </c>
      <c r="AK17" s="112">
        <v>0</v>
      </c>
      <c r="AL17" s="112">
        <v>7.129999999999999</v>
      </c>
      <c r="AM17" s="74">
        <v>7.129999999999999</v>
      </c>
      <c r="AN17" s="74">
        <v>0</v>
      </c>
      <c r="AO17" s="74">
        <v>3.5800000000000551</v>
      </c>
      <c r="AP17" s="74">
        <v>3.5800000000000551</v>
      </c>
      <c r="AQ17" s="74">
        <v>0</v>
      </c>
      <c r="AR17" s="74">
        <v>10.710000000000054</v>
      </c>
      <c r="AS17" s="74">
        <v>10.710000000000054</v>
      </c>
      <c r="AT17" s="74">
        <v>0</v>
      </c>
      <c r="AU17" s="74">
        <v>615.58000000000004</v>
      </c>
      <c r="AV17" s="74">
        <v>615.58000000000004</v>
      </c>
      <c r="AW17" s="74">
        <v>0</v>
      </c>
    </row>
    <row r="18" spans="1:49" ht="23.1" customHeight="1">
      <c r="A18" s="321"/>
      <c r="B18" s="2" t="s">
        <v>24</v>
      </c>
      <c r="C18" s="130" t="s">
        <v>273</v>
      </c>
      <c r="D18" s="110">
        <v>1276.77</v>
      </c>
      <c r="E18" s="112">
        <v>405</v>
      </c>
      <c r="F18" s="113">
        <v>781.11</v>
      </c>
      <c r="G18" s="113">
        <v>280</v>
      </c>
      <c r="H18" s="112">
        <v>677.7</v>
      </c>
      <c r="I18" s="74">
        <v>501.11</v>
      </c>
      <c r="J18" s="113">
        <v>103.40999999999997</v>
      </c>
      <c r="K18" s="74">
        <v>604.52</v>
      </c>
      <c r="L18" s="112">
        <v>115</v>
      </c>
      <c r="M18" s="113">
        <v>92.6</v>
      </c>
      <c r="N18" s="113">
        <v>218.27</v>
      </c>
      <c r="O18" s="112">
        <v>80.34</v>
      </c>
      <c r="P18" s="74">
        <v>-125.67000000000002</v>
      </c>
      <c r="Q18" s="113">
        <v>12.259999999999991</v>
      </c>
      <c r="R18" s="74">
        <v>-113.41000000000003</v>
      </c>
      <c r="S18" s="112">
        <v>2</v>
      </c>
      <c r="T18" s="113">
        <v>7.2</v>
      </c>
      <c r="U18" s="113">
        <v>13.6</v>
      </c>
      <c r="V18" s="113">
        <v>6.25</v>
      </c>
      <c r="W18" s="74">
        <v>-6.3999999999999995</v>
      </c>
      <c r="X18" s="113">
        <v>0.95000000000000018</v>
      </c>
      <c r="Y18" s="74">
        <v>-5.4499999999999993</v>
      </c>
      <c r="Z18" s="112">
        <v>519</v>
      </c>
      <c r="AA18" s="112">
        <v>120</v>
      </c>
      <c r="AB18" s="112">
        <v>105.43</v>
      </c>
      <c r="AC18" s="112">
        <v>63.26</v>
      </c>
      <c r="AD18" s="112">
        <v>0</v>
      </c>
      <c r="AE18" s="112">
        <v>42.17</v>
      </c>
      <c r="AF18" s="74">
        <v>99.7</v>
      </c>
      <c r="AG18" s="74">
        <v>99.7</v>
      </c>
      <c r="AH18" s="112">
        <v>0</v>
      </c>
      <c r="AI18" s="112">
        <v>33.709999999999923</v>
      </c>
      <c r="AJ18" s="112">
        <v>33.709999999999923</v>
      </c>
      <c r="AK18" s="112">
        <v>0</v>
      </c>
      <c r="AL18" s="112">
        <v>-36.440000000000005</v>
      </c>
      <c r="AM18" s="74">
        <v>-36.440000000000005</v>
      </c>
      <c r="AN18" s="74">
        <v>0</v>
      </c>
      <c r="AO18" s="74">
        <v>29.550000000000075</v>
      </c>
      <c r="AP18" s="74">
        <v>29.550000000000075</v>
      </c>
      <c r="AQ18" s="74">
        <v>0</v>
      </c>
      <c r="AR18" s="74">
        <v>-6.8899999999999295</v>
      </c>
      <c r="AS18" s="74">
        <v>-6.8899999999999295</v>
      </c>
      <c r="AT18" s="74">
        <v>0</v>
      </c>
      <c r="AU18" s="74">
        <v>478.7700000000001</v>
      </c>
      <c r="AV18" s="74">
        <v>478.7700000000001</v>
      </c>
      <c r="AW18" s="74">
        <v>0</v>
      </c>
    </row>
    <row r="19" spans="1:49" s="115" customFormat="1" ht="23.1" customHeight="1">
      <c r="A19" s="321"/>
      <c r="B19" s="2" t="s">
        <v>25</v>
      </c>
      <c r="C19" s="130" t="s">
        <v>273</v>
      </c>
      <c r="D19" s="110">
        <v>359.97000000000008</v>
      </c>
      <c r="E19" s="112">
        <v>138</v>
      </c>
      <c r="F19" s="113">
        <v>233.41000000000003</v>
      </c>
      <c r="G19" s="113">
        <v>145.56</v>
      </c>
      <c r="H19" s="112">
        <v>202.14</v>
      </c>
      <c r="I19" s="74">
        <v>87.850000000000023</v>
      </c>
      <c r="J19" s="113">
        <v>31.270000000000039</v>
      </c>
      <c r="K19" s="74">
        <v>119.12000000000006</v>
      </c>
      <c r="L19" s="112">
        <v>20</v>
      </c>
      <c r="M19" s="113">
        <v>13.89</v>
      </c>
      <c r="N19" s="113">
        <v>7.09</v>
      </c>
      <c r="O19" s="112">
        <v>11.88</v>
      </c>
      <c r="P19" s="74">
        <v>6.8000000000000007</v>
      </c>
      <c r="Q19" s="113">
        <v>2.0099999999999998</v>
      </c>
      <c r="R19" s="74">
        <v>8.81</v>
      </c>
      <c r="S19" s="112">
        <v>2</v>
      </c>
      <c r="T19" s="113">
        <v>3.71</v>
      </c>
      <c r="U19" s="113">
        <v>0</v>
      </c>
      <c r="V19" s="113">
        <v>3.22</v>
      </c>
      <c r="W19" s="74">
        <v>3.71</v>
      </c>
      <c r="X19" s="113">
        <v>0.48999999999999977</v>
      </c>
      <c r="Y19" s="74">
        <v>4.1999999999999993</v>
      </c>
      <c r="Z19" s="112">
        <v>42</v>
      </c>
      <c r="AA19" s="112">
        <v>53</v>
      </c>
      <c r="AB19" s="112">
        <v>15.68</v>
      </c>
      <c r="AC19" s="112">
        <v>9.41</v>
      </c>
      <c r="AD19" s="112">
        <v>0</v>
      </c>
      <c r="AE19" s="112">
        <v>6.27</v>
      </c>
      <c r="AF19" s="74">
        <v>8.2200000000000006</v>
      </c>
      <c r="AG19" s="74">
        <v>8.2200000000000006</v>
      </c>
      <c r="AH19" s="112">
        <v>0</v>
      </c>
      <c r="AI19" s="112">
        <v>8.7600000000000193</v>
      </c>
      <c r="AJ19" s="112">
        <v>8.7600000000000193</v>
      </c>
      <c r="AK19" s="112">
        <v>0</v>
      </c>
      <c r="AL19" s="112">
        <v>1.1899999999999995</v>
      </c>
      <c r="AM19" s="74">
        <v>1.1899999999999995</v>
      </c>
      <c r="AN19" s="74">
        <v>0</v>
      </c>
      <c r="AO19" s="74">
        <v>0.64999999999998082</v>
      </c>
      <c r="AP19" s="74">
        <v>0.64999999999998082</v>
      </c>
      <c r="AQ19" s="74">
        <v>0</v>
      </c>
      <c r="AR19" s="74">
        <v>1.8399999999999803</v>
      </c>
      <c r="AS19" s="74">
        <v>1.8399999999999803</v>
      </c>
      <c r="AT19" s="74">
        <v>0</v>
      </c>
      <c r="AU19" s="74">
        <v>133.97000000000003</v>
      </c>
      <c r="AV19" s="74">
        <v>133.97000000000003</v>
      </c>
      <c r="AW19" s="74">
        <v>0</v>
      </c>
    </row>
    <row r="20" spans="1:49" s="115" customFormat="1" ht="23.1" customHeight="1">
      <c r="A20" s="321"/>
      <c r="B20" s="2" t="s">
        <v>26</v>
      </c>
      <c r="C20" s="130" t="s">
        <v>273</v>
      </c>
      <c r="D20" s="110">
        <v>826.54999999999984</v>
      </c>
      <c r="E20" s="112">
        <v>245</v>
      </c>
      <c r="F20" s="113">
        <v>452.11</v>
      </c>
      <c r="G20" s="113">
        <v>145.6</v>
      </c>
      <c r="H20" s="112">
        <v>396.42</v>
      </c>
      <c r="I20" s="74">
        <v>306.51</v>
      </c>
      <c r="J20" s="113">
        <v>55.69</v>
      </c>
      <c r="K20" s="74">
        <v>362.2</v>
      </c>
      <c r="L20" s="112">
        <v>18</v>
      </c>
      <c r="M20" s="113">
        <v>14.8</v>
      </c>
      <c r="N20" s="113">
        <v>2.83</v>
      </c>
      <c r="O20" s="112">
        <v>12.84</v>
      </c>
      <c r="P20" s="74">
        <v>11.97</v>
      </c>
      <c r="Q20" s="113">
        <v>1.9600000000000009</v>
      </c>
      <c r="R20" s="74">
        <v>13.930000000000001</v>
      </c>
      <c r="S20" s="112">
        <v>3</v>
      </c>
      <c r="T20" s="113">
        <v>8.4</v>
      </c>
      <c r="U20" s="113">
        <v>0</v>
      </c>
      <c r="V20" s="113">
        <v>7.29</v>
      </c>
      <c r="W20" s="74">
        <v>8.4</v>
      </c>
      <c r="X20" s="113">
        <v>1.1100000000000003</v>
      </c>
      <c r="Y20" s="74">
        <v>9.5100000000000016</v>
      </c>
      <c r="Z20" s="112">
        <v>76</v>
      </c>
      <c r="AA20" s="112">
        <v>105</v>
      </c>
      <c r="AB20" s="112">
        <v>29.87</v>
      </c>
      <c r="AC20" s="112">
        <v>17.920000000000002</v>
      </c>
      <c r="AD20" s="112">
        <v>0</v>
      </c>
      <c r="AE20" s="112">
        <v>11.95</v>
      </c>
      <c r="AF20" s="74">
        <v>11.48</v>
      </c>
      <c r="AG20" s="74">
        <v>11.48</v>
      </c>
      <c r="AH20" s="112">
        <v>0</v>
      </c>
      <c r="AI20" s="112">
        <v>18.449999999999989</v>
      </c>
      <c r="AJ20" s="112">
        <v>18.449999999999989</v>
      </c>
      <c r="AK20" s="112">
        <v>0</v>
      </c>
      <c r="AL20" s="112">
        <v>6.4400000000000013</v>
      </c>
      <c r="AM20" s="74">
        <v>6.4400000000000013</v>
      </c>
      <c r="AN20" s="74">
        <v>0</v>
      </c>
      <c r="AO20" s="74">
        <v>-0.52999999999998693</v>
      </c>
      <c r="AP20" s="74">
        <v>-0.52999999999998693</v>
      </c>
      <c r="AQ20" s="74">
        <v>0</v>
      </c>
      <c r="AR20" s="74">
        <v>5.9100000000000144</v>
      </c>
      <c r="AS20" s="74">
        <v>5.9100000000000144</v>
      </c>
      <c r="AT20" s="74">
        <v>0</v>
      </c>
      <c r="AU20" s="74">
        <v>391.55</v>
      </c>
      <c r="AV20" s="74">
        <v>391.55</v>
      </c>
      <c r="AW20" s="74">
        <v>0</v>
      </c>
    </row>
    <row r="21" spans="1:49" s="73" customFormat="1" ht="23.1" customHeight="1">
      <c r="A21" s="321"/>
      <c r="B21" s="2" t="s">
        <v>27</v>
      </c>
      <c r="C21" s="4" t="s">
        <v>273</v>
      </c>
      <c r="D21" s="110">
        <v>37.449999999999996</v>
      </c>
      <c r="E21" s="112">
        <v>27</v>
      </c>
      <c r="F21" s="113">
        <v>30.4</v>
      </c>
      <c r="G21" s="113">
        <v>25.15</v>
      </c>
      <c r="H21" s="112">
        <v>26.38</v>
      </c>
      <c r="I21" s="74">
        <v>5.25</v>
      </c>
      <c r="J21" s="113">
        <v>4.0199999999999996</v>
      </c>
      <c r="K21" s="74">
        <v>9.27</v>
      </c>
      <c r="L21" s="112">
        <v>1</v>
      </c>
      <c r="M21" s="113">
        <v>0.54</v>
      </c>
      <c r="N21" s="113">
        <v>0.97</v>
      </c>
      <c r="O21" s="112">
        <v>0.48</v>
      </c>
      <c r="P21" s="74">
        <v>-0.42999999999999994</v>
      </c>
      <c r="Q21" s="113">
        <v>6.0000000000000053E-2</v>
      </c>
      <c r="R21" s="74">
        <v>-0.36999999999999988</v>
      </c>
      <c r="S21" s="112">
        <v>0</v>
      </c>
      <c r="T21" s="113">
        <v>0</v>
      </c>
      <c r="U21" s="113">
        <v>0</v>
      </c>
      <c r="V21" s="113">
        <v>0</v>
      </c>
      <c r="W21" s="74">
        <v>0</v>
      </c>
      <c r="X21" s="113">
        <v>0</v>
      </c>
      <c r="Y21" s="74">
        <v>0</v>
      </c>
      <c r="Z21" s="112">
        <v>16</v>
      </c>
      <c r="AA21" s="112">
        <v>9</v>
      </c>
      <c r="AB21" s="112">
        <v>4.13</v>
      </c>
      <c r="AC21" s="112">
        <v>2.48</v>
      </c>
      <c r="AD21" s="112">
        <v>0</v>
      </c>
      <c r="AE21" s="112">
        <v>1.65</v>
      </c>
      <c r="AF21" s="74">
        <v>3.27</v>
      </c>
      <c r="AG21" s="74">
        <v>3.27</v>
      </c>
      <c r="AH21" s="112">
        <v>0</v>
      </c>
      <c r="AI21" s="112">
        <v>2.1400000000000006</v>
      </c>
      <c r="AJ21" s="112">
        <v>2.1400000000000006</v>
      </c>
      <c r="AK21" s="112">
        <v>0</v>
      </c>
      <c r="AL21" s="112">
        <v>-0.79</v>
      </c>
      <c r="AM21" s="74">
        <v>-0.79</v>
      </c>
      <c r="AN21" s="74">
        <v>0</v>
      </c>
      <c r="AO21" s="74">
        <v>0.33999999999999941</v>
      </c>
      <c r="AP21" s="74">
        <v>0.33999999999999941</v>
      </c>
      <c r="AQ21" s="74">
        <v>0</v>
      </c>
      <c r="AR21" s="74">
        <v>-0.45000000000000062</v>
      </c>
      <c r="AS21" s="74">
        <v>-0.45000000000000062</v>
      </c>
      <c r="AT21" s="74">
        <v>0</v>
      </c>
      <c r="AU21" s="74">
        <v>8.4499999999999993</v>
      </c>
      <c r="AV21" s="74">
        <v>8.4499999999999993</v>
      </c>
      <c r="AW21" s="74">
        <v>0</v>
      </c>
    </row>
    <row r="22" spans="1:49" ht="23.1" customHeight="1">
      <c r="A22" s="320" t="s">
        <v>38</v>
      </c>
      <c r="B22" s="131" t="s">
        <v>7</v>
      </c>
      <c r="C22" s="131"/>
      <c r="D22" s="110">
        <v>2480.71</v>
      </c>
      <c r="E22" s="116">
        <v>723</v>
      </c>
      <c r="F22" s="116">
        <v>817.63</v>
      </c>
      <c r="G22" s="116">
        <v>537.07999999999993</v>
      </c>
      <c r="H22" s="116">
        <v>709.40000000000009</v>
      </c>
      <c r="I22" s="116">
        <v>280.55</v>
      </c>
      <c r="J22" s="116">
        <v>108.22999999999996</v>
      </c>
      <c r="K22" s="116">
        <v>388.78</v>
      </c>
      <c r="L22" s="116">
        <v>17</v>
      </c>
      <c r="M22" s="116">
        <v>11.24</v>
      </c>
      <c r="N22" s="116">
        <v>13.27</v>
      </c>
      <c r="O22" s="116">
        <v>9.76</v>
      </c>
      <c r="P22" s="116">
        <v>-2.0299999999999994</v>
      </c>
      <c r="Q22" s="116">
        <v>1.4799999999999998</v>
      </c>
      <c r="R22" s="116">
        <v>-0.54999999999999938</v>
      </c>
      <c r="S22" s="116">
        <v>444</v>
      </c>
      <c r="T22" s="116">
        <v>1043.57</v>
      </c>
      <c r="U22" s="116">
        <v>787.45</v>
      </c>
      <c r="V22" s="116">
        <v>905.4</v>
      </c>
      <c r="W22" s="116">
        <v>256.11999999999989</v>
      </c>
      <c r="X22" s="116">
        <v>138.16999999999996</v>
      </c>
      <c r="Y22" s="116">
        <v>394.28999999999985</v>
      </c>
      <c r="Z22" s="116">
        <v>311</v>
      </c>
      <c r="AA22" s="116">
        <v>321</v>
      </c>
      <c r="AB22" s="116">
        <v>104.28</v>
      </c>
      <c r="AC22" s="116">
        <v>62.56</v>
      </c>
      <c r="AD22" s="116">
        <v>0</v>
      </c>
      <c r="AE22" s="116">
        <v>41.72</v>
      </c>
      <c r="AF22" s="116">
        <v>51.49</v>
      </c>
      <c r="AG22" s="116">
        <v>51.49</v>
      </c>
      <c r="AH22" s="116">
        <v>0</v>
      </c>
      <c r="AI22" s="116">
        <v>55.44</v>
      </c>
      <c r="AJ22" s="116">
        <v>55.44</v>
      </c>
      <c r="AK22" s="116">
        <v>0</v>
      </c>
      <c r="AL22" s="116">
        <v>11.069999999999997</v>
      </c>
      <c r="AM22" s="116">
        <v>11.069999999999997</v>
      </c>
      <c r="AN22" s="116">
        <v>0</v>
      </c>
      <c r="AO22" s="74">
        <v>7.1200000000000045</v>
      </c>
      <c r="AP22" s="74">
        <v>7.1200000000000045</v>
      </c>
      <c r="AQ22" s="74">
        <v>0</v>
      </c>
      <c r="AR22" s="116">
        <v>18.189999999999998</v>
      </c>
      <c r="AS22" s="116">
        <v>18.189999999999998</v>
      </c>
      <c r="AT22" s="116">
        <v>0</v>
      </c>
      <c r="AU22" s="116">
        <v>800.70999999999981</v>
      </c>
      <c r="AV22" s="116">
        <v>800.70999999999981</v>
      </c>
      <c r="AW22" s="116">
        <v>0</v>
      </c>
    </row>
    <row r="23" spans="1:49" ht="23.1" customHeight="1">
      <c r="A23" s="321"/>
      <c r="B23" s="2" t="s">
        <v>43</v>
      </c>
      <c r="C23" s="130" t="s">
        <v>273</v>
      </c>
      <c r="D23" s="110">
        <v>2045.5800000000002</v>
      </c>
      <c r="E23" s="112">
        <v>479</v>
      </c>
      <c r="F23" s="113">
        <v>527.77</v>
      </c>
      <c r="G23" s="113">
        <v>350.81</v>
      </c>
      <c r="H23" s="112">
        <v>457.91</v>
      </c>
      <c r="I23" s="74">
        <v>176.95999999999998</v>
      </c>
      <c r="J23" s="113">
        <v>69.859999999999957</v>
      </c>
      <c r="K23" s="74">
        <v>246.81999999999994</v>
      </c>
      <c r="L23" s="112">
        <v>3</v>
      </c>
      <c r="M23" s="113">
        <v>1.74</v>
      </c>
      <c r="N23" s="113">
        <v>2.4</v>
      </c>
      <c r="O23" s="112">
        <v>1.52</v>
      </c>
      <c r="P23" s="74">
        <v>-0.65999999999999992</v>
      </c>
      <c r="Q23" s="113">
        <v>0.21999999999999997</v>
      </c>
      <c r="R23" s="74">
        <v>-0.43999999999999995</v>
      </c>
      <c r="S23" s="112">
        <v>444</v>
      </c>
      <c r="T23" s="113">
        <v>1043.57</v>
      </c>
      <c r="U23" s="113">
        <v>787.45</v>
      </c>
      <c r="V23" s="113">
        <v>905.4</v>
      </c>
      <c r="W23" s="74">
        <v>256.11999999999989</v>
      </c>
      <c r="X23" s="113">
        <v>138.16999999999996</v>
      </c>
      <c r="Y23" s="74">
        <v>394.28999999999985</v>
      </c>
      <c r="Z23" s="112">
        <v>162</v>
      </c>
      <c r="AA23" s="112">
        <v>174</v>
      </c>
      <c r="AB23" s="112">
        <v>55.44</v>
      </c>
      <c r="AC23" s="112">
        <v>33.26</v>
      </c>
      <c r="AD23" s="112">
        <v>0</v>
      </c>
      <c r="AE23" s="112">
        <v>22.18</v>
      </c>
      <c r="AF23" s="74">
        <v>26.44</v>
      </c>
      <c r="AG23" s="74">
        <v>26.44</v>
      </c>
      <c r="AH23" s="112">
        <v>0</v>
      </c>
      <c r="AI23" s="112">
        <v>30.170000000000016</v>
      </c>
      <c r="AJ23" s="112">
        <v>30.170000000000016</v>
      </c>
      <c r="AK23" s="112">
        <v>0</v>
      </c>
      <c r="AL23" s="112">
        <v>6.8199999999999967</v>
      </c>
      <c r="AM23" s="74">
        <v>6.8199999999999967</v>
      </c>
      <c r="AN23" s="74">
        <v>0</v>
      </c>
      <c r="AO23" s="74">
        <v>3.0899999999999821</v>
      </c>
      <c r="AP23" s="74">
        <v>3.0899999999999821</v>
      </c>
      <c r="AQ23" s="74">
        <v>0</v>
      </c>
      <c r="AR23" s="74">
        <v>9.9099999999999788</v>
      </c>
      <c r="AS23" s="74">
        <v>9.9099999999999788</v>
      </c>
      <c r="AT23" s="74">
        <v>0</v>
      </c>
      <c r="AU23" s="74">
        <v>650.5799999999997</v>
      </c>
      <c r="AV23" s="74">
        <v>650.5799999999997</v>
      </c>
      <c r="AW23" s="74">
        <v>0</v>
      </c>
    </row>
    <row r="24" spans="1:49" ht="23.1" customHeight="1">
      <c r="A24" s="322"/>
      <c r="B24" s="2" t="s">
        <v>44</v>
      </c>
      <c r="C24" s="4" t="s">
        <v>273</v>
      </c>
      <c r="D24" s="110">
        <v>435.13000000000005</v>
      </c>
      <c r="E24" s="112">
        <v>244</v>
      </c>
      <c r="F24" s="113">
        <v>289.86</v>
      </c>
      <c r="G24" s="113">
        <v>186.26999999999998</v>
      </c>
      <c r="H24" s="112">
        <v>251.49</v>
      </c>
      <c r="I24" s="74">
        <v>103.59000000000003</v>
      </c>
      <c r="J24" s="113">
        <v>38.370000000000005</v>
      </c>
      <c r="K24" s="74">
        <v>141.96000000000004</v>
      </c>
      <c r="L24" s="112">
        <v>14</v>
      </c>
      <c r="M24" s="113">
        <v>9.5</v>
      </c>
      <c r="N24" s="113">
        <v>10.87</v>
      </c>
      <c r="O24" s="112">
        <v>8.24</v>
      </c>
      <c r="P24" s="74">
        <v>-1.3699999999999992</v>
      </c>
      <c r="Q24" s="113">
        <v>1.2599999999999998</v>
      </c>
      <c r="R24" s="74">
        <v>-0.10999999999999943</v>
      </c>
      <c r="S24" s="112">
        <v>0</v>
      </c>
      <c r="T24" s="113">
        <v>0</v>
      </c>
      <c r="U24" s="113">
        <v>0</v>
      </c>
      <c r="V24" s="113">
        <v>0</v>
      </c>
      <c r="W24" s="74">
        <v>0</v>
      </c>
      <c r="X24" s="113">
        <v>0</v>
      </c>
      <c r="Y24" s="74">
        <v>0</v>
      </c>
      <c r="Z24" s="112">
        <v>149</v>
      </c>
      <c r="AA24" s="112">
        <v>147</v>
      </c>
      <c r="AB24" s="112">
        <v>48.84</v>
      </c>
      <c r="AC24" s="112">
        <v>29.3</v>
      </c>
      <c r="AD24" s="112">
        <v>0</v>
      </c>
      <c r="AE24" s="112">
        <v>19.54</v>
      </c>
      <c r="AF24" s="74">
        <v>25.05</v>
      </c>
      <c r="AG24" s="74">
        <v>25.05</v>
      </c>
      <c r="AH24" s="112">
        <v>0</v>
      </c>
      <c r="AI24" s="112">
        <v>25.269999999999982</v>
      </c>
      <c r="AJ24" s="112">
        <v>25.269999999999982</v>
      </c>
      <c r="AK24" s="112">
        <v>0</v>
      </c>
      <c r="AL24" s="112">
        <v>4.25</v>
      </c>
      <c r="AM24" s="74">
        <v>4.25</v>
      </c>
      <c r="AN24" s="74">
        <v>0</v>
      </c>
      <c r="AO24" s="74">
        <v>4.0300000000000189</v>
      </c>
      <c r="AP24" s="74">
        <v>4.0300000000000189</v>
      </c>
      <c r="AQ24" s="74">
        <v>0</v>
      </c>
      <c r="AR24" s="74">
        <v>8.2800000000000189</v>
      </c>
      <c r="AS24" s="74">
        <v>8.2800000000000189</v>
      </c>
      <c r="AT24" s="74">
        <v>0</v>
      </c>
      <c r="AU24" s="74">
        <v>150.13000000000005</v>
      </c>
      <c r="AV24" s="74">
        <v>150.13000000000005</v>
      </c>
      <c r="AW24" s="74">
        <v>0</v>
      </c>
    </row>
    <row r="25" spans="1:49" s="73" customFormat="1" ht="23.1" customHeight="1">
      <c r="A25" s="320" t="s">
        <v>51</v>
      </c>
      <c r="B25" s="131" t="s">
        <v>7</v>
      </c>
      <c r="C25" s="131"/>
      <c r="D25" s="110">
        <v>1248.3300000000004</v>
      </c>
      <c r="E25" s="116">
        <v>519</v>
      </c>
      <c r="F25" s="116">
        <v>899.49</v>
      </c>
      <c r="G25" s="116">
        <v>623.12</v>
      </c>
      <c r="H25" s="116">
        <v>778.67000000000007</v>
      </c>
      <c r="I25" s="116">
        <v>276.37000000000006</v>
      </c>
      <c r="J25" s="116">
        <v>120.82000000000004</v>
      </c>
      <c r="K25" s="116">
        <v>397.19000000000011</v>
      </c>
      <c r="L25" s="116">
        <v>5</v>
      </c>
      <c r="M25" s="116">
        <v>3.01</v>
      </c>
      <c r="N25" s="116">
        <v>4.0999999999999996</v>
      </c>
      <c r="O25" s="116">
        <v>2.63</v>
      </c>
      <c r="P25" s="116">
        <v>-1.0900000000000003</v>
      </c>
      <c r="Q25" s="116">
        <v>0.37999999999999989</v>
      </c>
      <c r="R25" s="116">
        <v>-0.71000000000000041</v>
      </c>
      <c r="S25" s="116">
        <v>5</v>
      </c>
      <c r="T25" s="116">
        <v>15.81</v>
      </c>
      <c r="U25" s="116">
        <v>7.49</v>
      </c>
      <c r="V25" s="116">
        <v>13.71</v>
      </c>
      <c r="W25" s="116">
        <v>8.32</v>
      </c>
      <c r="X25" s="116">
        <v>2.1</v>
      </c>
      <c r="Y25" s="116">
        <v>10.42</v>
      </c>
      <c r="Z25" s="116">
        <v>159</v>
      </c>
      <c r="AA25" s="116">
        <v>206</v>
      </c>
      <c r="AB25" s="116">
        <v>60.230000000000004</v>
      </c>
      <c r="AC25" s="116">
        <v>36.129999999999995</v>
      </c>
      <c r="AD25" s="116">
        <v>0</v>
      </c>
      <c r="AE25" s="116">
        <v>24.1</v>
      </c>
      <c r="AF25" s="116">
        <v>25.84</v>
      </c>
      <c r="AG25" s="116">
        <v>25.84</v>
      </c>
      <c r="AH25" s="116">
        <v>0</v>
      </c>
      <c r="AI25" s="116">
        <v>32.990000000000023</v>
      </c>
      <c r="AJ25" s="116">
        <v>32.990000000000023</v>
      </c>
      <c r="AK25" s="116">
        <v>0</v>
      </c>
      <c r="AL25" s="116">
        <v>10.29</v>
      </c>
      <c r="AM25" s="116">
        <v>10.29</v>
      </c>
      <c r="AN25" s="116">
        <v>0</v>
      </c>
      <c r="AO25" s="74">
        <v>3.1399999999999721</v>
      </c>
      <c r="AP25" s="74">
        <v>3.1399999999999721</v>
      </c>
      <c r="AQ25" s="74">
        <v>0</v>
      </c>
      <c r="AR25" s="116">
        <v>13.429999999999975</v>
      </c>
      <c r="AS25" s="116">
        <v>13.429999999999975</v>
      </c>
      <c r="AT25" s="116">
        <v>0</v>
      </c>
      <c r="AU25" s="116">
        <v>420.33000000000004</v>
      </c>
      <c r="AV25" s="116">
        <v>420.33000000000004</v>
      </c>
      <c r="AW25" s="116">
        <v>0</v>
      </c>
    </row>
    <row r="26" spans="1:49" ht="23.1" customHeight="1">
      <c r="A26" s="321"/>
      <c r="B26" s="111" t="s">
        <v>55</v>
      </c>
      <c r="C26" s="130" t="s">
        <v>273</v>
      </c>
      <c r="D26" s="110">
        <v>73.280000000000015</v>
      </c>
      <c r="E26" s="112">
        <v>75</v>
      </c>
      <c r="F26" s="113">
        <v>78.290000000000006</v>
      </c>
      <c r="G26" s="113">
        <v>93.17</v>
      </c>
      <c r="H26" s="112">
        <v>67.930000000000007</v>
      </c>
      <c r="I26" s="74">
        <v>-14.879999999999995</v>
      </c>
      <c r="J26" s="113">
        <v>10.36</v>
      </c>
      <c r="K26" s="74">
        <v>-4.519999999999996</v>
      </c>
      <c r="L26" s="112">
        <v>3</v>
      </c>
      <c r="M26" s="113">
        <v>1.63</v>
      </c>
      <c r="N26" s="113">
        <v>3.39</v>
      </c>
      <c r="O26" s="112">
        <v>1.42</v>
      </c>
      <c r="P26" s="74">
        <v>-1.7600000000000002</v>
      </c>
      <c r="Q26" s="113">
        <v>0.20999999999999996</v>
      </c>
      <c r="R26" s="74">
        <v>-1.5500000000000003</v>
      </c>
      <c r="S26" s="112">
        <v>0</v>
      </c>
      <c r="T26" s="113">
        <v>0</v>
      </c>
      <c r="U26" s="113">
        <v>1.0900000000000001</v>
      </c>
      <c r="V26" s="113">
        <v>0</v>
      </c>
      <c r="W26" s="74">
        <v>-1.0900000000000001</v>
      </c>
      <c r="X26" s="113">
        <v>0</v>
      </c>
      <c r="Y26" s="74">
        <v>-1.0900000000000001</v>
      </c>
      <c r="Z26" s="112">
        <v>42</v>
      </c>
      <c r="AA26" s="112">
        <v>49</v>
      </c>
      <c r="AB26" s="112">
        <v>15.02</v>
      </c>
      <c r="AC26" s="112">
        <v>9.01</v>
      </c>
      <c r="AD26" s="112">
        <v>0</v>
      </c>
      <c r="AE26" s="112">
        <v>6.01</v>
      </c>
      <c r="AF26" s="74">
        <v>6.93</v>
      </c>
      <c r="AG26" s="74">
        <v>6.93</v>
      </c>
      <c r="AH26" s="112">
        <v>0</v>
      </c>
      <c r="AI26" s="112">
        <v>8.6499999999999915</v>
      </c>
      <c r="AJ26" s="112">
        <v>8.6499999999999915</v>
      </c>
      <c r="AK26" s="112">
        <v>0</v>
      </c>
      <c r="AL26" s="112">
        <v>2.08</v>
      </c>
      <c r="AM26" s="74">
        <v>2.08</v>
      </c>
      <c r="AN26" s="74">
        <v>0</v>
      </c>
      <c r="AO26" s="74">
        <v>0.36000000000000831</v>
      </c>
      <c r="AP26" s="74">
        <v>0.36000000000000831</v>
      </c>
      <c r="AQ26" s="74">
        <v>0</v>
      </c>
      <c r="AR26" s="74">
        <v>2.4400000000000084</v>
      </c>
      <c r="AS26" s="74">
        <v>2.4400000000000084</v>
      </c>
      <c r="AT26" s="74">
        <v>0</v>
      </c>
      <c r="AU26" s="74">
        <v>-4.7199999999999882</v>
      </c>
      <c r="AV26" s="74">
        <v>-4.7199999999999882</v>
      </c>
      <c r="AW26" s="74">
        <v>0</v>
      </c>
    </row>
    <row r="27" spans="1:49" ht="23.1" customHeight="1">
      <c r="A27" s="321"/>
      <c r="B27" s="3" t="s">
        <v>318</v>
      </c>
      <c r="C27" s="130" t="s">
        <v>273</v>
      </c>
      <c r="D27" s="110">
        <v>657.83</v>
      </c>
      <c r="E27" s="112">
        <v>257</v>
      </c>
      <c r="F27" s="113">
        <v>497.49</v>
      </c>
      <c r="G27" s="113">
        <v>381.95</v>
      </c>
      <c r="H27" s="112">
        <v>431.62</v>
      </c>
      <c r="I27" s="74">
        <v>115.54000000000002</v>
      </c>
      <c r="J27" s="113">
        <v>65.87</v>
      </c>
      <c r="K27" s="74">
        <v>181.41000000000003</v>
      </c>
      <c r="L27" s="112">
        <v>0</v>
      </c>
      <c r="M27" s="113">
        <v>0</v>
      </c>
      <c r="N27" s="113">
        <v>0</v>
      </c>
      <c r="O27" s="112">
        <v>0</v>
      </c>
      <c r="P27" s="74">
        <v>0</v>
      </c>
      <c r="Q27" s="113">
        <v>0</v>
      </c>
      <c r="R27" s="74">
        <v>0</v>
      </c>
      <c r="S27" s="112">
        <v>4</v>
      </c>
      <c r="T27" s="113">
        <v>13.05</v>
      </c>
      <c r="U27" s="113">
        <v>0</v>
      </c>
      <c r="V27" s="113">
        <v>11.32</v>
      </c>
      <c r="W27" s="74">
        <v>13.05</v>
      </c>
      <c r="X27" s="113">
        <v>1.7300000000000004</v>
      </c>
      <c r="Y27" s="74">
        <v>14.780000000000001</v>
      </c>
      <c r="Z27" s="112">
        <v>75</v>
      </c>
      <c r="AA27" s="112">
        <v>81</v>
      </c>
      <c r="AB27" s="112">
        <v>25.740000000000002</v>
      </c>
      <c r="AC27" s="112">
        <v>15.44</v>
      </c>
      <c r="AD27" s="112">
        <v>0</v>
      </c>
      <c r="AE27" s="112">
        <v>10.3</v>
      </c>
      <c r="AF27" s="74">
        <v>12.18</v>
      </c>
      <c r="AG27" s="74">
        <v>12.18</v>
      </c>
      <c r="AH27" s="112">
        <v>0</v>
      </c>
      <c r="AI27" s="112">
        <v>14.060000000000002</v>
      </c>
      <c r="AJ27" s="112">
        <v>14.060000000000002</v>
      </c>
      <c r="AK27" s="112">
        <v>0</v>
      </c>
      <c r="AL27" s="112">
        <v>3.26</v>
      </c>
      <c r="AM27" s="74">
        <v>3.26</v>
      </c>
      <c r="AN27" s="74">
        <v>0</v>
      </c>
      <c r="AO27" s="74">
        <v>1.3799999999999972</v>
      </c>
      <c r="AP27" s="74">
        <v>1.3799999999999972</v>
      </c>
      <c r="AQ27" s="74">
        <v>0</v>
      </c>
      <c r="AR27" s="74">
        <v>4.639999999999997</v>
      </c>
      <c r="AS27" s="74">
        <v>4.639999999999997</v>
      </c>
      <c r="AT27" s="74">
        <v>0</v>
      </c>
      <c r="AU27" s="74">
        <v>200.83</v>
      </c>
      <c r="AV27" s="74">
        <v>200.83</v>
      </c>
      <c r="AW27" s="74">
        <v>0</v>
      </c>
    </row>
    <row r="28" spans="1:49" ht="23.1" customHeight="1">
      <c r="A28" s="321"/>
      <c r="B28" s="3" t="s">
        <v>337</v>
      </c>
      <c r="C28" s="4" t="s">
        <v>272</v>
      </c>
      <c r="D28" s="110">
        <v>3.36</v>
      </c>
      <c r="E28" s="112">
        <v>0</v>
      </c>
      <c r="F28" s="113">
        <v>0</v>
      </c>
      <c r="G28" s="113">
        <v>0</v>
      </c>
      <c r="H28" s="112">
        <v>0</v>
      </c>
      <c r="I28" s="74">
        <v>0</v>
      </c>
      <c r="J28" s="113">
        <v>0</v>
      </c>
      <c r="K28" s="74">
        <v>0</v>
      </c>
      <c r="L28" s="112">
        <v>0</v>
      </c>
      <c r="M28" s="113">
        <v>0</v>
      </c>
      <c r="N28" s="113">
        <v>0</v>
      </c>
      <c r="O28" s="112">
        <v>0</v>
      </c>
      <c r="P28" s="74">
        <v>0</v>
      </c>
      <c r="Q28" s="113">
        <v>0</v>
      </c>
      <c r="R28" s="74">
        <v>0</v>
      </c>
      <c r="S28" s="112">
        <v>0</v>
      </c>
      <c r="T28" s="113">
        <v>0</v>
      </c>
      <c r="U28" s="113">
        <v>0</v>
      </c>
      <c r="V28" s="113">
        <v>0</v>
      </c>
      <c r="W28" s="74">
        <v>0</v>
      </c>
      <c r="X28" s="113">
        <v>0</v>
      </c>
      <c r="Y28" s="74">
        <v>0</v>
      </c>
      <c r="Z28" s="112">
        <v>0</v>
      </c>
      <c r="AA28" s="112">
        <v>17</v>
      </c>
      <c r="AB28" s="112">
        <v>2.8</v>
      </c>
      <c r="AC28" s="112">
        <v>1.68</v>
      </c>
      <c r="AD28" s="112">
        <v>0</v>
      </c>
      <c r="AE28" s="112">
        <v>1.1200000000000001</v>
      </c>
      <c r="AF28" s="74">
        <v>0</v>
      </c>
      <c r="AG28" s="74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1.68</v>
      </c>
      <c r="AM28" s="74">
        <v>1.68</v>
      </c>
      <c r="AN28" s="74">
        <v>0</v>
      </c>
      <c r="AO28" s="74">
        <v>1.68</v>
      </c>
      <c r="AP28" s="74">
        <v>1.68</v>
      </c>
      <c r="AQ28" s="74">
        <v>0</v>
      </c>
      <c r="AR28" s="74">
        <v>3.36</v>
      </c>
      <c r="AS28" s="74">
        <v>3.36</v>
      </c>
      <c r="AT28" s="74">
        <v>0</v>
      </c>
      <c r="AU28" s="74">
        <v>3.36</v>
      </c>
      <c r="AV28" s="74">
        <v>3.36</v>
      </c>
      <c r="AW28" s="74">
        <v>0</v>
      </c>
    </row>
    <row r="29" spans="1:49" ht="23.1" customHeight="1">
      <c r="A29" s="322"/>
      <c r="B29" s="2" t="s">
        <v>56</v>
      </c>
      <c r="C29" s="4" t="s">
        <v>273</v>
      </c>
      <c r="D29" s="110">
        <v>513.86</v>
      </c>
      <c r="E29" s="112">
        <v>187</v>
      </c>
      <c r="F29" s="113">
        <v>323.71000000000004</v>
      </c>
      <c r="G29" s="113">
        <v>148</v>
      </c>
      <c r="H29" s="112">
        <v>279.12</v>
      </c>
      <c r="I29" s="74">
        <v>175.71000000000004</v>
      </c>
      <c r="J29" s="113">
        <v>44.590000000000032</v>
      </c>
      <c r="K29" s="74">
        <v>220.30000000000007</v>
      </c>
      <c r="L29" s="112">
        <v>2</v>
      </c>
      <c r="M29" s="113">
        <v>1.38</v>
      </c>
      <c r="N29" s="113">
        <v>0.71</v>
      </c>
      <c r="O29" s="112">
        <v>1.21</v>
      </c>
      <c r="P29" s="74">
        <v>0.66999999999999993</v>
      </c>
      <c r="Q29" s="113">
        <v>0.16999999999999993</v>
      </c>
      <c r="R29" s="74">
        <v>0.83999999999999986</v>
      </c>
      <c r="S29" s="112">
        <v>1</v>
      </c>
      <c r="T29" s="113">
        <v>2.76</v>
      </c>
      <c r="U29" s="113">
        <v>6.4</v>
      </c>
      <c r="V29" s="113">
        <v>2.39</v>
      </c>
      <c r="W29" s="74">
        <v>-3.6400000000000006</v>
      </c>
      <c r="X29" s="113">
        <v>0.36999999999999966</v>
      </c>
      <c r="Y29" s="74">
        <v>-3.2700000000000009</v>
      </c>
      <c r="Z29" s="112">
        <v>42</v>
      </c>
      <c r="AA29" s="112">
        <v>59</v>
      </c>
      <c r="AB29" s="112">
        <v>16.670000000000002</v>
      </c>
      <c r="AC29" s="112">
        <v>10</v>
      </c>
      <c r="AD29" s="112">
        <v>0</v>
      </c>
      <c r="AE29" s="112">
        <v>6.67</v>
      </c>
      <c r="AF29" s="74">
        <v>6.73</v>
      </c>
      <c r="AG29" s="74">
        <v>6.73</v>
      </c>
      <c r="AH29" s="112">
        <v>0</v>
      </c>
      <c r="AI29" s="112">
        <v>10.28000000000003</v>
      </c>
      <c r="AJ29" s="112">
        <v>10.28000000000003</v>
      </c>
      <c r="AK29" s="112">
        <v>0</v>
      </c>
      <c r="AL29" s="112">
        <v>3.2699999999999996</v>
      </c>
      <c r="AM29" s="74">
        <v>3.2699999999999996</v>
      </c>
      <c r="AN29" s="74">
        <v>0</v>
      </c>
      <c r="AO29" s="74">
        <v>-0.28000000000002956</v>
      </c>
      <c r="AP29" s="74">
        <v>-0.28000000000002956</v>
      </c>
      <c r="AQ29" s="74">
        <v>0</v>
      </c>
      <c r="AR29" s="74">
        <v>2.98999999999997</v>
      </c>
      <c r="AS29" s="74">
        <v>2.98999999999997</v>
      </c>
      <c r="AT29" s="74">
        <v>0</v>
      </c>
      <c r="AU29" s="74">
        <v>220.86000000000004</v>
      </c>
      <c r="AV29" s="74">
        <v>220.86000000000004</v>
      </c>
      <c r="AW29" s="74">
        <v>0</v>
      </c>
    </row>
    <row r="30" spans="1:49" s="73" customFormat="1" ht="23.1" customHeight="1">
      <c r="A30" s="320" t="s">
        <v>62</v>
      </c>
      <c r="B30" s="131" t="s">
        <v>7</v>
      </c>
      <c r="C30" s="131"/>
      <c r="D30" s="110">
        <v>1264.0400000000004</v>
      </c>
      <c r="E30" s="116">
        <v>835</v>
      </c>
      <c r="F30" s="116">
        <v>949.58999999999992</v>
      </c>
      <c r="G30" s="116">
        <v>723.46</v>
      </c>
      <c r="H30" s="116">
        <v>791.48</v>
      </c>
      <c r="I30" s="116">
        <v>226.12999999999997</v>
      </c>
      <c r="J30" s="116">
        <v>158.10999999999999</v>
      </c>
      <c r="K30" s="116">
        <v>384.24</v>
      </c>
      <c r="L30" s="116">
        <v>32</v>
      </c>
      <c r="M30" s="116">
        <v>17.16</v>
      </c>
      <c r="N30" s="116">
        <v>29.73</v>
      </c>
      <c r="O30" s="116">
        <v>13.68</v>
      </c>
      <c r="P30" s="116">
        <v>-12.57</v>
      </c>
      <c r="Q30" s="116">
        <v>3.4799999999999995</v>
      </c>
      <c r="R30" s="116">
        <v>-9.0900000000000016</v>
      </c>
      <c r="S30" s="116">
        <v>2</v>
      </c>
      <c r="T30" s="116">
        <v>3.32</v>
      </c>
      <c r="U30" s="116">
        <v>23.560000000000002</v>
      </c>
      <c r="V30" s="116">
        <v>2.88</v>
      </c>
      <c r="W30" s="116">
        <v>-20.240000000000002</v>
      </c>
      <c r="X30" s="116">
        <v>0.43999999999999984</v>
      </c>
      <c r="Y30" s="116">
        <v>-19.8</v>
      </c>
      <c r="Z30" s="116">
        <v>395</v>
      </c>
      <c r="AA30" s="116">
        <v>459</v>
      </c>
      <c r="AB30" s="116">
        <v>140.91</v>
      </c>
      <c r="AC30" s="116">
        <v>84.54</v>
      </c>
      <c r="AD30" s="116">
        <v>0</v>
      </c>
      <c r="AE30" s="116">
        <v>56.37</v>
      </c>
      <c r="AF30" s="116">
        <v>68.429999999999993</v>
      </c>
      <c r="AG30" s="116">
        <v>68.429999999999993</v>
      </c>
      <c r="AH30" s="116">
        <v>0</v>
      </c>
      <c r="AI30" s="116">
        <v>59.95999999999998</v>
      </c>
      <c r="AJ30" s="116">
        <v>59.95999999999998</v>
      </c>
      <c r="AK30" s="116">
        <v>0</v>
      </c>
      <c r="AL30" s="116">
        <v>16.11</v>
      </c>
      <c r="AM30" s="116">
        <v>16.11</v>
      </c>
      <c r="AN30" s="116">
        <v>0</v>
      </c>
      <c r="AO30" s="116">
        <v>24.580000000000023</v>
      </c>
      <c r="AP30" s="116">
        <v>24.580000000000023</v>
      </c>
      <c r="AQ30" s="116">
        <v>0</v>
      </c>
      <c r="AR30" s="116">
        <v>40.690000000000012</v>
      </c>
      <c r="AS30" s="116">
        <v>40.690000000000012</v>
      </c>
      <c r="AT30" s="116">
        <v>0</v>
      </c>
      <c r="AU30" s="116">
        <v>396.03999999999996</v>
      </c>
      <c r="AV30" s="116">
        <v>396.03999999999996</v>
      </c>
      <c r="AW30" s="116">
        <v>0</v>
      </c>
    </row>
    <row r="31" spans="1:49" ht="23.1" customHeight="1">
      <c r="A31" s="321"/>
      <c r="B31" s="2" t="s">
        <v>66</v>
      </c>
      <c r="C31" s="4" t="s">
        <v>273</v>
      </c>
      <c r="D31" s="110">
        <v>226.55</v>
      </c>
      <c r="E31" s="112">
        <v>228</v>
      </c>
      <c r="F31" s="113">
        <v>177.47</v>
      </c>
      <c r="G31" s="113">
        <v>150.74</v>
      </c>
      <c r="H31" s="112">
        <v>153.97999999999999</v>
      </c>
      <c r="I31" s="74">
        <v>26.72999999999999</v>
      </c>
      <c r="J31" s="113">
        <v>23.490000000000009</v>
      </c>
      <c r="K31" s="74">
        <v>50.22</v>
      </c>
      <c r="L31" s="112">
        <v>5</v>
      </c>
      <c r="M31" s="113">
        <v>2.19</v>
      </c>
      <c r="N31" s="113">
        <v>3.18</v>
      </c>
      <c r="O31" s="112">
        <v>1.9</v>
      </c>
      <c r="P31" s="74">
        <v>-0.99000000000000021</v>
      </c>
      <c r="Q31" s="113">
        <v>0.29000000000000004</v>
      </c>
      <c r="R31" s="74">
        <v>-0.70000000000000018</v>
      </c>
      <c r="S31" s="112">
        <v>1</v>
      </c>
      <c r="T31" s="113">
        <v>0.92</v>
      </c>
      <c r="U31" s="113">
        <v>2.76</v>
      </c>
      <c r="V31" s="113">
        <v>0.8</v>
      </c>
      <c r="W31" s="74">
        <v>-1.8399999999999999</v>
      </c>
      <c r="X31" s="113">
        <v>0.12</v>
      </c>
      <c r="Y31" s="74">
        <v>-1.7199999999999998</v>
      </c>
      <c r="Z31" s="112">
        <v>83</v>
      </c>
      <c r="AA31" s="112">
        <v>103</v>
      </c>
      <c r="AB31" s="112">
        <v>30.689999999999998</v>
      </c>
      <c r="AC31" s="112">
        <v>18.41</v>
      </c>
      <c r="AD31" s="112">
        <v>0</v>
      </c>
      <c r="AE31" s="112">
        <v>12.28</v>
      </c>
      <c r="AF31" s="74">
        <v>14.75</v>
      </c>
      <c r="AG31" s="74">
        <v>14.75</v>
      </c>
      <c r="AH31" s="112">
        <v>0</v>
      </c>
      <c r="AI31" s="112">
        <v>18.319999999999993</v>
      </c>
      <c r="AJ31" s="112">
        <v>18.319999999999993</v>
      </c>
      <c r="AK31" s="112">
        <v>0</v>
      </c>
      <c r="AL31" s="112">
        <v>3.66</v>
      </c>
      <c r="AM31" s="74">
        <v>3.66</v>
      </c>
      <c r="AN31" s="74">
        <v>0</v>
      </c>
      <c r="AO31" s="74">
        <v>9.0000000000006963E-2</v>
      </c>
      <c r="AP31" s="74">
        <v>9.0000000000006963E-2</v>
      </c>
      <c r="AQ31" s="74">
        <v>0</v>
      </c>
      <c r="AR31" s="74">
        <v>3.7500000000000071</v>
      </c>
      <c r="AS31" s="74">
        <v>3.7500000000000071</v>
      </c>
      <c r="AT31" s="74">
        <v>0</v>
      </c>
      <c r="AU31" s="74">
        <v>51.550000000000004</v>
      </c>
      <c r="AV31" s="74">
        <v>51.550000000000004</v>
      </c>
      <c r="AW31" s="74">
        <v>0</v>
      </c>
    </row>
    <row r="32" spans="1:49" ht="23.1" customHeight="1">
      <c r="A32" s="321"/>
      <c r="B32" s="2" t="s">
        <v>67</v>
      </c>
      <c r="C32" s="4" t="s">
        <v>273</v>
      </c>
      <c r="D32" s="110">
        <v>292.32</v>
      </c>
      <c r="E32" s="112">
        <v>200</v>
      </c>
      <c r="F32" s="113">
        <v>179.16</v>
      </c>
      <c r="G32" s="113">
        <v>99.19</v>
      </c>
      <c r="H32" s="112">
        <v>155.32</v>
      </c>
      <c r="I32" s="74">
        <v>79.97</v>
      </c>
      <c r="J32" s="113">
        <v>23.840000000000003</v>
      </c>
      <c r="K32" s="74">
        <v>103.81</v>
      </c>
      <c r="L32" s="112">
        <v>21</v>
      </c>
      <c r="M32" s="113">
        <v>12.17</v>
      </c>
      <c r="N32" s="113">
        <v>24.91</v>
      </c>
      <c r="O32" s="112">
        <v>10.57</v>
      </c>
      <c r="P32" s="74">
        <v>-12.74</v>
      </c>
      <c r="Q32" s="113">
        <v>1.5999999999999996</v>
      </c>
      <c r="R32" s="74">
        <v>-11.14</v>
      </c>
      <c r="S32" s="112">
        <v>0</v>
      </c>
      <c r="T32" s="113">
        <v>0</v>
      </c>
      <c r="U32" s="113">
        <v>0</v>
      </c>
      <c r="V32" s="113">
        <v>0</v>
      </c>
      <c r="W32" s="74">
        <v>0</v>
      </c>
      <c r="X32" s="113">
        <v>0</v>
      </c>
      <c r="Y32" s="74">
        <v>0</v>
      </c>
      <c r="Z32" s="112">
        <v>149</v>
      </c>
      <c r="AA32" s="112">
        <v>145</v>
      </c>
      <c r="AB32" s="112">
        <v>48.51</v>
      </c>
      <c r="AC32" s="112">
        <v>29.11</v>
      </c>
      <c r="AD32" s="112">
        <v>0</v>
      </c>
      <c r="AE32" s="112">
        <v>19.399999999999999</v>
      </c>
      <c r="AF32" s="74">
        <v>24.46</v>
      </c>
      <c r="AG32" s="74">
        <v>24.46</v>
      </c>
      <c r="AH32" s="112">
        <v>0</v>
      </c>
      <c r="AI32" s="112">
        <v>21.110000000000014</v>
      </c>
      <c r="AJ32" s="112">
        <v>21.110000000000014</v>
      </c>
      <c r="AK32" s="112">
        <v>0</v>
      </c>
      <c r="AL32" s="112">
        <v>4.6499999999999986</v>
      </c>
      <c r="AM32" s="74">
        <v>4.6499999999999986</v>
      </c>
      <c r="AN32" s="74">
        <v>0</v>
      </c>
      <c r="AO32" s="74">
        <v>7.9999999999999858</v>
      </c>
      <c r="AP32" s="74">
        <v>7.9999999999999858</v>
      </c>
      <c r="AQ32" s="74">
        <v>0</v>
      </c>
      <c r="AR32" s="74">
        <v>12.649999999999984</v>
      </c>
      <c r="AS32" s="74">
        <v>12.649999999999984</v>
      </c>
      <c r="AT32" s="74">
        <v>0</v>
      </c>
      <c r="AU32" s="74">
        <v>105.31999999999998</v>
      </c>
      <c r="AV32" s="74">
        <v>105.31999999999998</v>
      </c>
      <c r="AW32" s="74">
        <v>0</v>
      </c>
    </row>
    <row r="33" spans="1:49" s="118" customFormat="1" ht="23.1" customHeight="1">
      <c r="A33" s="321"/>
      <c r="B33" s="2" t="s">
        <v>68</v>
      </c>
      <c r="C33" s="4" t="s">
        <v>272</v>
      </c>
      <c r="D33" s="110">
        <v>390.86999999999995</v>
      </c>
      <c r="E33" s="112">
        <v>234</v>
      </c>
      <c r="F33" s="113">
        <v>334.71</v>
      </c>
      <c r="G33" s="113">
        <v>287.94</v>
      </c>
      <c r="H33" s="112">
        <v>258.11</v>
      </c>
      <c r="I33" s="74">
        <v>46.769999999999982</v>
      </c>
      <c r="J33" s="113">
        <v>76.599999999999966</v>
      </c>
      <c r="K33" s="74">
        <v>123.36999999999995</v>
      </c>
      <c r="L33" s="112">
        <v>0</v>
      </c>
      <c r="M33" s="113">
        <v>0</v>
      </c>
      <c r="N33" s="113">
        <v>0</v>
      </c>
      <c r="O33" s="112">
        <v>0</v>
      </c>
      <c r="P33" s="74">
        <v>0</v>
      </c>
      <c r="Q33" s="113">
        <v>0</v>
      </c>
      <c r="R33" s="74">
        <v>0</v>
      </c>
      <c r="S33" s="112">
        <v>0</v>
      </c>
      <c r="T33" s="113">
        <v>0</v>
      </c>
      <c r="U33" s="113">
        <v>20.8</v>
      </c>
      <c r="V33" s="113">
        <v>0</v>
      </c>
      <c r="W33" s="74">
        <v>-20.8</v>
      </c>
      <c r="X33" s="113">
        <v>0</v>
      </c>
      <c r="Y33" s="74">
        <v>-20.8</v>
      </c>
      <c r="Z33" s="112">
        <v>103</v>
      </c>
      <c r="AA33" s="112">
        <v>148</v>
      </c>
      <c r="AB33" s="112">
        <v>41.42</v>
      </c>
      <c r="AC33" s="112">
        <v>24.85</v>
      </c>
      <c r="AD33" s="112">
        <v>0</v>
      </c>
      <c r="AE33" s="112">
        <v>16.57</v>
      </c>
      <c r="AF33" s="74">
        <v>19.510000000000002</v>
      </c>
      <c r="AG33" s="74">
        <v>19.510000000000002</v>
      </c>
      <c r="AH33" s="112">
        <v>0</v>
      </c>
      <c r="AI33" s="112">
        <v>10.889999999999986</v>
      </c>
      <c r="AJ33" s="112">
        <v>10.889999999999986</v>
      </c>
      <c r="AK33" s="112">
        <v>0</v>
      </c>
      <c r="AL33" s="112">
        <v>5.34</v>
      </c>
      <c r="AM33" s="74">
        <v>5.34</v>
      </c>
      <c r="AN33" s="74">
        <v>0</v>
      </c>
      <c r="AO33" s="74">
        <v>13.960000000000015</v>
      </c>
      <c r="AP33" s="74">
        <v>13.960000000000015</v>
      </c>
      <c r="AQ33" s="74">
        <v>0</v>
      </c>
      <c r="AR33" s="74">
        <v>19.300000000000015</v>
      </c>
      <c r="AS33" s="74">
        <v>19.300000000000015</v>
      </c>
      <c r="AT33" s="74">
        <v>0</v>
      </c>
      <c r="AU33" s="74">
        <v>121.86999999999996</v>
      </c>
      <c r="AV33" s="74">
        <v>121.86999999999996</v>
      </c>
      <c r="AW33" s="74">
        <v>0</v>
      </c>
    </row>
    <row r="34" spans="1:49" ht="23.1" customHeight="1">
      <c r="A34" s="321"/>
      <c r="B34" s="2" t="s">
        <v>69</v>
      </c>
      <c r="C34" s="4" t="s">
        <v>273</v>
      </c>
      <c r="D34" s="110">
        <v>351.34999999999997</v>
      </c>
      <c r="E34" s="112">
        <v>173</v>
      </c>
      <c r="F34" s="113">
        <v>258.25</v>
      </c>
      <c r="G34" s="113">
        <v>185.59</v>
      </c>
      <c r="H34" s="112">
        <v>224.07</v>
      </c>
      <c r="I34" s="74">
        <v>72.66</v>
      </c>
      <c r="J34" s="113">
        <v>34.180000000000007</v>
      </c>
      <c r="K34" s="74">
        <v>106.84</v>
      </c>
      <c r="L34" s="112">
        <v>2</v>
      </c>
      <c r="M34" s="113">
        <v>1.4</v>
      </c>
      <c r="N34" s="113">
        <v>0.71</v>
      </c>
      <c r="O34" s="112">
        <v>1.21</v>
      </c>
      <c r="P34" s="74">
        <v>0.69</v>
      </c>
      <c r="Q34" s="113">
        <v>0.18999999999999995</v>
      </c>
      <c r="R34" s="74">
        <v>0.87999999999999989</v>
      </c>
      <c r="S34" s="112">
        <v>1</v>
      </c>
      <c r="T34" s="113">
        <v>2.4</v>
      </c>
      <c r="U34" s="113">
        <v>0</v>
      </c>
      <c r="V34" s="113">
        <v>2.08</v>
      </c>
      <c r="W34" s="74">
        <v>2.4</v>
      </c>
      <c r="X34" s="113">
        <v>0.31999999999999984</v>
      </c>
      <c r="Y34" s="74">
        <v>2.7199999999999998</v>
      </c>
      <c r="Z34" s="112">
        <v>57</v>
      </c>
      <c r="AA34" s="112">
        <v>59</v>
      </c>
      <c r="AB34" s="112">
        <v>19.14</v>
      </c>
      <c r="AC34" s="112">
        <v>11.48</v>
      </c>
      <c r="AD34" s="112">
        <v>0</v>
      </c>
      <c r="AE34" s="112">
        <v>7.66</v>
      </c>
      <c r="AF34" s="74">
        <v>9.41</v>
      </c>
      <c r="AG34" s="74">
        <v>9.41</v>
      </c>
      <c r="AH34" s="112">
        <v>0</v>
      </c>
      <c r="AI34" s="112">
        <v>9.6399999999999864</v>
      </c>
      <c r="AJ34" s="112">
        <v>9.6399999999999864</v>
      </c>
      <c r="AK34" s="112">
        <v>0</v>
      </c>
      <c r="AL34" s="112">
        <v>2.0700000000000003</v>
      </c>
      <c r="AM34" s="74">
        <v>2.0700000000000003</v>
      </c>
      <c r="AN34" s="74">
        <v>0</v>
      </c>
      <c r="AO34" s="74">
        <v>1.8400000000000141</v>
      </c>
      <c r="AP34" s="74">
        <v>1.8400000000000141</v>
      </c>
      <c r="AQ34" s="74">
        <v>0</v>
      </c>
      <c r="AR34" s="74">
        <v>3.9100000000000144</v>
      </c>
      <c r="AS34" s="74">
        <v>3.9100000000000144</v>
      </c>
      <c r="AT34" s="74">
        <v>0</v>
      </c>
      <c r="AU34" s="74">
        <v>114.35000000000001</v>
      </c>
      <c r="AV34" s="74">
        <v>114.35000000000001</v>
      </c>
      <c r="AW34" s="74">
        <v>0</v>
      </c>
    </row>
    <row r="35" spans="1:49" ht="23.1" customHeight="1">
      <c r="A35" s="376"/>
      <c r="B35" s="2" t="s">
        <v>70</v>
      </c>
      <c r="C35" s="4" t="s">
        <v>273</v>
      </c>
      <c r="D35" s="110">
        <v>2.9499999999999993</v>
      </c>
      <c r="E35" s="112">
        <v>0</v>
      </c>
      <c r="F35" s="113">
        <v>0</v>
      </c>
      <c r="G35" s="113">
        <v>0</v>
      </c>
      <c r="H35" s="112">
        <v>0</v>
      </c>
      <c r="I35" s="74">
        <v>0</v>
      </c>
      <c r="J35" s="113">
        <v>0</v>
      </c>
      <c r="K35" s="74">
        <v>0</v>
      </c>
      <c r="L35" s="112">
        <v>4</v>
      </c>
      <c r="M35" s="113">
        <v>1.4</v>
      </c>
      <c r="N35" s="113">
        <v>0.93</v>
      </c>
      <c r="O35" s="112">
        <v>0</v>
      </c>
      <c r="P35" s="74">
        <v>0.46999999999999986</v>
      </c>
      <c r="Q35" s="113">
        <v>1.4</v>
      </c>
      <c r="R35" s="74">
        <v>1.8699999999999997</v>
      </c>
      <c r="S35" s="112">
        <v>0</v>
      </c>
      <c r="T35" s="113">
        <v>0</v>
      </c>
      <c r="U35" s="113">
        <v>0</v>
      </c>
      <c r="V35" s="113">
        <v>0</v>
      </c>
      <c r="W35" s="74">
        <v>0</v>
      </c>
      <c r="X35" s="113">
        <v>0</v>
      </c>
      <c r="Y35" s="74">
        <v>0</v>
      </c>
      <c r="Z35" s="112">
        <v>3</v>
      </c>
      <c r="AA35" s="112">
        <v>4</v>
      </c>
      <c r="AB35" s="112">
        <v>1.1499999999999999</v>
      </c>
      <c r="AC35" s="112">
        <v>0.69</v>
      </c>
      <c r="AD35" s="112">
        <v>0</v>
      </c>
      <c r="AE35" s="112">
        <v>0.46</v>
      </c>
      <c r="AF35" s="74">
        <v>0.3</v>
      </c>
      <c r="AG35" s="74">
        <v>0.3</v>
      </c>
      <c r="AH35" s="112">
        <v>0</v>
      </c>
      <c r="AI35" s="112">
        <v>0</v>
      </c>
      <c r="AJ35" s="112">
        <v>0</v>
      </c>
      <c r="AK35" s="112">
        <v>0</v>
      </c>
      <c r="AL35" s="112">
        <v>0.38999999999999996</v>
      </c>
      <c r="AM35" s="74">
        <v>0.38999999999999996</v>
      </c>
      <c r="AN35" s="74">
        <v>0</v>
      </c>
      <c r="AO35" s="74">
        <v>0.69</v>
      </c>
      <c r="AP35" s="74">
        <v>0.69</v>
      </c>
      <c r="AQ35" s="74">
        <v>0</v>
      </c>
      <c r="AR35" s="74">
        <v>1.0799999999999998</v>
      </c>
      <c r="AS35" s="74">
        <v>1.0799999999999998</v>
      </c>
      <c r="AT35" s="74">
        <v>0</v>
      </c>
      <c r="AU35" s="74">
        <v>2.9499999999999993</v>
      </c>
      <c r="AV35" s="74">
        <v>2.9499999999999993</v>
      </c>
      <c r="AW35" s="74">
        <v>0</v>
      </c>
    </row>
    <row r="36" spans="1:49" s="73" customFormat="1" ht="23.1" customHeight="1">
      <c r="A36" s="320" t="s">
        <v>83</v>
      </c>
      <c r="B36" s="131" t="s">
        <v>7</v>
      </c>
      <c r="C36" s="131"/>
      <c r="D36" s="110">
        <v>-58.370000000000047</v>
      </c>
      <c r="E36" s="116">
        <v>223</v>
      </c>
      <c r="F36" s="116">
        <v>184.91</v>
      </c>
      <c r="G36" s="116">
        <v>149.89999999999998</v>
      </c>
      <c r="H36" s="116">
        <v>160.42000000000002</v>
      </c>
      <c r="I36" s="116">
        <v>35.01</v>
      </c>
      <c r="J36" s="116">
        <v>24.489999999999977</v>
      </c>
      <c r="K36" s="116">
        <v>59.499999999999979</v>
      </c>
      <c r="L36" s="116">
        <v>70</v>
      </c>
      <c r="M36" s="116">
        <v>23.89</v>
      </c>
      <c r="N36" s="116">
        <v>362.85</v>
      </c>
      <c r="O36" s="116">
        <v>20.74</v>
      </c>
      <c r="P36" s="116">
        <v>-338.96000000000004</v>
      </c>
      <c r="Q36" s="116">
        <v>3.1500000000000021</v>
      </c>
      <c r="R36" s="116">
        <v>-335.81000000000006</v>
      </c>
      <c r="S36" s="116">
        <v>0</v>
      </c>
      <c r="T36" s="116">
        <v>0</v>
      </c>
      <c r="U36" s="116">
        <v>4.88</v>
      </c>
      <c r="V36" s="116">
        <v>0</v>
      </c>
      <c r="W36" s="116">
        <v>-4.88</v>
      </c>
      <c r="X36" s="116">
        <v>0</v>
      </c>
      <c r="Y36" s="116">
        <v>-4.88</v>
      </c>
      <c r="Z36" s="116">
        <v>1130</v>
      </c>
      <c r="AA36" s="116">
        <v>175</v>
      </c>
      <c r="AB36" s="116">
        <v>215.32</v>
      </c>
      <c r="AC36" s="116">
        <v>129.19</v>
      </c>
      <c r="AD36" s="116">
        <v>0</v>
      </c>
      <c r="AE36" s="116">
        <v>86.13</v>
      </c>
      <c r="AF36" s="116">
        <v>216.72</v>
      </c>
      <c r="AG36" s="116">
        <v>216.72</v>
      </c>
      <c r="AH36" s="116">
        <v>0</v>
      </c>
      <c r="AI36" s="116">
        <v>24.839999999999979</v>
      </c>
      <c r="AJ36" s="116">
        <v>24.839999999999979</v>
      </c>
      <c r="AK36" s="116">
        <v>0</v>
      </c>
      <c r="AL36" s="116">
        <v>-87.529999999999987</v>
      </c>
      <c r="AM36" s="116">
        <v>-87.529999999999987</v>
      </c>
      <c r="AN36" s="116">
        <v>0</v>
      </c>
      <c r="AO36" s="116">
        <v>104.35000000000002</v>
      </c>
      <c r="AP36" s="116">
        <v>104.35000000000002</v>
      </c>
      <c r="AQ36" s="116">
        <v>0</v>
      </c>
      <c r="AR36" s="116">
        <v>16.820000000000039</v>
      </c>
      <c r="AS36" s="116">
        <v>16.820000000000039</v>
      </c>
      <c r="AT36" s="116">
        <v>0</v>
      </c>
      <c r="AU36" s="116">
        <v>-264.37000000000006</v>
      </c>
      <c r="AV36" s="116">
        <v>-264.37000000000006</v>
      </c>
      <c r="AW36" s="116">
        <v>0</v>
      </c>
    </row>
    <row r="37" spans="1:49" ht="23.1" customHeight="1">
      <c r="A37" s="321"/>
      <c r="B37" s="2" t="s">
        <v>87</v>
      </c>
      <c r="C37" s="4" t="s">
        <v>273</v>
      </c>
      <c r="D37" s="110">
        <v>-64.210000000000036</v>
      </c>
      <c r="E37" s="112">
        <v>218</v>
      </c>
      <c r="F37" s="113">
        <v>180.48</v>
      </c>
      <c r="G37" s="113">
        <v>146.01</v>
      </c>
      <c r="H37" s="112">
        <v>156.58000000000001</v>
      </c>
      <c r="I37" s="74">
        <v>34.47</v>
      </c>
      <c r="J37" s="113">
        <v>23.899999999999977</v>
      </c>
      <c r="K37" s="74">
        <v>58.369999999999976</v>
      </c>
      <c r="L37" s="112">
        <v>70</v>
      </c>
      <c r="M37" s="113">
        <v>23.89</v>
      </c>
      <c r="N37" s="113">
        <v>362.54</v>
      </c>
      <c r="O37" s="112">
        <v>20.74</v>
      </c>
      <c r="P37" s="74">
        <v>-338.65000000000003</v>
      </c>
      <c r="Q37" s="113">
        <v>3.1500000000000021</v>
      </c>
      <c r="R37" s="74">
        <v>-335.50000000000006</v>
      </c>
      <c r="S37" s="112">
        <v>0</v>
      </c>
      <c r="T37" s="113">
        <v>0</v>
      </c>
      <c r="U37" s="113">
        <v>4.88</v>
      </c>
      <c r="V37" s="113">
        <v>0</v>
      </c>
      <c r="W37" s="74">
        <v>-4.88</v>
      </c>
      <c r="X37" s="113">
        <v>0</v>
      </c>
      <c r="Y37" s="74">
        <v>-4.88</v>
      </c>
      <c r="Z37" s="112">
        <v>1127</v>
      </c>
      <c r="AA37" s="112">
        <v>170</v>
      </c>
      <c r="AB37" s="112">
        <v>214</v>
      </c>
      <c r="AC37" s="112">
        <v>128.4</v>
      </c>
      <c r="AD37" s="112">
        <v>0</v>
      </c>
      <c r="AE37" s="112">
        <v>85.6</v>
      </c>
      <c r="AF37" s="74">
        <v>216.32</v>
      </c>
      <c r="AG37" s="74">
        <v>216.32</v>
      </c>
      <c r="AH37" s="112">
        <v>0</v>
      </c>
      <c r="AI37" s="112">
        <v>24.679999999999978</v>
      </c>
      <c r="AJ37" s="112">
        <v>24.679999999999978</v>
      </c>
      <c r="AK37" s="112">
        <v>0</v>
      </c>
      <c r="AL37" s="112">
        <v>-87.919999999999987</v>
      </c>
      <c r="AM37" s="74">
        <v>-87.919999999999987</v>
      </c>
      <c r="AN37" s="74">
        <v>0</v>
      </c>
      <c r="AO37" s="74">
        <v>103.72000000000003</v>
      </c>
      <c r="AP37" s="74">
        <v>103.72000000000003</v>
      </c>
      <c r="AQ37" s="74">
        <v>0</v>
      </c>
      <c r="AR37" s="74">
        <v>15.80000000000004</v>
      </c>
      <c r="AS37" s="74">
        <v>15.80000000000004</v>
      </c>
      <c r="AT37" s="74">
        <v>0</v>
      </c>
      <c r="AU37" s="74">
        <v>-266.21000000000004</v>
      </c>
      <c r="AV37" s="74">
        <v>-266.21000000000004</v>
      </c>
      <c r="AW37" s="74">
        <v>0</v>
      </c>
    </row>
    <row r="38" spans="1:49" ht="33" customHeight="1">
      <c r="A38" s="322"/>
      <c r="B38" s="111" t="s">
        <v>88</v>
      </c>
      <c r="C38" s="4" t="s">
        <v>272</v>
      </c>
      <c r="D38" s="110">
        <v>5.84</v>
      </c>
      <c r="E38" s="112">
        <v>5</v>
      </c>
      <c r="F38" s="113">
        <v>4.43</v>
      </c>
      <c r="G38" s="113">
        <v>3.89</v>
      </c>
      <c r="H38" s="112">
        <v>3.84</v>
      </c>
      <c r="I38" s="74">
        <v>0.53999999999999959</v>
      </c>
      <c r="J38" s="113">
        <v>0.58999999999999986</v>
      </c>
      <c r="K38" s="74">
        <v>1.1299999999999994</v>
      </c>
      <c r="L38" s="112">
        <v>0</v>
      </c>
      <c r="M38" s="113">
        <v>0</v>
      </c>
      <c r="N38" s="113">
        <v>0.31</v>
      </c>
      <c r="O38" s="112">
        <v>0</v>
      </c>
      <c r="P38" s="74">
        <v>-0.31</v>
      </c>
      <c r="Q38" s="113">
        <v>0</v>
      </c>
      <c r="R38" s="74">
        <v>-0.31</v>
      </c>
      <c r="S38" s="112">
        <v>0</v>
      </c>
      <c r="T38" s="113">
        <v>0</v>
      </c>
      <c r="U38" s="113">
        <v>0</v>
      </c>
      <c r="V38" s="113">
        <v>0</v>
      </c>
      <c r="W38" s="74">
        <v>0</v>
      </c>
      <c r="X38" s="113">
        <v>0</v>
      </c>
      <c r="Y38" s="74">
        <v>0</v>
      </c>
      <c r="Z38" s="112">
        <v>3</v>
      </c>
      <c r="AA38" s="112">
        <v>5</v>
      </c>
      <c r="AB38" s="112">
        <v>1.32</v>
      </c>
      <c r="AC38" s="112">
        <v>0.79</v>
      </c>
      <c r="AD38" s="112">
        <v>0</v>
      </c>
      <c r="AE38" s="112">
        <v>0.53</v>
      </c>
      <c r="AF38" s="74">
        <v>0.4</v>
      </c>
      <c r="AG38" s="74">
        <v>0.4</v>
      </c>
      <c r="AH38" s="112">
        <v>0</v>
      </c>
      <c r="AI38" s="112">
        <v>0.16000000000000014</v>
      </c>
      <c r="AJ38" s="112">
        <v>0.16000000000000014</v>
      </c>
      <c r="AK38" s="112">
        <v>0</v>
      </c>
      <c r="AL38" s="112">
        <v>0.39</v>
      </c>
      <c r="AM38" s="74">
        <v>0.39</v>
      </c>
      <c r="AN38" s="74">
        <v>0</v>
      </c>
      <c r="AO38" s="74">
        <v>0.62999999999999989</v>
      </c>
      <c r="AP38" s="74">
        <v>0.62999999999999989</v>
      </c>
      <c r="AQ38" s="74">
        <v>0</v>
      </c>
      <c r="AR38" s="74">
        <v>1.02</v>
      </c>
      <c r="AS38" s="74">
        <v>1.02</v>
      </c>
      <c r="AT38" s="74">
        <v>0</v>
      </c>
      <c r="AU38" s="74">
        <v>1.8399999999999994</v>
      </c>
      <c r="AV38" s="74">
        <v>1.8399999999999994</v>
      </c>
      <c r="AW38" s="74">
        <v>0</v>
      </c>
    </row>
    <row r="39" spans="1:49" s="73" customFormat="1" ht="23.1" customHeight="1">
      <c r="A39" s="320" t="s">
        <v>101</v>
      </c>
      <c r="B39" s="131" t="s">
        <v>7</v>
      </c>
      <c r="C39" s="131"/>
      <c r="D39" s="110">
        <v>479.84999999999997</v>
      </c>
      <c r="E39" s="116">
        <v>407</v>
      </c>
      <c r="F39" s="116">
        <v>437.65999999999997</v>
      </c>
      <c r="G39" s="116">
        <v>334.44</v>
      </c>
      <c r="H39" s="116">
        <v>379.74</v>
      </c>
      <c r="I39" s="116">
        <v>103.22</v>
      </c>
      <c r="J39" s="116">
        <v>57.919999999999973</v>
      </c>
      <c r="K39" s="116">
        <v>161.13999999999999</v>
      </c>
      <c r="L39" s="116">
        <v>23</v>
      </c>
      <c r="M39" s="116">
        <v>12.89</v>
      </c>
      <c r="N39" s="116">
        <v>140</v>
      </c>
      <c r="O39" s="116">
        <v>11.18</v>
      </c>
      <c r="P39" s="116">
        <v>-127.11</v>
      </c>
      <c r="Q39" s="116">
        <v>1.7100000000000004</v>
      </c>
      <c r="R39" s="116">
        <v>-125.39999999999999</v>
      </c>
      <c r="S39" s="116">
        <v>2</v>
      </c>
      <c r="T39" s="116">
        <v>3.24</v>
      </c>
      <c r="U39" s="116">
        <v>0.92</v>
      </c>
      <c r="V39" s="116">
        <v>2.81</v>
      </c>
      <c r="W39" s="116">
        <v>2.3200000000000003</v>
      </c>
      <c r="X39" s="116">
        <v>0.43000000000000016</v>
      </c>
      <c r="Y39" s="116">
        <v>2.7500000000000004</v>
      </c>
      <c r="Z39" s="116">
        <v>519</v>
      </c>
      <c r="AA39" s="116">
        <v>177</v>
      </c>
      <c r="AB39" s="116">
        <v>114.84</v>
      </c>
      <c r="AC39" s="116">
        <v>68.91</v>
      </c>
      <c r="AD39" s="116">
        <v>0</v>
      </c>
      <c r="AE39" s="116">
        <v>45.930000000000007</v>
      </c>
      <c r="AF39" s="116">
        <v>90.19</v>
      </c>
      <c r="AG39" s="116">
        <v>90.19</v>
      </c>
      <c r="AH39" s="116">
        <v>0</v>
      </c>
      <c r="AI39" s="116">
        <v>28.269999999999996</v>
      </c>
      <c r="AJ39" s="116">
        <v>28.269999999999996</v>
      </c>
      <c r="AK39" s="116">
        <v>0</v>
      </c>
      <c r="AL39" s="116">
        <v>-21.280000000000008</v>
      </c>
      <c r="AM39" s="116">
        <v>-21.280000000000008</v>
      </c>
      <c r="AN39" s="116">
        <v>0</v>
      </c>
      <c r="AO39" s="116">
        <v>40.64</v>
      </c>
      <c r="AP39" s="116">
        <v>40.64</v>
      </c>
      <c r="AQ39" s="116">
        <v>0</v>
      </c>
      <c r="AR39" s="116">
        <v>19.359999999999992</v>
      </c>
      <c r="AS39" s="116">
        <v>19.359999999999992</v>
      </c>
      <c r="AT39" s="116">
        <v>0</v>
      </c>
      <c r="AU39" s="116">
        <v>57.84999999999998</v>
      </c>
      <c r="AV39" s="116">
        <v>57.84999999999998</v>
      </c>
      <c r="AW39" s="116">
        <v>0</v>
      </c>
    </row>
    <row r="40" spans="1:49" ht="23.1" customHeight="1">
      <c r="A40" s="321"/>
      <c r="B40" s="2" t="s">
        <v>105</v>
      </c>
      <c r="C40" s="4" t="s">
        <v>273</v>
      </c>
      <c r="D40" s="110">
        <v>404.55999999999995</v>
      </c>
      <c r="E40" s="112">
        <v>293</v>
      </c>
      <c r="F40" s="113">
        <v>304.24</v>
      </c>
      <c r="G40" s="113">
        <v>242.75</v>
      </c>
      <c r="H40" s="112">
        <v>263.97000000000003</v>
      </c>
      <c r="I40" s="74">
        <v>61.490000000000009</v>
      </c>
      <c r="J40" s="113">
        <v>40.269999999999982</v>
      </c>
      <c r="K40" s="74">
        <v>101.75999999999999</v>
      </c>
      <c r="L40" s="112">
        <v>7</v>
      </c>
      <c r="M40" s="113">
        <v>4.07</v>
      </c>
      <c r="N40" s="113">
        <v>6.46</v>
      </c>
      <c r="O40" s="112">
        <v>3.53</v>
      </c>
      <c r="P40" s="74">
        <v>-2.3899999999999997</v>
      </c>
      <c r="Q40" s="113">
        <v>0.54000000000000048</v>
      </c>
      <c r="R40" s="74">
        <v>-1.8499999999999992</v>
      </c>
      <c r="S40" s="112">
        <v>2</v>
      </c>
      <c r="T40" s="113">
        <v>3.24</v>
      </c>
      <c r="U40" s="113">
        <v>0.92</v>
      </c>
      <c r="V40" s="113">
        <v>2.81</v>
      </c>
      <c r="W40" s="74">
        <v>2.3200000000000003</v>
      </c>
      <c r="X40" s="113">
        <v>0.43000000000000016</v>
      </c>
      <c r="Y40" s="74">
        <v>2.7500000000000004</v>
      </c>
      <c r="Z40" s="112">
        <v>123</v>
      </c>
      <c r="AA40" s="112">
        <v>131</v>
      </c>
      <c r="AB40" s="112">
        <v>41.91</v>
      </c>
      <c r="AC40" s="112">
        <v>25.15</v>
      </c>
      <c r="AD40" s="112">
        <v>0</v>
      </c>
      <c r="AE40" s="112">
        <v>16.760000000000002</v>
      </c>
      <c r="AF40" s="74">
        <v>18.71</v>
      </c>
      <c r="AG40" s="74">
        <v>18.71</v>
      </c>
      <c r="AH40" s="112">
        <v>0</v>
      </c>
      <c r="AI40" s="112">
        <v>20.689999999999998</v>
      </c>
      <c r="AJ40" s="112">
        <v>20.689999999999998</v>
      </c>
      <c r="AK40" s="112">
        <v>0</v>
      </c>
      <c r="AL40" s="112">
        <v>6.4399999999999977</v>
      </c>
      <c r="AM40" s="74">
        <v>6.4399999999999977</v>
      </c>
      <c r="AN40" s="74">
        <v>0</v>
      </c>
      <c r="AO40" s="74">
        <v>4.4600000000000009</v>
      </c>
      <c r="AP40" s="74">
        <v>4.4600000000000009</v>
      </c>
      <c r="AQ40" s="74">
        <v>0</v>
      </c>
      <c r="AR40" s="74">
        <v>10.899999999999999</v>
      </c>
      <c r="AS40" s="74">
        <v>10.899999999999999</v>
      </c>
      <c r="AT40" s="74">
        <v>0</v>
      </c>
      <c r="AU40" s="74">
        <v>113.56</v>
      </c>
      <c r="AV40" s="74">
        <v>113.56</v>
      </c>
      <c r="AW40" s="74">
        <v>0</v>
      </c>
    </row>
    <row r="41" spans="1:49" ht="23.1" customHeight="1">
      <c r="A41" s="322"/>
      <c r="B41" s="2" t="s">
        <v>106</v>
      </c>
      <c r="C41" s="4" t="s">
        <v>273</v>
      </c>
      <c r="D41" s="110">
        <v>75.289999999999978</v>
      </c>
      <c r="E41" s="112">
        <v>114</v>
      </c>
      <c r="F41" s="113">
        <v>133.41999999999999</v>
      </c>
      <c r="G41" s="113">
        <v>91.69</v>
      </c>
      <c r="H41" s="112">
        <v>115.77</v>
      </c>
      <c r="I41" s="74">
        <v>41.72999999999999</v>
      </c>
      <c r="J41" s="113">
        <v>17.649999999999991</v>
      </c>
      <c r="K41" s="74">
        <v>59.379999999999981</v>
      </c>
      <c r="L41" s="112">
        <v>16</v>
      </c>
      <c r="M41" s="113">
        <v>8.82</v>
      </c>
      <c r="N41" s="113">
        <v>133.54</v>
      </c>
      <c r="O41" s="112">
        <v>7.65</v>
      </c>
      <c r="P41" s="74">
        <v>-124.72</v>
      </c>
      <c r="Q41" s="113">
        <v>1.17</v>
      </c>
      <c r="R41" s="74">
        <v>-123.55</v>
      </c>
      <c r="S41" s="112">
        <v>0</v>
      </c>
      <c r="T41" s="113">
        <v>0</v>
      </c>
      <c r="U41" s="113">
        <v>0</v>
      </c>
      <c r="V41" s="113">
        <v>0</v>
      </c>
      <c r="W41" s="74">
        <v>0</v>
      </c>
      <c r="X41" s="113">
        <v>0</v>
      </c>
      <c r="Y41" s="74">
        <v>0</v>
      </c>
      <c r="Z41" s="112">
        <v>396</v>
      </c>
      <c r="AA41" s="112">
        <v>46</v>
      </c>
      <c r="AB41" s="112">
        <v>72.930000000000007</v>
      </c>
      <c r="AC41" s="112">
        <v>43.76</v>
      </c>
      <c r="AD41" s="112">
        <v>0</v>
      </c>
      <c r="AE41" s="112">
        <v>29.17</v>
      </c>
      <c r="AF41" s="74">
        <v>71.48</v>
      </c>
      <c r="AG41" s="74">
        <v>71.48</v>
      </c>
      <c r="AH41" s="112">
        <v>0</v>
      </c>
      <c r="AI41" s="112">
        <v>7.5799999999999983</v>
      </c>
      <c r="AJ41" s="112">
        <v>7.5799999999999983</v>
      </c>
      <c r="AK41" s="112">
        <v>0</v>
      </c>
      <c r="AL41" s="112">
        <v>-27.720000000000006</v>
      </c>
      <c r="AM41" s="74">
        <v>-27.720000000000006</v>
      </c>
      <c r="AN41" s="74">
        <v>0</v>
      </c>
      <c r="AO41" s="74">
        <v>36.18</v>
      </c>
      <c r="AP41" s="74">
        <v>36.18</v>
      </c>
      <c r="AQ41" s="74">
        <v>0</v>
      </c>
      <c r="AR41" s="74">
        <v>8.4599999999999937</v>
      </c>
      <c r="AS41" s="74">
        <v>8.4599999999999937</v>
      </c>
      <c r="AT41" s="74">
        <v>0</v>
      </c>
      <c r="AU41" s="74">
        <v>-55.710000000000022</v>
      </c>
      <c r="AV41" s="74">
        <v>-55.710000000000022</v>
      </c>
      <c r="AW41" s="74">
        <v>0</v>
      </c>
    </row>
    <row r="42" spans="1:49" s="73" customFormat="1" ht="23.1" customHeight="1">
      <c r="A42" s="320" t="s">
        <v>117</v>
      </c>
      <c r="B42" s="131" t="s">
        <v>7</v>
      </c>
      <c r="C42" s="131"/>
      <c r="D42" s="110">
        <v>1520.2499999999998</v>
      </c>
      <c r="E42" s="116">
        <v>601</v>
      </c>
      <c r="F42" s="116">
        <v>881.65</v>
      </c>
      <c r="G42" s="116">
        <v>621.43000000000006</v>
      </c>
      <c r="H42" s="116">
        <v>765.6</v>
      </c>
      <c r="I42" s="116">
        <v>260.21999999999997</v>
      </c>
      <c r="J42" s="116">
        <v>116.04999999999998</v>
      </c>
      <c r="K42" s="116">
        <v>376.27</v>
      </c>
      <c r="L42" s="116">
        <v>326</v>
      </c>
      <c r="M42" s="116">
        <v>141.94000000000003</v>
      </c>
      <c r="N42" s="116">
        <v>5.75</v>
      </c>
      <c r="O42" s="116">
        <v>123.13999999999999</v>
      </c>
      <c r="P42" s="116">
        <v>136.19000000000003</v>
      </c>
      <c r="Q42" s="116">
        <v>18.800000000000015</v>
      </c>
      <c r="R42" s="116">
        <v>154.99000000000004</v>
      </c>
      <c r="S42" s="116">
        <v>9</v>
      </c>
      <c r="T42" s="116">
        <v>27.87</v>
      </c>
      <c r="U42" s="116">
        <v>16.66</v>
      </c>
      <c r="V42" s="116">
        <v>24.180000000000003</v>
      </c>
      <c r="W42" s="116">
        <v>11.21</v>
      </c>
      <c r="X42" s="116">
        <v>3.6900000000000004</v>
      </c>
      <c r="Y42" s="116">
        <v>14.900000000000002</v>
      </c>
      <c r="Z42" s="116">
        <v>533</v>
      </c>
      <c r="AA42" s="116">
        <v>273</v>
      </c>
      <c r="AB42" s="116">
        <v>133</v>
      </c>
      <c r="AC42" s="116">
        <v>79.79000000000002</v>
      </c>
      <c r="AD42" s="116">
        <v>0</v>
      </c>
      <c r="AE42" s="116">
        <v>53.21</v>
      </c>
      <c r="AF42" s="116">
        <v>98.41</v>
      </c>
      <c r="AG42" s="116">
        <v>98.41</v>
      </c>
      <c r="AH42" s="116">
        <v>0</v>
      </c>
      <c r="AI42" s="116">
        <v>45.080000000000013</v>
      </c>
      <c r="AJ42" s="116">
        <v>45.080000000000013</v>
      </c>
      <c r="AK42" s="116">
        <v>0</v>
      </c>
      <c r="AL42" s="116">
        <v>-18.619999999999994</v>
      </c>
      <c r="AM42" s="116">
        <v>-18.619999999999994</v>
      </c>
      <c r="AN42" s="116">
        <v>0</v>
      </c>
      <c r="AO42" s="116">
        <v>34.709999999999987</v>
      </c>
      <c r="AP42" s="116">
        <v>34.709999999999987</v>
      </c>
      <c r="AQ42" s="116">
        <v>0</v>
      </c>
      <c r="AR42" s="116">
        <v>16.089999999999993</v>
      </c>
      <c r="AS42" s="116">
        <v>16.089999999999993</v>
      </c>
      <c r="AT42" s="116">
        <v>0</v>
      </c>
      <c r="AU42" s="116">
        <v>562.25</v>
      </c>
      <c r="AV42" s="116">
        <v>562.25</v>
      </c>
      <c r="AW42" s="116">
        <v>0</v>
      </c>
    </row>
    <row r="43" spans="1:49" s="118" customFormat="1" ht="23.1" customHeight="1">
      <c r="A43" s="321"/>
      <c r="B43" s="2" t="s">
        <v>121</v>
      </c>
      <c r="C43" s="4" t="s">
        <v>273</v>
      </c>
      <c r="D43" s="110">
        <v>462.83000000000004</v>
      </c>
      <c r="E43" s="112">
        <v>167</v>
      </c>
      <c r="F43" s="113">
        <v>155.42000000000002</v>
      </c>
      <c r="G43" s="113">
        <v>139.13999999999999</v>
      </c>
      <c r="H43" s="112">
        <v>134.84</v>
      </c>
      <c r="I43" s="74">
        <v>16.28000000000003</v>
      </c>
      <c r="J43" s="113">
        <v>20.580000000000013</v>
      </c>
      <c r="K43" s="74">
        <v>36.860000000000042</v>
      </c>
      <c r="L43" s="112">
        <v>316</v>
      </c>
      <c r="M43" s="113">
        <v>134.68</v>
      </c>
      <c r="N43" s="113">
        <v>2.98</v>
      </c>
      <c r="O43" s="112">
        <v>116.85</v>
      </c>
      <c r="P43" s="74">
        <v>131.70000000000002</v>
      </c>
      <c r="Q43" s="113">
        <v>17.830000000000013</v>
      </c>
      <c r="R43" s="74">
        <v>149.53000000000003</v>
      </c>
      <c r="S43" s="112">
        <v>3</v>
      </c>
      <c r="T43" s="113">
        <v>4.91</v>
      </c>
      <c r="U43" s="113">
        <v>4.66</v>
      </c>
      <c r="V43" s="113">
        <v>4.26</v>
      </c>
      <c r="W43" s="74">
        <v>0.25</v>
      </c>
      <c r="X43" s="113">
        <v>0.65000000000000036</v>
      </c>
      <c r="Y43" s="74">
        <v>0.90000000000000036</v>
      </c>
      <c r="Z43" s="112">
        <v>383</v>
      </c>
      <c r="AA43" s="112">
        <v>83</v>
      </c>
      <c r="AB43" s="112">
        <v>76.89</v>
      </c>
      <c r="AC43" s="112">
        <v>46.13</v>
      </c>
      <c r="AD43" s="112">
        <v>0</v>
      </c>
      <c r="AE43" s="112">
        <v>30.76</v>
      </c>
      <c r="AF43" s="74">
        <v>72.67</v>
      </c>
      <c r="AG43" s="74">
        <v>72.67</v>
      </c>
      <c r="AH43" s="112">
        <v>0</v>
      </c>
      <c r="AI43" s="112">
        <v>14.050000000000011</v>
      </c>
      <c r="AJ43" s="112">
        <v>14.050000000000011</v>
      </c>
      <c r="AK43" s="112">
        <v>0</v>
      </c>
      <c r="AL43" s="112">
        <v>-26.54</v>
      </c>
      <c r="AM43" s="74">
        <v>-26.54</v>
      </c>
      <c r="AN43" s="74">
        <v>0</v>
      </c>
      <c r="AO43" s="74">
        <v>32.079999999999991</v>
      </c>
      <c r="AP43" s="74">
        <v>32.079999999999991</v>
      </c>
      <c r="AQ43" s="74">
        <v>0</v>
      </c>
      <c r="AR43" s="74">
        <v>5.539999999999992</v>
      </c>
      <c r="AS43" s="74">
        <v>5.539999999999992</v>
      </c>
      <c r="AT43" s="74">
        <v>0</v>
      </c>
      <c r="AU43" s="74">
        <v>192.83000000000007</v>
      </c>
      <c r="AV43" s="74">
        <v>192.83000000000007</v>
      </c>
      <c r="AW43" s="74">
        <v>0</v>
      </c>
    </row>
    <row r="44" spans="1:49" s="118" customFormat="1" ht="23.1" customHeight="1">
      <c r="A44" s="321"/>
      <c r="B44" s="2" t="s">
        <v>122</v>
      </c>
      <c r="C44" s="6" t="s">
        <v>272</v>
      </c>
      <c r="D44" s="110">
        <v>579.71</v>
      </c>
      <c r="E44" s="112">
        <v>211</v>
      </c>
      <c r="F44" s="113">
        <v>388</v>
      </c>
      <c r="G44" s="113">
        <v>254.54000000000002</v>
      </c>
      <c r="H44" s="112">
        <v>336.63</v>
      </c>
      <c r="I44" s="74">
        <v>133.45999999999998</v>
      </c>
      <c r="J44" s="113">
        <v>51.370000000000005</v>
      </c>
      <c r="K44" s="74">
        <v>184.82999999999998</v>
      </c>
      <c r="L44" s="112">
        <v>2</v>
      </c>
      <c r="M44" s="113">
        <v>1.4</v>
      </c>
      <c r="N44" s="113">
        <v>0.71</v>
      </c>
      <c r="O44" s="112">
        <v>1.21</v>
      </c>
      <c r="P44" s="74">
        <v>0.69</v>
      </c>
      <c r="Q44" s="113">
        <v>0.18999999999999995</v>
      </c>
      <c r="R44" s="74">
        <v>0.87999999999999989</v>
      </c>
      <c r="S44" s="112">
        <v>5</v>
      </c>
      <c r="T44" s="113">
        <v>20.8</v>
      </c>
      <c r="U44" s="113">
        <v>9.6</v>
      </c>
      <c r="V44" s="113">
        <v>18.05</v>
      </c>
      <c r="W44" s="74">
        <v>11.200000000000001</v>
      </c>
      <c r="X44" s="113">
        <v>2.75</v>
      </c>
      <c r="Y44" s="74">
        <v>13.950000000000001</v>
      </c>
      <c r="Z44" s="112">
        <v>73</v>
      </c>
      <c r="AA44" s="112">
        <v>108</v>
      </c>
      <c r="AB44" s="112">
        <v>29.87</v>
      </c>
      <c r="AC44" s="112">
        <v>17.920000000000002</v>
      </c>
      <c r="AD44" s="112">
        <v>0</v>
      </c>
      <c r="AE44" s="112">
        <v>11.95</v>
      </c>
      <c r="AF44" s="74">
        <v>11.68</v>
      </c>
      <c r="AG44" s="74">
        <v>11.68</v>
      </c>
      <c r="AH44" s="112">
        <v>0</v>
      </c>
      <c r="AI44" s="112">
        <v>18.110000000000014</v>
      </c>
      <c r="AJ44" s="112">
        <v>18.110000000000014</v>
      </c>
      <c r="AK44" s="112">
        <v>0</v>
      </c>
      <c r="AL44" s="112">
        <v>6.240000000000002</v>
      </c>
      <c r="AM44" s="74">
        <v>6.240000000000002</v>
      </c>
      <c r="AN44" s="74">
        <v>0</v>
      </c>
      <c r="AO44" s="74">
        <v>-0.19000000000001194</v>
      </c>
      <c r="AP44" s="74">
        <v>-0.19000000000001194</v>
      </c>
      <c r="AQ44" s="74">
        <v>0</v>
      </c>
      <c r="AR44" s="74">
        <v>6.0499999999999901</v>
      </c>
      <c r="AS44" s="74">
        <v>6.0499999999999901</v>
      </c>
      <c r="AT44" s="74">
        <v>0</v>
      </c>
      <c r="AU44" s="74">
        <v>205.70999999999995</v>
      </c>
      <c r="AV44" s="74">
        <v>205.70999999999995</v>
      </c>
      <c r="AW44" s="74">
        <v>0</v>
      </c>
    </row>
    <row r="45" spans="1:49" ht="23.1" customHeight="1">
      <c r="A45" s="321"/>
      <c r="B45" s="2" t="s">
        <v>123</v>
      </c>
      <c r="C45" s="4" t="s">
        <v>273</v>
      </c>
      <c r="D45" s="110">
        <v>470.35999999999996</v>
      </c>
      <c r="E45" s="112">
        <v>211</v>
      </c>
      <c r="F45" s="113">
        <v>328.33</v>
      </c>
      <c r="G45" s="113">
        <v>212.93</v>
      </c>
      <c r="H45" s="112">
        <v>285.54000000000002</v>
      </c>
      <c r="I45" s="74">
        <v>115.39999999999998</v>
      </c>
      <c r="J45" s="113">
        <v>42.789999999999964</v>
      </c>
      <c r="K45" s="74">
        <v>158.18999999999994</v>
      </c>
      <c r="L45" s="112">
        <v>8</v>
      </c>
      <c r="M45" s="113">
        <v>5.86</v>
      </c>
      <c r="N45" s="113">
        <v>2.06</v>
      </c>
      <c r="O45" s="112">
        <v>5.08</v>
      </c>
      <c r="P45" s="74">
        <v>3.8000000000000003</v>
      </c>
      <c r="Q45" s="113">
        <v>0.78000000000000025</v>
      </c>
      <c r="R45" s="74">
        <v>4.58</v>
      </c>
      <c r="S45" s="112">
        <v>1</v>
      </c>
      <c r="T45" s="113">
        <v>2.16</v>
      </c>
      <c r="U45" s="113">
        <v>2.4</v>
      </c>
      <c r="V45" s="113">
        <v>1.87</v>
      </c>
      <c r="W45" s="74">
        <v>-0.23999999999999977</v>
      </c>
      <c r="X45" s="113">
        <v>0.29000000000000004</v>
      </c>
      <c r="Y45" s="74">
        <v>5.0000000000000266E-2</v>
      </c>
      <c r="Z45" s="112">
        <v>71</v>
      </c>
      <c r="AA45" s="112">
        <v>70</v>
      </c>
      <c r="AB45" s="112">
        <v>23.270000000000003</v>
      </c>
      <c r="AC45" s="112">
        <v>13.96</v>
      </c>
      <c r="AD45" s="112">
        <v>0</v>
      </c>
      <c r="AE45" s="112">
        <v>9.31</v>
      </c>
      <c r="AF45" s="74">
        <v>12.87</v>
      </c>
      <c r="AG45" s="74">
        <v>12.87</v>
      </c>
      <c r="AH45" s="112">
        <v>0</v>
      </c>
      <c r="AI45" s="112">
        <v>12.509999999999991</v>
      </c>
      <c r="AJ45" s="112">
        <v>12.509999999999991</v>
      </c>
      <c r="AK45" s="112">
        <v>0</v>
      </c>
      <c r="AL45" s="112">
        <v>1.0900000000000016</v>
      </c>
      <c r="AM45" s="74">
        <v>1.0900000000000016</v>
      </c>
      <c r="AN45" s="74">
        <v>0</v>
      </c>
      <c r="AO45" s="74">
        <v>1.4500000000000099</v>
      </c>
      <c r="AP45" s="74">
        <v>1.4500000000000099</v>
      </c>
      <c r="AQ45" s="74">
        <v>0</v>
      </c>
      <c r="AR45" s="74">
        <v>2.5400000000000116</v>
      </c>
      <c r="AS45" s="74">
        <v>2.5400000000000116</v>
      </c>
      <c r="AT45" s="74">
        <v>0</v>
      </c>
      <c r="AU45" s="74">
        <v>165.35999999999999</v>
      </c>
      <c r="AV45" s="74">
        <v>165.35999999999999</v>
      </c>
      <c r="AW45" s="74">
        <v>0</v>
      </c>
    </row>
    <row r="46" spans="1:49" ht="23.1" customHeight="1">
      <c r="A46" s="322"/>
      <c r="B46" s="2" t="s">
        <v>124</v>
      </c>
      <c r="C46" s="4" t="s">
        <v>272</v>
      </c>
      <c r="D46" s="110">
        <v>7.349999999999997</v>
      </c>
      <c r="E46" s="112">
        <v>12</v>
      </c>
      <c r="F46" s="113">
        <v>9.8999999999999986</v>
      </c>
      <c r="G46" s="113">
        <v>14.82</v>
      </c>
      <c r="H46" s="112">
        <v>8.59</v>
      </c>
      <c r="I46" s="74">
        <v>-4.9200000000000017</v>
      </c>
      <c r="J46" s="113">
        <v>1.3099999999999987</v>
      </c>
      <c r="K46" s="74">
        <v>-3.610000000000003</v>
      </c>
      <c r="L46" s="112">
        <v>0</v>
      </c>
      <c r="M46" s="113">
        <v>0</v>
      </c>
      <c r="N46" s="113">
        <v>0</v>
      </c>
      <c r="O46" s="112">
        <v>0</v>
      </c>
      <c r="P46" s="74">
        <v>0</v>
      </c>
      <c r="Q46" s="113">
        <v>0</v>
      </c>
      <c r="R46" s="74">
        <v>0</v>
      </c>
      <c r="S46" s="112">
        <v>0</v>
      </c>
      <c r="T46" s="113">
        <v>0</v>
      </c>
      <c r="U46" s="113">
        <v>0</v>
      </c>
      <c r="V46" s="113">
        <v>0</v>
      </c>
      <c r="W46" s="74">
        <v>0</v>
      </c>
      <c r="X46" s="113">
        <v>0</v>
      </c>
      <c r="Y46" s="74">
        <v>0</v>
      </c>
      <c r="Z46" s="112">
        <v>6</v>
      </c>
      <c r="AA46" s="112">
        <v>12</v>
      </c>
      <c r="AB46" s="112">
        <v>2.9699999999999998</v>
      </c>
      <c r="AC46" s="112">
        <v>1.78</v>
      </c>
      <c r="AD46" s="112">
        <v>0</v>
      </c>
      <c r="AE46" s="112">
        <v>1.19</v>
      </c>
      <c r="AF46" s="74">
        <v>1.19</v>
      </c>
      <c r="AG46" s="74">
        <v>1.19</v>
      </c>
      <c r="AH46" s="112">
        <v>0</v>
      </c>
      <c r="AI46" s="112">
        <v>0.41000000000000014</v>
      </c>
      <c r="AJ46" s="112">
        <v>0.41000000000000014</v>
      </c>
      <c r="AK46" s="112">
        <v>0</v>
      </c>
      <c r="AL46" s="112">
        <v>0.59000000000000008</v>
      </c>
      <c r="AM46" s="74">
        <v>0.59000000000000008</v>
      </c>
      <c r="AN46" s="74">
        <v>0</v>
      </c>
      <c r="AO46" s="74">
        <v>1.3699999999999999</v>
      </c>
      <c r="AP46" s="74">
        <v>1.3699999999999999</v>
      </c>
      <c r="AQ46" s="74">
        <v>0</v>
      </c>
      <c r="AR46" s="74">
        <v>1.96</v>
      </c>
      <c r="AS46" s="74">
        <v>1.96</v>
      </c>
      <c r="AT46" s="74">
        <v>0</v>
      </c>
      <c r="AU46" s="74">
        <v>-1.650000000000003</v>
      </c>
      <c r="AV46" s="74">
        <v>-1.650000000000003</v>
      </c>
      <c r="AW46" s="74">
        <v>0</v>
      </c>
    </row>
    <row r="47" spans="1:49" s="73" customFormat="1" ht="23.1" customHeight="1">
      <c r="A47" s="320" t="s">
        <v>142</v>
      </c>
      <c r="B47" s="131" t="s">
        <v>7</v>
      </c>
      <c r="C47" s="131"/>
      <c r="D47" s="110">
        <v>296.55000000000007</v>
      </c>
      <c r="E47" s="116">
        <v>280</v>
      </c>
      <c r="F47" s="116">
        <v>289.93</v>
      </c>
      <c r="G47" s="116">
        <v>215.57999999999998</v>
      </c>
      <c r="H47" s="116">
        <v>253.15999999999997</v>
      </c>
      <c r="I47" s="116">
        <v>74.350000000000023</v>
      </c>
      <c r="J47" s="116">
        <v>36.770000000000039</v>
      </c>
      <c r="K47" s="116">
        <v>111.12000000000006</v>
      </c>
      <c r="L47" s="116">
        <v>14</v>
      </c>
      <c r="M47" s="116">
        <v>6.93</v>
      </c>
      <c r="N47" s="116">
        <v>107.57</v>
      </c>
      <c r="O47" s="116">
        <v>6.02</v>
      </c>
      <c r="P47" s="116">
        <v>-100.64</v>
      </c>
      <c r="Q47" s="116">
        <v>0.91000000000000036</v>
      </c>
      <c r="R47" s="116">
        <v>-99.72999999999999</v>
      </c>
      <c r="S47" s="116">
        <v>1</v>
      </c>
      <c r="T47" s="116">
        <v>1.64</v>
      </c>
      <c r="U47" s="116">
        <v>6.01</v>
      </c>
      <c r="V47" s="116">
        <v>1.42</v>
      </c>
      <c r="W47" s="116">
        <v>-4.37</v>
      </c>
      <c r="X47" s="116">
        <v>0.21999999999999997</v>
      </c>
      <c r="Y47" s="116">
        <v>-4.1500000000000004</v>
      </c>
      <c r="Z47" s="116">
        <v>471</v>
      </c>
      <c r="AA47" s="116">
        <v>127</v>
      </c>
      <c r="AB47" s="116">
        <v>98.67</v>
      </c>
      <c r="AC47" s="116">
        <v>59.199999999999996</v>
      </c>
      <c r="AD47" s="116">
        <v>0</v>
      </c>
      <c r="AE47" s="116">
        <v>39.470000000000006</v>
      </c>
      <c r="AF47" s="116">
        <v>89.69</v>
      </c>
      <c r="AG47" s="116">
        <v>89.69</v>
      </c>
      <c r="AH47" s="116">
        <v>0</v>
      </c>
      <c r="AI47" s="116">
        <v>20.40000000000002</v>
      </c>
      <c r="AJ47" s="116">
        <v>20.40000000000002</v>
      </c>
      <c r="AK47" s="116">
        <v>0</v>
      </c>
      <c r="AL47" s="116">
        <v>-30.490000000000002</v>
      </c>
      <c r="AM47" s="116">
        <v>-30.490000000000002</v>
      </c>
      <c r="AN47" s="116">
        <v>0</v>
      </c>
      <c r="AO47" s="116">
        <v>38.799999999999976</v>
      </c>
      <c r="AP47" s="116">
        <v>38.799999999999976</v>
      </c>
      <c r="AQ47" s="116">
        <v>0</v>
      </c>
      <c r="AR47" s="116">
        <v>8.3099999999999739</v>
      </c>
      <c r="AS47" s="116">
        <v>8.3099999999999739</v>
      </c>
      <c r="AT47" s="116">
        <v>0</v>
      </c>
      <c r="AU47" s="116">
        <v>15.550000000000045</v>
      </c>
      <c r="AV47" s="116">
        <v>15.550000000000045</v>
      </c>
      <c r="AW47" s="116">
        <v>0</v>
      </c>
    </row>
    <row r="48" spans="1:49" ht="23.1" customHeight="1">
      <c r="A48" s="321"/>
      <c r="B48" s="2" t="s">
        <v>146</v>
      </c>
      <c r="C48" s="4" t="s">
        <v>272</v>
      </c>
      <c r="D48" s="110">
        <v>74.090000000000018</v>
      </c>
      <c r="E48" s="112">
        <v>64</v>
      </c>
      <c r="F48" s="113">
        <v>76.38000000000001</v>
      </c>
      <c r="G48" s="113">
        <v>85.86</v>
      </c>
      <c r="H48" s="112">
        <v>66.27</v>
      </c>
      <c r="I48" s="74">
        <v>-9.4799999999999898</v>
      </c>
      <c r="J48" s="113">
        <v>10.110000000000014</v>
      </c>
      <c r="K48" s="74">
        <v>0.63000000000002387</v>
      </c>
      <c r="L48" s="112">
        <v>4</v>
      </c>
      <c r="M48" s="113">
        <v>2.1800000000000002</v>
      </c>
      <c r="N48" s="113">
        <v>0.97</v>
      </c>
      <c r="O48" s="112">
        <v>1.89</v>
      </c>
      <c r="P48" s="74">
        <v>1.2100000000000002</v>
      </c>
      <c r="Q48" s="113">
        <v>0.29000000000000026</v>
      </c>
      <c r="R48" s="74">
        <v>1.5000000000000004</v>
      </c>
      <c r="S48" s="112">
        <v>1</v>
      </c>
      <c r="T48" s="113">
        <v>1.64</v>
      </c>
      <c r="U48" s="113">
        <v>6.01</v>
      </c>
      <c r="V48" s="113">
        <v>1.42</v>
      </c>
      <c r="W48" s="74">
        <v>-4.37</v>
      </c>
      <c r="X48" s="113">
        <v>0.21999999999999997</v>
      </c>
      <c r="Y48" s="74">
        <v>-4.1500000000000004</v>
      </c>
      <c r="Z48" s="112">
        <v>24</v>
      </c>
      <c r="AA48" s="112">
        <v>32</v>
      </c>
      <c r="AB48" s="112">
        <v>9.24</v>
      </c>
      <c r="AC48" s="112">
        <v>5.54</v>
      </c>
      <c r="AD48" s="112">
        <v>0</v>
      </c>
      <c r="AE48" s="112">
        <v>3.7</v>
      </c>
      <c r="AF48" s="74">
        <v>4.55</v>
      </c>
      <c r="AG48" s="74">
        <v>4.55</v>
      </c>
      <c r="AH48" s="112">
        <v>0</v>
      </c>
      <c r="AI48" s="112">
        <v>4.4200000000000017</v>
      </c>
      <c r="AJ48" s="112">
        <v>4.4200000000000017</v>
      </c>
      <c r="AK48" s="112">
        <v>0</v>
      </c>
      <c r="AL48" s="112">
        <v>0.99000000000000021</v>
      </c>
      <c r="AM48" s="74">
        <v>0.99000000000000021</v>
      </c>
      <c r="AN48" s="74">
        <v>0</v>
      </c>
      <c r="AO48" s="74">
        <v>1.1199999999999983</v>
      </c>
      <c r="AP48" s="74">
        <v>1.1199999999999983</v>
      </c>
      <c r="AQ48" s="74">
        <v>0</v>
      </c>
      <c r="AR48" s="74">
        <v>2.1099999999999985</v>
      </c>
      <c r="AS48" s="74">
        <v>2.1099999999999985</v>
      </c>
      <c r="AT48" s="74">
        <v>0</v>
      </c>
      <c r="AU48" s="74">
        <v>9.0000000000022951E-2</v>
      </c>
      <c r="AV48" s="74">
        <v>9.0000000000022951E-2</v>
      </c>
      <c r="AW48" s="74">
        <v>0</v>
      </c>
    </row>
    <row r="49" spans="1:49" ht="23.1" customHeight="1">
      <c r="A49" s="322"/>
      <c r="B49" s="2" t="s">
        <v>147</v>
      </c>
      <c r="C49" s="4" t="s">
        <v>273</v>
      </c>
      <c r="D49" s="110">
        <v>222.45999999999998</v>
      </c>
      <c r="E49" s="112">
        <v>216</v>
      </c>
      <c r="F49" s="113">
        <v>213.55</v>
      </c>
      <c r="G49" s="113">
        <v>129.72</v>
      </c>
      <c r="H49" s="112">
        <v>186.89</v>
      </c>
      <c r="I49" s="74">
        <v>83.830000000000013</v>
      </c>
      <c r="J49" s="113">
        <v>26.660000000000025</v>
      </c>
      <c r="K49" s="74">
        <v>110.49000000000004</v>
      </c>
      <c r="L49" s="112">
        <v>10</v>
      </c>
      <c r="M49" s="113">
        <v>4.75</v>
      </c>
      <c r="N49" s="113">
        <v>106.6</v>
      </c>
      <c r="O49" s="112">
        <v>4.13</v>
      </c>
      <c r="P49" s="74">
        <v>-101.85</v>
      </c>
      <c r="Q49" s="113">
        <v>0.62000000000000011</v>
      </c>
      <c r="R49" s="74">
        <v>-101.22999999999999</v>
      </c>
      <c r="S49" s="112">
        <v>0</v>
      </c>
      <c r="T49" s="113">
        <v>0</v>
      </c>
      <c r="U49" s="113">
        <v>0</v>
      </c>
      <c r="V49" s="113">
        <v>0</v>
      </c>
      <c r="W49" s="74">
        <v>0</v>
      </c>
      <c r="X49" s="113">
        <v>0</v>
      </c>
      <c r="Y49" s="74">
        <v>0</v>
      </c>
      <c r="Z49" s="112">
        <v>447</v>
      </c>
      <c r="AA49" s="112">
        <v>95</v>
      </c>
      <c r="AB49" s="112">
        <v>89.43</v>
      </c>
      <c r="AC49" s="112">
        <v>53.66</v>
      </c>
      <c r="AD49" s="112">
        <v>0</v>
      </c>
      <c r="AE49" s="112">
        <v>35.770000000000003</v>
      </c>
      <c r="AF49" s="74">
        <v>85.14</v>
      </c>
      <c r="AG49" s="74">
        <v>85.14</v>
      </c>
      <c r="AH49" s="112">
        <v>0</v>
      </c>
      <c r="AI49" s="112">
        <v>15.980000000000018</v>
      </c>
      <c r="AJ49" s="112">
        <v>15.980000000000018</v>
      </c>
      <c r="AK49" s="112">
        <v>0</v>
      </c>
      <c r="AL49" s="112">
        <v>-31.480000000000004</v>
      </c>
      <c r="AM49" s="74">
        <v>-31.480000000000004</v>
      </c>
      <c r="AN49" s="74">
        <v>0</v>
      </c>
      <c r="AO49" s="74">
        <v>37.679999999999978</v>
      </c>
      <c r="AP49" s="74">
        <v>37.679999999999978</v>
      </c>
      <c r="AQ49" s="74">
        <v>0</v>
      </c>
      <c r="AR49" s="74">
        <v>6.1999999999999744</v>
      </c>
      <c r="AS49" s="74">
        <v>6.1999999999999744</v>
      </c>
      <c r="AT49" s="74">
        <v>0</v>
      </c>
      <c r="AU49" s="74">
        <v>15.460000000000022</v>
      </c>
      <c r="AV49" s="74">
        <v>15.460000000000022</v>
      </c>
      <c r="AW49" s="74">
        <v>0</v>
      </c>
    </row>
    <row r="50" spans="1:49" s="73" customFormat="1" ht="23.1" customHeight="1">
      <c r="A50" s="320" t="s">
        <v>155</v>
      </c>
      <c r="B50" s="131" t="s">
        <v>7</v>
      </c>
      <c r="C50" s="5"/>
      <c r="D50" s="110">
        <v>180.21999999999994</v>
      </c>
      <c r="E50" s="116">
        <v>299</v>
      </c>
      <c r="F50" s="116">
        <v>250.61999999999998</v>
      </c>
      <c r="G50" s="116">
        <v>270.86</v>
      </c>
      <c r="H50" s="116">
        <v>217.44</v>
      </c>
      <c r="I50" s="116">
        <v>-20.24000000000003</v>
      </c>
      <c r="J50" s="116">
        <v>33.179999999999971</v>
      </c>
      <c r="K50" s="116">
        <v>12.939999999999941</v>
      </c>
      <c r="L50" s="116">
        <v>27</v>
      </c>
      <c r="M50" s="116">
        <v>10.889999999999999</v>
      </c>
      <c r="N50" s="116">
        <v>124.14</v>
      </c>
      <c r="O50" s="116">
        <v>10.050000000000001</v>
      </c>
      <c r="P50" s="116">
        <v>-113.24999999999999</v>
      </c>
      <c r="Q50" s="116">
        <v>0.83999999999999919</v>
      </c>
      <c r="R50" s="116">
        <v>-112.41</v>
      </c>
      <c r="S50" s="116">
        <v>4</v>
      </c>
      <c r="T50" s="116">
        <v>4.91</v>
      </c>
      <c r="U50" s="116">
        <v>0</v>
      </c>
      <c r="V50" s="116">
        <v>4.26</v>
      </c>
      <c r="W50" s="116">
        <v>4.91</v>
      </c>
      <c r="X50" s="116">
        <v>0.65000000000000036</v>
      </c>
      <c r="Y50" s="116">
        <v>5.5600000000000005</v>
      </c>
      <c r="Z50" s="116">
        <v>554</v>
      </c>
      <c r="AA50" s="116">
        <v>177</v>
      </c>
      <c r="AB50" s="116">
        <v>120.61000000000001</v>
      </c>
      <c r="AC50" s="116">
        <v>72.37</v>
      </c>
      <c r="AD50" s="116">
        <v>0</v>
      </c>
      <c r="AE50" s="116">
        <v>48.24</v>
      </c>
      <c r="AF50" s="116">
        <v>102.36</v>
      </c>
      <c r="AG50" s="116">
        <v>102.36</v>
      </c>
      <c r="AH50" s="116">
        <v>0</v>
      </c>
      <c r="AI50" s="116">
        <v>26.250000000000007</v>
      </c>
      <c r="AJ50" s="116">
        <v>26.250000000000007</v>
      </c>
      <c r="AK50" s="116">
        <v>0</v>
      </c>
      <c r="AL50" s="116">
        <v>-29.990000000000002</v>
      </c>
      <c r="AM50" s="116">
        <v>-29.990000000000002</v>
      </c>
      <c r="AN50" s="116">
        <v>0</v>
      </c>
      <c r="AO50" s="116">
        <v>46.12</v>
      </c>
      <c r="AP50" s="116">
        <v>46.12</v>
      </c>
      <c r="AQ50" s="116">
        <v>0</v>
      </c>
      <c r="AR50" s="116">
        <v>16.129999999999995</v>
      </c>
      <c r="AS50" s="116">
        <v>16.129999999999995</v>
      </c>
      <c r="AT50" s="116">
        <v>0</v>
      </c>
      <c r="AU50" s="116">
        <v>-77.780000000000058</v>
      </c>
      <c r="AV50" s="116">
        <v>-77.780000000000058</v>
      </c>
      <c r="AW50" s="116">
        <v>0</v>
      </c>
    </row>
    <row r="51" spans="1:49" ht="23.1" customHeight="1">
      <c r="A51" s="321"/>
      <c r="B51" s="2" t="s">
        <v>159</v>
      </c>
      <c r="C51" s="4" t="s">
        <v>273</v>
      </c>
      <c r="D51" s="110">
        <v>85.519999999999953</v>
      </c>
      <c r="E51" s="112">
        <v>212</v>
      </c>
      <c r="F51" s="113">
        <v>189.83999999999997</v>
      </c>
      <c r="G51" s="113">
        <v>207.37</v>
      </c>
      <c r="H51" s="112">
        <v>164.71</v>
      </c>
      <c r="I51" s="74">
        <v>-17.53000000000003</v>
      </c>
      <c r="J51" s="113">
        <v>25.129999999999967</v>
      </c>
      <c r="K51" s="74">
        <v>7.5999999999999375</v>
      </c>
      <c r="L51" s="112">
        <v>26</v>
      </c>
      <c r="M51" s="113">
        <v>10.54</v>
      </c>
      <c r="N51" s="113">
        <v>123.83</v>
      </c>
      <c r="O51" s="112">
        <v>9.75</v>
      </c>
      <c r="P51" s="74">
        <v>-113.28999999999999</v>
      </c>
      <c r="Q51" s="113">
        <v>0.78999999999999915</v>
      </c>
      <c r="R51" s="74">
        <v>-112.5</v>
      </c>
      <c r="S51" s="112">
        <v>4</v>
      </c>
      <c r="T51" s="113">
        <v>4.91</v>
      </c>
      <c r="U51" s="113">
        <v>0</v>
      </c>
      <c r="V51" s="113">
        <v>4.26</v>
      </c>
      <c r="W51" s="74">
        <v>4.91</v>
      </c>
      <c r="X51" s="113">
        <v>0.65000000000000036</v>
      </c>
      <c r="Y51" s="74">
        <v>5.5600000000000005</v>
      </c>
      <c r="Z51" s="112">
        <v>509</v>
      </c>
      <c r="AA51" s="112">
        <v>1</v>
      </c>
      <c r="AB51" s="112">
        <v>84.15</v>
      </c>
      <c r="AC51" s="112">
        <v>50.49</v>
      </c>
      <c r="AD51" s="112">
        <v>0</v>
      </c>
      <c r="AE51" s="112">
        <v>33.659999999999997</v>
      </c>
      <c r="AF51" s="74">
        <v>94.84</v>
      </c>
      <c r="AG51" s="74">
        <v>94.84</v>
      </c>
      <c r="AH51" s="112">
        <v>0</v>
      </c>
      <c r="AI51" s="112">
        <v>18.28</v>
      </c>
      <c r="AJ51" s="112">
        <v>18.28</v>
      </c>
      <c r="AK51" s="112">
        <v>0</v>
      </c>
      <c r="AL51" s="112">
        <v>-44.35</v>
      </c>
      <c r="AM51" s="74">
        <v>-44.35</v>
      </c>
      <c r="AN51" s="74">
        <v>0</v>
      </c>
      <c r="AO51" s="74">
        <v>32.21</v>
      </c>
      <c r="AP51" s="74">
        <v>32.21</v>
      </c>
      <c r="AQ51" s="74">
        <v>0</v>
      </c>
      <c r="AR51" s="74">
        <v>-12.14</v>
      </c>
      <c r="AS51" s="74">
        <v>-12.14</v>
      </c>
      <c r="AT51" s="74">
        <v>0</v>
      </c>
      <c r="AU51" s="74">
        <v>-111.48000000000006</v>
      </c>
      <c r="AV51" s="74">
        <v>-111.48000000000006</v>
      </c>
      <c r="AW51" s="74">
        <v>0</v>
      </c>
    </row>
    <row r="52" spans="1:49" ht="23.1" customHeight="1">
      <c r="A52" s="321"/>
      <c r="B52" s="2" t="s">
        <v>161</v>
      </c>
      <c r="C52" s="4" t="s">
        <v>272</v>
      </c>
      <c r="D52" s="110">
        <v>25.14</v>
      </c>
      <c r="E52" s="112">
        <v>0</v>
      </c>
      <c r="F52" s="113">
        <v>0</v>
      </c>
      <c r="G52" s="113">
        <v>0</v>
      </c>
      <c r="H52" s="112">
        <v>0</v>
      </c>
      <c r="I52" s="74">
        <v>0</v>
      </c>
      <c r="J52" s="113">
        <v>0</v>
      </c>
      <c r="K52" s="74">
        <v>0</v>
      </c>
      <c r="L52" s="112">
        <v>0</v>
      </c>
      <c r="M52" s="113">
        <v>0</v>
      </c>
      <c r="N52" s="113">
        <v>0</v>
      </c>
      <c r="O52" s="112">
        <v>0</v>
      </c>
      <c r="P52" s="74">
        <v>0</v>
      </c>
      <c r="Q52" s="113">
        <v>0</v>
      </c>
      <c r="R52" s="74">
        <v>0</v>
      </c>
      <c r="S52" s="112">
        <v>0</v>
      </c>
      <c r="T52" s="113">
        <v>0</v>
      </c>
      <c r="U52" s="113">
        <v>0</v>
      </c>
      <c r="V52" s="113">
        <v>0</v>
      </c>
      <c r="W52" s="74">
        <v>0</v>
      </c>
      <c r="X52" s="113">
        <v>0</v>
      </c>
      <c r="Y52" s="74">
        <v>0</v>
      </c>
      <c r="Z52" s="112">
        <v>0</v>
      </c>
      <c r="AA52" s="112">
        <v>127</v>
      </c>
      <c r="AB52" s="112">
        <v>20.950000000000003</v>
      </c>
      <c r="AC52" s="112">
        <v>12.57</v>
      </c>
      <c r="AD52" s="112">
        <v>0</v>
      </c>
      <c r="AE52" s="112">
        <v>8.3800000000000008</v>
      </c>
      <c r="AF52" s="74">
        <v>0</v>
      </c>
      <c r="AG52" s="74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12.57</v>
      </c>
      <c r="AM52" s="74">
        <v>12.57</v>
      </c>
      <c r="AN52" s="74">
        <v>0</v>
      </c>
      <c r="AO52" s="74">
        <v>12.57</v>
      </c>
      <c r="AP52" s="74">
        <v>12.57</v>
      </c>
      <c r="AQ52" s="74">
        <v>0</v>
      </c>
      <c r="AR52" s="74">
        <v>25.14</v>
      </c>
      <c r="AS52" s="74">
        <v>25.14</v>
      </c>
      <c r="AT52" s="74">
        <v>0</v>
      </c>
      <c r="AU52" s="74">
        <v>25.14</v>
      </c>
      <c r="AV52" s="74">
        <v>25.14</v>
      </c>
      <c r="AW52" s="74">
        <v>0</v>
      </c>
    </row>
    <row r="53" spans="1:49" ht="23.1" customHeight="1">
      <c r="A53" s="321"/>
      <c r="B53" s="2" t="s">
        <v>160</v>
      </c>
      <c r="C53" s="4" t="s">
        <v>273</v>
      </c>
      <c r="D53" s="110">
        <v>69.56</v>
      </c>
      <c r="E53" s="112">
        <v>87</v>
      </c>
      <c r="F53" s="113">
        <v>60.78</v>
      </c>
      <c r="G53" s="113">
        <v>63.49</v>
      </c>
      <c r="H53" s="112">
        <v>52.73</v>
      </c>
      <c r="I53" s="74">
        <v>-2.7100000000000009</v>
      </c>
      <c r="J53" s="113">
        <v>8.0500000000000043</v>
      </c>
      <c r="K53" s="74">
        <v>5.3400000000000034</v>
      </c>
      <c r="L53" s="112">
        <v>1</v>
      </c>
      <c r="M53" s="113">
        <v>0.35</v>
      </c>
      <c r="N53" s="113">
        <v>0.31</v>
      </c>
      <c r="O53" s="112">
        <v>0.3</v>
      </c>
      <c r="P53" s="74">
        <v>3.999999999999998E-2</v>
      </c>
      <c r="Q53" s="113">
        <v>4.9999999999999989E-2</v>
      </c>
      <c r="R53" s="74">
        <v>8.9999999999999969E-2</v>
      </c>
      <c r="S53" s="112">
        <v>0</v>
      </c>
      <c r="T53" s="113">
        <v>0</v>
      </c>
      <c r="U53" s="113">
        <v>0</v>
      </c>
      <c r="V53" s="113">
        <v>0</v>
      </c>
      <c r="W53" s="74">
        <v>0</v>
      </c>
      <c r="X53" s="113">
        <v>0</v>
      </c>
      <c r="Y53" s="74">
        <v>0</v>
      </c>
      <c r="Z53" s="112">
        <v>45</v>
      </c>
      <c r="AA53" s="112">
        <v>49</v>
      </c>
      <c r="AB53" s="112">
        <v>15.510000000000002</v>
      </c>
      <c r="AC53" s="112">
        <v>9.31</v>
      </c>
      <c r="AD53" s="112">
        <v>0</v>
      </c>
      <c r="AE53" s="112">
        <v>6.2</v>
      </c>
      <c r="AF53" s="74">
        <v>7.52</v>
      </c>
      <c r="AG53" s="74">
        <v>7.52</v>
      </c>
      <c r="AH53" s="112">
        <v>0</v>
      </c>
      <c r="AI53" s="112">
        <v>7.970000000000006</v>
      </c>
      <c r="AJ53" s="112">
        <v>7.970000000000006</v>
      </c>
      <c r="AK53" s="112">
        <v>0</v>
      </c>
      <c r="AL53" s="112">
        <v>1.7900000000000009</v>
      </c>
      <c r="AM53" s="74">
        <v>1.7900000000000009</v>
      </c>
      <c r="AN53" s="74">
        <v>0</v>
      </c>
      <c r="AO53" s="74">
        <v>1.3399999999999945</v>
      </c>
      <c r="AP53" s="74">
        <v>1.3399999999999945</v>
      </c>
      <c r="AQ53" s="74">
        <v>0</v>
      </c>
      <c r="AR53" s="74">
        <v>3.1299999999999955</v>
      </c>
      <c r="AS53" s="74">
        <v>3.1299999999999955</v>
      </c>
      <c r="AT53" s="74">
        <v>0</v>
      </c>
      <c r="AU53" s="74">
        <v>8.5599999999999987</v>
      </c>
      <c r="AV53" s="74">
        <v>8.5599999999999987</v>
      </c>
      <c r="AW53" s="74">
        <v>0</v>
      </c>
    </row>
    <row r="54" spans="1:49" s="73" customFormat="1" ht="23.1" customHeight="1">
      <c r="A54" s="320" t="s">
        <v>172</v>
      </c>
      <c r="B54" s="131" t="s">
        <v>7</v>
      </c>
      <c r="C54" s="5"/>
      <c r="D54" s="110">
        <v>192.35999999999996</v>
      </c>
      <c r="E54" s="114">
        <v>306</v>
      </c>
      <c r="F54" s="114">
        <v>217.35999999999999</v>
      </c>
      <c r="G54" s="114">
        <v>212.56</v>
      </c>
      <c r="H54" s="114">
        <v>188.57999999999998</v>
      </c>
      <c r="I54" s="114">
        <v>4.7999999999999758</v>
      </c>
      <c r="J54" s="114">
        <v>28.78</v>
      </c>
      <c r="K54" s="114">
        <v>33.579999999999977</v>
      </c>
      <c r="L54" s="114">
        <v>4</v>
      </c>
      <c r="M54" s="114">
        <v>1.73</v>
      </c>
      <c r="N54" s="114">
        <v>70.709999999999994</v>
      </c>
      <c r="O54" s="114">
        <v>1.5</v>
      </c>
      <c r="P54" s="114">
        <v>-68.97999999999999</v>
      </c>
      <c r="Q54" s="114">
        <v>0.22999999999999998</v>
      </c>
      <c r="R54" s="114">
        <v>-68.749999999999986</v>
      </c>
      <c r="S54" s="114">
        <v>0</v>
      </c>
      <c r="T54" s="114">
        <v>0</v>
      </c>
      <c r="U54" s="114">
        <v>6.21</v>
      </c>
      <c r="V54" s="114">
        <v>0</v>
      </c>
      <c r="W54" s="114">
        <v>-6.21</v>
      </c>
      <c r="X54" s="114">
        <v>0</v>
      </c>
      <c r="Y54" s="114">
        <v>-6.21</v>
      </c>
      <c r="Z54" s="114">
        <v>353</v>
      </c>
      <c r="AA54" s="114">
        <v>199</v>
      </c>
      <c r="AB54" s="114">
        <v>91.080000000000013</v>
      </c>
      <c r="AC54" s="114">
        <v>54.65</v>
      </c>
      <c r="AD54" s="114">
        <v>0</v>
      </c>
      <c r="AE54" s="114">
        <v>36.43</v>
      </c>
      <c r="AF54" s="114">
        <v>65.64</v>
      </c>
      <c r="AG54" s="114">
        <v>65.64</v>
      </c>
      <c r="AH54" s="114">
        <v>0</v>
      </c>
      <c r="AI54" s="114">
        <v>33.920000000000016</v>
      </c>
      <c r="AJ54" s="114">
        <v>33.920000000000016</v>
      </c>
      <c r="AK54" s="114">
        <v>0</v>
      </c>
      <c r="AL54" s="114">
        <v>-10.990000000000004</v>
      </c>
      <c r="AM54" s="114">
        <v>-10.990000000000004</v>
      </c>
      <c r="AN54" s="114">
        <v>0</v>
      </c>
      <c r="AO54" s="114">
        <v>20.729999999999983</v>
      </c>
      <c r="AP54" s="114">
        <v>20.729999999999983</v>
      </c>
      <c r="AQ54" s="114">
        <v>0</v>
      </c>
      <c r="AR54" s="114">
        <v>9.7399999999999789</v>
      </c>
      <c r="AS54" s="114">
        <v>9.7399999999999789</v>
      </c>
      <c r="AT54" s="114">
        <v>0</v>
      </c>
      <c r="AU54" s="114">
        <v>-31.640000000000029</v>
      </c>
      <c r="AV54" s="114">
        <v>-31.640000000000029</v>
      </c>
      <c r="AW54" s="114">
        <v>0</v>
      </c>
    </row>
    <row r="55" spans="1:49" ht="23.1" customHeight="1">
      <c r="A55" s="321"/>
      <c r="B55" s="2" t="s">
        <v>176</v>
      </c>
      <c r="C55" s="4" t="s">
        <v>273</v>
      </c>
      <c r="D55" s="110">
        <v>173.33999999999995</v>
      </c>
      <c r="E55" s="112">
        <v>289</v>
      </c>
      <c r="F55" s="113">
        <v>203.89</v>
      </c>
      <c r="G55" s="113">
        <v>203.55</v>
      </c>
      <c r="H55" s="112">
        <v>176.89</v>
      </c>
      <c r="I55" s="74">
        <v>0.33999999999997499</v>
      </c>
      <c r="J55" s="113">
        <v>27</v>
      </c>
      <c r="K55" s="74">
        <v>27.339999999999975</v>
      </c>
      <c r="L55" s="112">
        <v>4</v>
      </c>
      <c r="M55" s="113">
        <v>1.73</v>
      </c>
      <c r="N55" s="113">
        <v>70.709999999999994</v>
      </c>
      <c r="O55" s="112">
        <v>1.5</v>
      </c>
      <c r="P55" s="74">
        <v>-68.97999999999999</v>
      </c>
      <c r="Q55" s="113">
        <v>0.22999999999999998</v>
      </c>
      <c r="R55" s="74">
        <v>-68.749999999999986</v>
      </c>
      <c r="S55" s="112">
        <v>0</v>
      </c>
      <c r="T55" s="113">
        <v>0</v>
      </c>
      <c r="U55" s="113">
        <v>6.21</v>
      </c>
      <c r="V55" s="113">
        <v>0</v>
      </c>
      <c r="W55" s="74">
        <v>-6.21</v>
      </c>
      <c r="X55" s="113">
        <v>0</v>
      </c>
      <c r="Y55" s="74">
        <v>-6.21</v>
      </c>
      <c r="Z55" s="112">
        <v>348</v>
      </c>
      <c r="AA55" s="112">
        <v>194</v>
      </c>
      <c r="AB55" s="112">
        <v>89.43</v>
      </c>
      <c r="AC55" s="112">
        <v>53.66</v>
      </c>
      <c r="AD55" s="112">
        <v>0</v>
      </c>
      <c r="AE55" s="112">
        <v>35.770000000000003</v>
      </c>
      <c r="AF55" s="74">
        <v>64.75</v>
      </c>
      <c r="AG55" s="74">
        <v>64.75</v>
      </c>
      <c r="AH55" s="112">
        <v>0</v>
      </c>
      <c r="AI55" s="112">
        <v>32.610000000000014</v>
      </c>
      <c r="AJ55" s="112">
        <v>32.610000000000014</v>
      </c>
      <c r="AK55" s="112">
        <v>0</v>
      </c>
      <c r="AL55" s="112">
        <v>-11.090000000000003</v>
      </c>
      <c r="AM55" s="74">
        <v>-11.090000000000003</v>
      </c>
      <c r="AN55" s="74">
        <v>0</v>
      </c>
      <c r="AO55" s="74">
        <v>21.049999999999983</v>
      </c>
      <c r="AP55" s="74">
        <v>21.049999999999983</v>
      </c>
      <c r="AQ55" s="74">
        <v>0</v>
      </c>
      <c r="AR55" s="74">
        <v>9.9599999999999795</v>
      </c>
      <c r="AS55" s="74">
        <v>9.9599999999999795</v>
      </c>
      <c r="AT55" s="74">
        <v>0</v>
      </c>
      <c r="AU55" s="74">
        <v>-37.660000000000032</v>
      </c>
      <c r="AV55" s="74">
        <v>-37.660000000000032</v>
      </c>
      <c r="AW55" s="74">
        <v>0</v>
      </c>
    </row>
    <row r="56" spans="1:49" ht="36.75" customHeight="1">
      <c r="A56" s="322"/>
      <c r="B56" s="2" t="s">
        <v>177</v>
      </c>
      <c r="C56" s="4" t="s">
        <v>272</v>
      </c>
      <c r="D56" s="110">
        <v>19.020000000000003</v>
      </c>
      <c r="E56" s="112">
        <v>17</v>
      </c>
      <c r="F56" s="113">
        <v>13.47</v>
      </c>
      <c r="G56" s="113">
        <v>9.01</v>
      </c>
      <c r="H56" s="112">
        <v>11.69</v>
      </c>
      <c r="I56" s="74">
        <v>4.4600000000000009</v>
      </c>
      <c r="J56" s="113">
        <v>1.7800000000000011</v>
      </c>
      <c r="K56" s="74">
        <v>6.240000000000002</v>
      </c>
      <c r="L56" s="112">
        <v>0</v>
      </c>
      <c r="M56" s="113">
        <v>0</v>
      </c>
      <c r="N56" s="113">
        <v>0</v>
      </c>
      <c r="O56" s="112">
        <v>0</v>
      </c>
      <c r="P56" s="74">
        <v>0</v>
      </c>
      <c r="Q56" s="113">
        <v>0</v>
      </c>
      <c r="R56" s="74">
        <v>0</v>
      </c>
      <c r="S56" s="112">
        <v>0</v>
      </c>
      <c r="T56" s="113">
        <v>0</v>
      </c>
      <c r="U56" s="113">
        <v>0</v>
      </c>
      <c r="V56" s="113">
        <v>0</v>
      </c>
      <c r="W56" s="74">
        <v>0</v>
      </c>
      <c r="X56" s="113">
        <v>0</v>
      </c>
      <c r="Y56" s="74">
        <v>0</v>
      </c>
      <c r="Z56" s="112">
        <v>5</v>
      </c>
      <c r="AA56" s="112">
        <v>5</v>
      </c>
      <c r="AB56" s="112">
        <v>1.65</v>
      </c>
      <c r="AC56" s="112">
        <v>0.99</v>
      </c>
      <c r="AD56" s="112">
        <v>0</v>
      </c>
      <c r="AE56" s="112">
        <v>0.66</v>
      </c>
      <c r="AF56" s="74">
        <v>0.89</v>
      </c>
      <c r="AG56" s="74">
        <v>0.89</v>
      </c>
      <c r="AH56" s="112">
        <v>0</v>
      </c>
      <c r="AI56" s="112">
        <v>1.3100000000000005</v>
      </c>
      <c r="AJ56" s="112">
        <v>1.3100000000000005</v>
      </c>
      <c r="AK56" s="112">
        <v>0</v>
      </c>
      <c r="AL56" s="112">
        <v>9.9999999999999978E-2</v>
      </c>
      <c r="AM56" s="74">
        <v>9.9999999999999978E-2</v>
      </c>
      <c r="AN56" s="74">
        <v>0</v>
      </c>
      <c r="AO56" s="74">
        <v>-0.32000000000000051</v>
      </c>
      <c r="AP56" s="74">
        <v>-0.32000000000000051</v>
      </c>
      <c r="AQ56" s="74">
        <v>0</v>
      </c>
      <c r="AR56" s="74">
        <v>-0.22000000000000053</v>
      </c>
      <c r="AS56" s="74">
        <v>-0.22000000000000053</v>
      </c>
      <c r="AT56" s="74">
        <v>0</v>
      </c>
      <c r="AU56" s="74">
        <v>6.0200000000000014</v>
      </c>
      <c r="AV56" s="74">
        <v>6.0200000000000014</v>
      </c>
      <c r="AW56" s="74">
        <v>0</v>
      </c>
    </row>
    <row r="57" spans="1:49" s="73" customFormat="1" ht="23.1" customHeight="1">
      <c r="A57" s="320" t="s">
        <v>189</v>
      </c>
      <c r="B57" s="131" t="s">
        <v>7</v>
      </c>
      <c r="C57" s="5"/>
      <c r="D57" s="110">
        <v>899.13</v>
      </c>
      <c r="E57" s="114">
        <v>495</v>
      </c>
      <c r="F57" s="114">
        <v>653.97</v>
      </c>
      <c r="G57" s="114">
        <v>433.05999999999995</v>
      </c>
      <c r="H57" s="114">
        <v>567.02</v>
      </c>
      <c r="I57" s="114">
        <v>220.91000000000005</v>
      </c>
      <c r="J57" s="114">
        <v>86.950000000000045</v>
      </c>
      <c r="K57" s="114">
        <v>307.86000000000013</v>
      </c>
      <c r="L57" s="114">
        <v>8</v>
      </c>
      <c r="M57" s="114">
        <v>5.49</v>
      </c>
      <c r="N57" s="114">
        <v>43.34</v>
      </c>
      <c r="O57" s="114">
        <v>4.7799999999999994</v>
      </c>
      <c r="P57" s="114">
        <v>-37.85</v>
      </c>
      <c r="Q57" s="114">
        <v>0.71</v>
      </c>
      <c r="R57" s="114">
        <v>-37.140000000000008</v>
      </c>
      <c r="S57" s="114">
        <v>7</v>
      </c>
      <c r="T57" s="114">
        <v>11.47</v>
      </c>
      <c r="U57" s="114">
        <v>12.58</v>
      </c>
      <c r="V57" s="114">
        <v>9.9499999999999993</v>
      </c>
      <c r="W57" s="114">
        <v>-1.1099999999999999</v>
      </c>
      <c r="X57" s="114">
        <v>1.52</v>
      </c>
      <c r="Y57" s="114">
        <v>0.41000000000000014</v>
      </c>
      <c r="Z57" s="114">
        <v>333</v>
      </c>
      <c r="AA57" s="114">
        <v>205</v>
      </c>
      <c r="AB57" s="114">
        <v>88.78</v>
      </c>
      <c r="AC57" s="114">
        <v>53.269999999999996</v>
      </c>
      <c r="AD57" s="114">
        <v>0</v>
      </c>
      <c r="AE57" s="114">
        <v>35.510000000000005</v>
      </c>
      <c r="AF57" s="114">
        <v>60.29</v>
      </c>
      <c r="AG57" s="114">
        <v>60.29</v>
      </c>
      <c r="AH57" s="114">
        <v>0</v>
      </c>
      <c r="AI57" s="114">
        <v>32.250000000000057</v>
      </c>
      <c r="AJ57" s="114">
        <v>32.250000000000057</v>
      </c>
      <c r="AK57" s="114">
        <v>0</v>
      </c>
      <c r="AL57" s="114">
        <v>-7.0200000000000031</v>
      </c>
      <c r="AM57" s="114">
        <v>-7.0200000000000031</v>
      </c>
      <c r="AN57" s="114">
        <v>0</v>
      </c>
      <c r="AO57" s="114">
        <v>21.019999999999939</v>
      </c>
      <c r="AP57" s="114">
        <v>21.019999999999939</v>
      </c>
      <c r="AQ57" s="114">
        <v>0</v>
      </c>
      <c r="AR57" s="114">
        <v>13.999999999999936</v>
      </c>
      <c r="AS57" s="114">
        <v>13.999999999999936</v>
      </c>
      <c r="AT57" s="114">
        <v>0</v>
      </c>
      <c r="AU57" s="114">
        <v>285.13000000000005</v>
      </c>
      <c r="AV57" s="114">
        <v>285.13000000000005</v>
      </c>
      <c r="AW57" s="114">
        <v>0</v>
      </c>
    </row>
    <row r="58" spans="1:49" ht="23.1" customHeight="1">
      <c r="A58" s="321"/>
      <c r="B58" s="2" t="s">
        <v>193</v>
      </c>
      <c r="C58" s="4" t="s">
        <v>273</v>
      </c>
      <c r="D58" s="110">
        <v>374.12000000000006</v>
      </c>
      <c r="E58" s="112">
        <v>262</v>
      </c>
      <c r="F58" s="113">
        <v>284.34000000000003</v>
      </c>
      <c r="G58" s="113">
        <v>198.26999999999998</v>
      </c>
      <c r="H58" s="112">
        <v>246.32</v>
      </c>
      <c r="I58" s="74">
        <v>86.07000000000005</v>
      </c>
      <c r="J58" s="113">
        <v>38.020000000000039</v>
      </c>
      <c r="K58" s="74">
        <v>124.09000000000009</v>
      </c>
      <c r="L58" s="112">
        <v>5</v>
      </c>
      <c r="M58" s="113">
        <v>2.3199999999999998</v>
      </c>
      <c r="N58" s="113">
        <v>39.81</v>
      </c>
      <c r="O58" s="112">
        <v>2.02</v>
      </c>
      <c r="P58" s="74">
        <v>-37.49</v>
      </c>
      <c r="Q58" s="113">
        <v>0.29999999999999982</v>
      </c>
      <c r="R58" s="74">
        <v>-37.190000000000005</v>
      </c>
      <c r="S58" s="112">
        <v>6</v>
      </c>
      <c r="T58" s="113">
        <v>8.5</v>
      </c>
      <c r="U58" s="113">
        <v>6.54</v>
      </c>
      <c r="V58" s="113">
        <v>7.37</v>
      </c>
      <c r="W58" s="74">
        <v>1.96</v>
      </c>
      <c r="X58" s="113">
        <v>1.1299999999999999</v>
      </c>
      <c r="Y58" s="74">
        <v>3.09</v>
      </c>
      <c r="Z58" s="112">
        <v>270</v>
      </c>
      <c r="AA58" s="112">
        <v>123</v>
      </c>
      <c r="AB58" s="112">
        <v>64.849999999999994</v>
      </c>
      <c r="AC58" s="112">
        <v>38.909999999999997</v>
      </c>
      <c r="AD58" s="112">
        <v>0</v>
      </c>
      <c r="AE58" s="112">
        <v>25.94</v>
      </c>
      <c r="AF58" s="74">
        <v>49.4</v>
      </c>
      <c r="AG58" s="74">
        <v>49.4</v>
      </c>
      <c r="AH58" s="112">
        <v>0</v>
      </c>
      <c r="AI58" s="112">
        <v>18.29000000000002</v>
      </c>
      <c r="AJ58" s="112">
        <v>18.29000000000002</v>
      </c>
      <c r="AK58" s="112">
        <v>0</v>
      </c>
      <c r="AL58" s="112">
        <v>-10.490000000000002</v>
      </c>
      <c r="AM58" s="74">
        <v>-10.490000000000002</v>
      </c>
      <c r="AN58" s="74">
        <v>0</v>
      </c>
      <c r="AO58" s="74">
        <v>20.619999999999976</v>
      </c>
      <c r="AP58" s="74">
        <v>20.619999999999976</v>
      </c>
      <c r="AQ58" s="74">
        <v>0</v>
      </c>
      <c r="AR58" s="74">
        <v>10.129999999999974</v>
      </c>
      <c r="AS58" s="74">
        <v>10.129999999999974</v>
      </c>
      <c r="AT58" s="74">
        <v>0</v>
      </c>
      <c r="AU58" s="74">
        <v>100.12000000000006</v>
      </c>
      <c r="AV58" s="74">
        <v>100.12000000000006</v>
      </c>
      <c r="AW58" s="74">
        <v>0</v>
      </c>
    </row>
    <row r="59" spans="1:49" ht="23.1" customHeight="1">
      <c r="A59" s="322"/>
      <c r="B59" s="2" t="s">
        <v>194</v>
      </c>
      <c r="C59" s="4" t="s">
        <v>273</v>
      </c>
      <c r="D59" s="110">
        <v>525.0100000000001</v>
      </c>
      <c r="E59" s="112">
        <v>233</v>
      </c>
      <c r="F59" s="113">
        <v>369.63</v>
      </c>
      <c r="G59" s="113">
        <v>234.79</v>
      </c>
      <c r="H59" s="112">
        <v>320.7</v>
      </c>
      <c r="I59" s="74">
        <v>134.84</v>
      </c>
      <c r="J59" s="113">
        <v>48.930000000000007</v>
      </c>
      <c r="K59" s="74">
        <v>183.77</v>
      </c>
      <c r="L59" s="112">
        <v>3</v>
      </c>
      <c r="M59" s="113">
        <v>3.17</v>
      </c>
      <c r="N59" s="113">
        <v>3.53</v>
      </c>
      <c r="O59" s="112">
        <v>2.76</v>
      </c>
      <c r="P59" s="74">
        <v>-0.35999999999999988</v>
      </c>
      <c r="Q59" s="113">
        <v>0.41000000000000014</v>
      </c>
      <c r="R59" s="74">
        <v>5.0000000000000266E-2</v>
      </c>
      <c r="S59" s="112">
        <v>1</v>
      </c>
      <c r="T59" s="113">
        <v>2.97</v>
      </c>
      <c r="U59" s="113">
        <v>6.04</v>
      </c>
      <c r="V59" s="113">
        <v>2.58</v>
      </c>
      <c r="W59" s="74">
        <v>-3.07</v>
      </c>
      <c r="X59" s="113">
        <v>0.39000000000000012</v>
      </c>
      <c r="Y59" s="74">
        <v>-2.6799999999999997</v>
      </c>
      <c r="Z59" s="112">
        <v>63</v>
      </c>
      <c r="AA59" s="112">
        <v>82</v>
      </c>
      <c r="AB59" s="112">
        <v>23.93</v>
      </c>
      <c r="AC59" s="112">
        <v>14.36</v>
      </c>
      <c r="AD59" s="112">
        <v>0</v>
      </c>
      <c r="AE59" s="112">
        <v>9.57</v>
      </c>
      <c r="AF59" s="74">
        <v>10.89</v>
      </c>
      <c r="AG59" s="74">
        <v>10.89</v>
      </c>
      <c r="AH59" s="112">
        <v>0</v>
      </c>
      <c r="AI59" s="112">
        <v>13.960000000000036</v>
      </c>
      <c r="AJ59" s="112">
        <v>13.960000000000036</v>
      </c>
      <c r="AK59" s="112">
        <v>0</v>
      </c>
      <c r="AL59" s="112">
        <v>3.4699999999999989</v>
      </c>
      <c r="AM59" s="74">
        <v>3.4699999999999989</v>
      </c>
      <c r="AN59" s="74">
        <v>0</v>
      </c>
      <c r="AO59" s="74">
        <v>0.39999999999996305</v>
      </c>
      <c r="AP59" s="74">
        <v>0.39999999999996305</v>
      </c>
      <c r="AQ59" s="74">
        <v>0</v>
      </c>
      <c r="AR59" s="74">
        <v>3.8699999999999619</v>
      </c>
      <c r="AS59" s="74">
        <v>3.8699999999999619</v>
      </c>
      <c r="AT59" s="74">
        <v>0</v>
      </c>
      <c r="AU59" s="74">
        <v>185.01</v>
      </c>
      <c r="AV59" s="74">
        <v>185.01</v>
      </c>
      <c r="AW59" s="74">
        <v>0</v>
      </c>
    </row>
    <row r="60" spans="1:49" s="73" customFormat="1" ht="23.1" customHeight="1">
      <c r="A60" s="320" t="s">
        <v>201</v>
      </c>
      <c r="B60" s="131" t="s">
        <v>7</v>
      </c>
      <c r="C60" s="5"/>
      <c r="D60" s="110">
        <v>306.28999999999996</v>
      </c>
      <c r="E60" s="117">
        <v>137</v>
      </c>
      <c r="F60" s="117">
        <v>111.03999999999999</v>
      </c>
      <c r="G60" s="117">
        <v>102.15</v>
      </c>
      <c r="H60" s="117">
        <v>96.62</v>
      </c>
      <c r="I60" s="117">
        <v>8.8899999999999881</v>
      </c>
      <c r="J60" s="117">
        <v>14.419999999999989</v>
      </c>
      <c r="K60" s="117">
        <v>23.309999999999977</v>
      </c>
      <c r="L60" s="117">
        <v>134</v>
      </c>
      <c r="M60" s="117">
        <v>65.52</v>
      </c>
      <c r="N60" s="117">
        <v>0.41</v>
      </c>
      <c r="O60" s="117">
        <v>56.85</v>
      </c>
      <c r="P60" s="117">
        <v>65.11</v>
      </c>
      <c r="Q60" s="117">
        <v>8.6699999999999946</v>
      </c>
      <c r="R60" s="117">
        <v>73.78</v>
      </c>
      <c r="S60" s="117">
        <v>1</v>
      </c>
      <c r="T60" s="117">
        <v>1.38</v>
      </c>
      <c r="U60" s="117">
        <v>0</v>
      </c>
      <c r="V60" s="117">
        <v>1.2</v>
      </c>
      <c r="W60" s="117">
        <v>1.38</v>
      </c>
      <c r="X60" s="117">
        <v>0.17999999999999994</v>
      </c>
      <c r="Y60" s="117">
        <v>1.5599999999999998</v>
      </c>
      <c r="Z60" s="117">
        <v>361</v>
      </c>
      <c r="AA60" s="117">
        <v>122</v>
      </c>
      <c r="AB60" s="117">
        <v>79.7</v>
      </c>
      <c r="AC60" s="117">
        <v>47.82</v>
      </c>
      <c r="AD60" s="117">
        <v>0</v>
      </c>
      <c r="AE60" s="117">
        <v>31.88</v>
      </c>
      <c r="AF60" s="117">
        <v>42.67</v>
      </c>
      <c r="AG60" s="117">
        <v>42.67</v>
      </c>
      <c r="AH60" s="117">
        <v>0</v>
      </c>
      <c r="AI60" s="117">
        <v>50.330000000000013</v>
      </c>
      <c r="AJ60" s="117">
        <v>50.330000000000013</v>
      </c>
      <c r="AK60" s="117">
        <v>0</v>
      </c>
      <c r="AL60" s="117">
        <v>5.1499999999999968</v>
      </c>
      <c r="AM60" s="117">
        <v>5.1499999999999968</v>
      </c>
      <c r="AN60" s="117">
        <v>0</v>
      </c>
      <c r="AO60" s="117">
        <v>-2.5100000000000136</v>
      </c>
      <c r="AP60" s="117">
        <v>-2.5100000000000136</v>
      </c>
      <c r="AQ60" s="117">
        <v>0</v>
      </c>
      <c r="AR60" s="117">
        <v>2.6399999999999837</v>
      </c>
      <c r="AS60" s="117">
        <v>2.6399999999999837</v>
      </c>
      <c r="AT60" s="117">
        <v>0</v>
      </c>
      <c r="AU60" s="117">
        <v>101.28999999999996</v>
      </c>
      <c r="AV60" s="117">
        <v>101.28999999999996</v>
      </c>
      <c r="AW60" s="117">
        <v>0</v>
      </c>
    </row>
    <row r="61" spans="1:49" s="166" customFormat="1" ht="23.1" customHeight="1">
      <c r="A61" s="375"/>
      <c r="B61" s="2" t="s">
        <v>206</v>
      </c>
      <c r="C61" s="4" t="s">
        <v>272</v>
      </c>
      <c r="D61" s="110">
        <v>5.36</v>
      </c>
      <c r="E61" s="112">
        <v>3</v>
      </c>
      <c r="F61" s="113">
        <v>2.58</v>
      </c>
      <c r="G61" s="113">
        <v>0</v>
      </c>
      <c r="H61" s="112">
        <v>2</v>
      </c>
      <c r="I61" s="74">
        <v>2.58</v>
      </c>
      <c r="J61" s="113">
        <v>0.58000000000000007</v>
      </c>
      <c r="K61" s="74">
        <v>3.16</v>
      </c>
      <c r="L61" s="112">
        <v>0</v>
      </c>
      <c r="M61" s="113">
        <v>0</v>
      </c>
      <c r="N61" s="113">
        <v>0</v>
      </c>
      <c r="O61" s="112">
        <v>0</v>
      </c>
      <c r="P61" s="74">
        <v>0</v>
      </c>
      <c r="Q61" s="113">
        <v>0</v>
      </c>
      <c r="R61" s="74">
        <v>0</v>
      </c>
      <c r="S61" s="112">
        <v>0</v>
      </c>
      <c r="T61" s="113">
        <v>0</v>
      </c>
      <c r="U61" s="113">
        <v>0</v>
      </c>
      <c r="V61" s="113">
        <v>0</v>
      </c>
      <c r="W61" s="74">
        <v>0</v>
      </c>
      <c r="X61" s="113">
        <v>0</v>
      </c>
      <c r="Y61" s="74">
        <v>0</v>
      </c>
      <c r="Z61" s="112">
        <v>0</v>
      </c>
      <c r="AA61" s="112">
        <v>1</v>
      </c>
      <c r="AB61" s="112">
        <v>0.17</v>
      </c>
      <c r="AC61" s="112">
        <v>0.1</v>
      </c>
      <c r="AD61" s="112">
        <v>0</v>
      </c>
      <c r="AE61" s="112">
        <v>7.0000000000000007E-2</v>
      </c>
      <c r="AF61" s="74">
        <v>0</v>
      </c>
      <c r="AG61" s="74">
        <v>0</v>
      </c>
      <c r="AH61" s="112">
        <v>0</v>
      </c>
      <c r="AI61" s="112">
        <v>0</v>
      </c>
      <c r="AJ61" s="112">
        <v>0</v>
      </c>
      <c r="AK61" s="112">
        <v>0</v>
      </c>
      <c r="AL61" s="112">
        <v>0.1</v>
      </c>
      <c r="AM61" s="74">
        <v>0.1</v>
      </c>
      <c r="AN61" s="74">
        <v>0</v>
      </c>
      <c r="AO61" s="74">
        <v>0.1</v>
      </c>
      <c r="AP61" s="74">
        <v>0.1</v>
      </c>
      <c r="AQ61" s="74">
        <v>0</v>
      </c>
      <c r="AR61" s="74">
        <v>0.2</v>
      </c>
      <c r="AS61" s="74">
        <v>0.2</v>
      </c>
      <c r="AT61" s="74">
        <v>0</v>
      </c>
      <c r="AU61" s="74">
        <v>3.3600000000000003</v>
      </c>
      <c r="AV61" s="74">
        <v>3.3600000000000003</v>
      </c>
      <c r="AW61" s="74">
        <v>0</v>
      </c>
    </row>
    <row r="62" spans="1:49" ht="23.1" customHeight="1">
      <c r="A62" s="321"/>
      <c r="B62" s="2" t="s">
        <v>205</v>
      </c>
      <c r="C62" s="4" t="s">
        <v>273</v>
      </c>
      <c r="D62" s="110">
        <v>300.93</v>
      </c>
      <c r="E62" s="112">
        <v>134</v>
      </c>
      <c r="F62" s="113">
        <v>108.46</v>
      </c>
      <c r="G62" s="113">
        <v>102.15</v>
      </c>
      <c r="H62" s="112">
        <v>94.62</v>
      </c>
      <c r="I62" s="74">
        <v>6.3099999999999881</v>
      </c>
      <c r="J62" s="113">
        <v>13.839999999999989</v>
      </c>
      <c r="K62" s="74">
        <v>20.149999999999977</v>
      </c>
      <c r="L62" s="112">
        <v>134</v>
      </c>
      <c r="M62" s="113">
        <v>65.52</v>
      </c>
      <c r="N62" s="113">
        <v>0.41</v>
      </c>
      <c r="O62" s="112">
        <v>56.85</v>
      </c>
      <c r="P62" s="74">
        <v>65.11</v>
      </c>
      <c r="Q62" s="113">
        <v>8.6699999999999946</v>
      </c>
      <c r="R62" s="74">
        <v>73.78</v>
      </c>
      <c r="S62" s="112">
        <v>1</v>
      </c>
      <c r="T62" s="113">
        <v>1.38</v>
      </c>
      <c r="U62" s="113">
        <v>0</v>
      </c>
      <c r="V62" s="113">
        <v>1.2</v>
      </c>
      <c r="W62" s="74">
        <v>1.38</v>
      </c>
      <c r="X62" s="113">
        <v>0.17999999999999994</v>
      </c>
      <c r="Y62" s="74">
        <v>1.5599999999999998</v>
      </c>
      <c r="Z62" s="112">
        <v>361</v>
      </c>
      <c r="AA62" s="112">
        <v>121</v>
      </c>
      <c r="AB62" s="112">
        <v>79.53</v>
      </c>
      <c r="AC62" s="112">
        <v>47.72</v>
      </c>
      <c r="AD62" s="112">
        <v>0</v>
      </c>
      <c r="AE62" s="112">
        <v>31.81</v>
      </c>
      <c r="AF62" s="74">
        <v>42.67</v>
      </c>
      <c r="AG62" s="74">
        <v>42.67</v>
      </c>
      <c r="AH62" s="112">
        <v>0</v>
      </c>
      <c r="AI62" s="112">
        <v>50.330000000000013</v>
      </c>
      <c r="AJ62" s="112">
        <v>50.330000000000013</v>
      </c>
      <c r="AK62" s="112">
        <v>0</v>
      </c>
      <c r="AL62" s="112">
        <v>5.0499999999999972</v>
      </c>
      <c r="AM62" s="74">
        <v>5.0499999999999972</v>
      </c>
      <c r="AN62" s="74">
        <v>0</v>
      </c>
      <c r="AO62" s="74">
        <v>-2.6100000000000136</v>
      </c>
      <c r="AP62" s="74">
        <v>-2.6100000000000136</v>
      </c>
      <c r="AQ62" s="74">
        <v>0</v>
      </c>
      <c r="AR62" s="74">
        <v>2.4399999999999835</v>
      </c>
      <c r="AS62" s="74">
        <v>2.4399999999999835</v>
      </c>
      <c r="AT62" s="74">
        <v>0</v>
      </c>
      <c r="AU62" s="74">
        <v>97.929999999999964</v>
      </c>
      <c r="AV62" s="74">
        <v>97.929999999999964</v>
      </c>
      <c r="AW62" s="74">
        <v>0</v>
      </c>
    </row>
    <row r="63" spans="1:49" s="73" customFormat="1" ht="23.1" customHeight="1">
      <c r="A63" s="320" t="s">
        <v>258</v>
      </c>
      <c r="B63" s="131" t="s">
        <v>7</v>
      </c>
      <c r="C63" s="5"/>
      <c r="D63" s="110">
        <v>277.70000000000005</v>
      </c>
      <c r="E63" s="114">
        <v>243</v>
      </c>
      <c r="F63" s="114">
        <v>196.95000000000002</v>
      </c>
      <c r="G63" s="114">
        <v>131.94</v>
      </c>
      <c r="H63" s="114">
        <v>170.88</v>
      </c>
      <c r="I63" s="114">
        <v>65.010000000000005</v>
      </c>
      <c r="J63" s="114">
        <v>26.070000000000011</v>
      </c>
      <c r="K63" s="114">
        <v>91.080000000000013</v>
      </c>
      <c r="L63" s="114">
        <v>1</v>
      </c>
      <c r="M63" s="114">
        <v>0.46</v>
      </c>
      <c r="N63" s="114">
        <v>8.94</v>
      </c>
      <c r="O63" s="114">
        <v>0.4</v>
      </c>
      <c r="P63" s="114">
        <v>-8.4799999999999986</v>
      </c>
      <c r="Q63" s="114">
        <v>0.06</v>
      </c>
      <c r="R63" s="114">
        <v>-8.4199999999999982</v>
      </c>
      <c r="S63" s="114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4">
        <v>91</v>
      </c>
      <c r="AA63" s="114">
        <v>101</v>
      </c>
      <c r="AB63" s="114">
        <v>31.68</v>
      </c>
      <c r="AC63" s="114">
        <v>19.009999999999998</v>
      </c>
      <c r="AD63" s="114">
        <v>0</v>
      </c>
      <c r="AE63" s="114">
        <v>12.67</v>
      </c>
      <c r="AF63" s="114">
        <v>14.26</v>
      </c>
      <c r="AG63" s="114">
        <v>14.26</v>
      </c>
      <c r="AH63" s="114">
        <v>0</v>
      </c>
      <c r="AI63" s="114">
        <v>19.72</v>
      </c>
      <c r="AJ63" s="114">
        <v>19.72</v>
      </c>
      <c r="AK63" s="114">
        <v>0</v>
      </c>
      <c r="AL63" s="114">
        <v>4.7499999999999991</v>
      </c>
      <c r="AM63" s="114">
        <v>4.7499999999999991</v>
      </c>
      <c r="AN63" s="114">
        <v>0</v>
      </c>
      <c r="AO63" s="114">
        <v>-0.71</v>
      </c>
      <c r="AP63" s="114">
        <v>-0.71</v>
      </c>
      <c r="AQ63" s="114">
        <v>0</v>
      </c>
      <c r="AR63" s="114">
        <v>4.0399999999999991</v>
      </c>
      <c r="AS63" s="114">
        <v>4.0399999999999991</v>
      </c>
      <c r="AT63" s="114">
        <v>0</v>
      </c>
      <c r="AU63" s="114">
        <v>86.7</v>
      </c>
      <c r="AV63" s="114">
        <v>86.7</v>
      </c>
      <c r="AW63" s="114">
        <v>0</v>
      </c>
    </row>
    <row r="64" spans="1:49" ht="23.1" customHeight="1">
      <c r="A64" s="321"/>
      <c r="B64" s="2" t="s">
        <v>224</v>
      </c>
      <c r="C64" s="75" t="s">
        <v>273</v>
      </c>
      <c r="D64" s="110">
        <v>243.85000000000002</v>
      </c>
      <c r="E64" s="112">
        <v>210</v>
      </c>
      <c r="F64" s="113">
        <v>177.68</v>
      </c>
      <c r="G64" s="113">
        <v>124.67</v>
      </c>
      <c r="H64" s="112">
        <v>154.16</v>
      </c>
      <c r="I64" s="74">
        <v>53.010000000000005</v>
      </c>
      <c r="J64" s="113">
        <v>23.52000000000001</v>
      </c>
      <c r="K64" s="74">
        <v>76.530000000000015</v>
      </c>
      <c r="L64" s="112">
        <v>1</v>
      </c>
      <c r="M64" s="113">
        <v>0.46</v>
      </c>
      <c r="N64" s="113">
        <v>8.94</v>
      </c>
      <c r="O64" s="112">
        <v>0.4</v>
      </c>
      <c r="P64" s="74">
        <v>-8.4799999999999986</v>
      </c>
      <c r="Q64" s="113">
        <v>0.06</v>
      </c>
      <c r="R64" s="74">
        <v>-8.4199999999999982</v>
      </c>
      <c r="S64" s="112">
        <v>0</v>
      </c>
      <c r="T64" s="113">
        <v>0</v>
      </c>
      <c r="U64" s="113">
        <v>0</v>
      </c>
      <c r="V64" s="113">
        <v>0</v>
      </c>
      <c r="W64" s="74">
        <v>0</v>
      </c>
      <c r="X64" s="113">
        <v>0</v>
      </c>
      <c r="Y64" s="74">
        <v>0</v>
      </c>
      <c r="Z64" s="112">
        <v>88</v>
      </c>
      <c r="AA64" s="112">
        <v>91</v>
      </c>
      <c r="AB64" s="112">
        <v>29.53</v>
      </c>
      <c r="AC64" s="112">
        <v>17.72</v>
      </c>
      <c r="AD64" s="112">
        <v>0</v>
      </c>
      <c r="AE64" s="112">
        <v>11.81</v>
      </c>
      <c r="AF64" s="74">
        <v>14.26</v>
      </c>
      <c r="AG64" s="74">
        <v>14.26</v>
      </c>
      <c r="AH64" s="112">
        <v>0</v>
      </c>
      <c r="AI64" s="112">
        <v>17.439999999999998</v>
      </c>
      <c r="AJ64" s="112">
        <v>17.439999999999998</v>
      </c>
      <c r="AK64" s="112">
        <v>0</v>
      </c>
      <c r="AL64" s="112">
        <v>3.4599999999999991</v>
      </c>
      <c r="AM64" s="74">
        <v>3.4599999999999991</v>
      </c>
      <c r="AN64" s="74">
        <v>0</v>
      </c>
      <c r="AO64" s="74">
        <v>0.28000000000000114</v>
      </c>
      <c r="AP64" s="74">
        <v>0.28000000000000114</v>
      </c>
      <c r="AQ64" s="74">
        <v>0</v>
      </c>
      <c r="AR64" s="74">
        <v>3.74</v>
      </c>
      <c r="AS64" s="74">
        <v>3.74</v>
      </c>
      <c r="AT64" s="74">
        <v>0</v>
      </c>
      <c r="AU64" s="74">
        <v>71.850000000000009</v>
      </c>
      <c r="AV64" s="74">
        <v>71.850000000000009</v>
      </c>
      <c r="AW64" s="74">
        <v>0</v>
      </c>
    </row>
    <row r="65" spans="1:49" ht="23.1" customHeight="1">
      <c r="A65" s="322"/>
      <c r="B65" s="2" t="s">
        <v>225</v>
      </c>
      <c r="C65" s="130" t="s">
        <v>272</v>
      </c>
      <c r="D65" s="110">
        <v>33.849999999999994</v>
      </c>
      <c r="E65" s="112">
        <v>33</v>
      </c>
      <c r="F65" s="113">
        <v>19.27</v>
      </c>
      <c r="G65" s="113">
        <v>7.27</v>
      </c>
      <c r="H65" s="112">
        <v>16.72</v>
      </c>
      <c r="I65" s="74">
        <v>12</v>
      </c>
      <c r="J65" s="113">
        <v>2.5500000000000007</v>
      </c>
      <c r="K65" s="74">
        <v>14.55</v>
      </c>
      <c r="L65" s="112">
        <v>0</v>
      </c>
      <c r="M65" s="113">
        <v>0</v>
      </c>
      <c r="N65" s="113">
        <v>0</v>
      </c>
      <c r="O65" s="112">
        <v>0</v>
      </c>
      <c r="P65" s="74">
        <v>0</v>
      </c>
      <c r="Q65" s="113">
        <v>0</v>
      </c>
      <c r="R65" s="74">
        <v>0</v>
      </c>
      <c r="S65" s="112">
        <v>0</v>
      </c>
      <c r="T65" s="113">
        <v>0</v>
      </c>
      <c r="U65" s="113">
        <v>0</v>
      </c>
      <c r="V65" s="113">
        <v>0</v>
      </c>
      <c r="W65" s="74">
        <v>0</v>
      </c>
      <c r="X65" s="113">
        <v>0</v>
      </c>
      <c r="Y65" s="74">
        <v>0</v>
      </c>
      <c r="Z65" s="112">
        <v>3</v>
      </c>
      <c r="AA65" s="112">
        <v>10</v>
      </c>
      <c r="AB65" s="112">
        <v>2.15</v>
      </c>
      <c r="AC65" s="112">
        <v>1.29</v>
      </c>
      <c r="AD65" s="112">
        <v>0</v>
      </c>
      <c r="AE65" s="112">
        <v>0.86</v>
      </c>
      <c r="AF65" s="74">
        <v>0</v>
      </c>
      <c r="AG65" s="74">
        <v>0</v>
      </c>
      <c r="AH65" s="112">
        <v>0</v>
      </c>
      <c r="AI65" s="112">
        <v>2.2800000000000011</v>
      </c>
      <c r="AJ65" s="112">
        <v>2.2800000000000011</v>
      </c>
      <c r="AK65" s="112">
        <v>0</v>
      </c>
      <c r="AL65" s="112">
        <v>1.29</v>
      </c>
      <c r="AM65" s="74">
        <v>1.29</v>
      </c>
      <c r="AN65" s="74">
        <v>0</v>
      </c>
      <c r="AO65" s="74">
        <v>-0.9900000000000011</v>
      </c>
      <c r="AP65" s="74">
        <v>-0.9900000000000011</v>
      </c>
      <c r="AQ65" s="74">
        <v>0</v>
      </c>
      <c r="AR65" s="74">
        <v>0.29999999999999893</v>
      </c>
      <c r="AS65" s="74">
        <v>0.29999999999999893</v>
      </c>
      <c r="AT65" s="74">
        <v>0</v>
      </c>
      <c r="AU65" s="74">
        <v>14.85</v>
      </c>
      <c r="AV65" s="74">
        <v>14.85</v>
      </c>
      <c r="AW65" s="74">
        <v>0</v>
      </c>
    </row>
  </sheetData>
  <mergeCells count="69">
    <mergeCell ref="A2:AW3"/>
    <mergeCell ref="AI8:AI9"/>
    <mergeCell ref="AJ8:AJ9"/>
    <mergeCell ref="A47:A49"/>
    <mergeCell ref="AG8:AG9"/>
    <mergeCell ref="AF7:AH7"/>
    <mergeCell ref="AH8:AH9"/>
    <mergeCell ref="U7:U9"/>
    <mergeCell ref="V7:V9"/>
    <mergeCell ref="W7:Y7"/>
    <mergeCell ref="A5:A9"/>
    <mergeCell ref="B5:B9"/>
    <mergeCell ref="C5:C9"/>
    <mergeCell ref="D5:D9"/>
    <mergeCell ref="E5:K6"/>
    <mergeCell ref="L5:R6"/>
    <mergeCell ref="AU5:AW7"/>
    <mergeCell ref="Z7:Z9"/>
    <mergeCell ref="AA7:AA9"/>
    <mergeCell ref="AB7:AE7"/>
    <mergeCell ref="AI7:AK7"/>
    <mergeCell ref="AL7:AT7"/>
    <mergeCell ref="AB8:AB9"/>
    <mergeCell ref="AC8:AC9"/>
    <mergeCell ref="AD8:AD9"/>
    <mergeCell ref="AE8:AE9"/>
    <mergeCell ref="AF8:AF9"/>
    <mergeCell ref="AV8:AV9"/>
    <mergeCell ref="AW8:AW9"/>
    <mergeCell ref="AU8:AU9"/>
    <mergeCell ref="S7:S9"/>
    <mergeCell ref="T7:T9"/>
    <mergeCell ref="R8:R9"/>
    <mergeCell ref="S5:Y6"/>
    <mergeCell ref="Z5:AT6"/>
    <mergeCell ref="W8:W9"/>
    <mergeCell ref="X8:X9"/>
    <mergeCell ref="Y8:Y9"/>
    <mergeCell ref="AK8:AK9"/>
    <mergeCell ref="AL8:AN8"/>
    <mergeCell ref="AO8:AQ8"/>
    <mergeCell ref="AR8:AT8"/>
    <mergeCell ref="P8:P9"/>
    <mergeCell ref="Q8:Q9"/>
    <mergeCell ref="L7:L9"/>
    <mergeCell ref="M7:M9"/>
    <mergeCell ref="N7:N9"/>
    <mergeCell ref="O7:O9"/>
    <mergeCell ref="P7:R7"/>
    <mergeCell ref="E7:E9"/>
    <mergeCell ref="F7:F9"/>
    <mergeCell ref="G7:G9"/>
    <mergeCell ref="H7:H9"/>
    <mergeCell ref="I7:K7"/>
    <mergeCell ref="I8:I9"/>
    <mergeCell ref="J8:J9"/>
    <mergeCell ref="K8:K9"/>
    <mergeCell ref="A11:A21"/>
    <mergeCell ref="A22:A24"/>
    <mergeCell ref="A25:A29"/>
    <mergeCell ref="A30:A35"/>
    <mergeCell ref="A36:A38"/>
    <mergeCell ref="A39:A41"/>
    <mergeCell ref="A63:A65"/>
    <mergeCell ref="A42:A46"/>
    <mergeCell ref="A50:A53"/>
    <mergeCell ref="A54:A56"/>
    <mergeCell ref="A57:A59"/>
    <mergeCell ref="A60:A62"/>
  </mergeCells>
  <phoneticPr fontId="104" type="noConversion"/>
  <pageMargins left="0.23622047244094491" right="0.23622047244094491" top="0.74803149606299213" bottom="0.74803149606299213" header="0.31496062992125984" footer="0.31496062992125984"/>
  <pageSetup paperSize="8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10</vt:i4>
      </vt:variant>
    </vt:vector>
  </HeadingPairs>
  <TitlesOfParts>
    <vt:vector size="17" baseType="lpstr">
      <vt:lpstr>总表</vt:lpstr>
      <vt:lpstr>中职</vt:lpstr>
      <vt:lpstr>高中</vt:lpstr>
      <vt:lpstr>高校</vt:lpstr>
      <vt:lpstr>高校奖助学金</vt:lpstr>
      <vt:lpstr>本专科</vt:lpstr>
      <vt:lpstr>服兵役学费资助</vt:lpstr>
      <vt:lpstr>服兵役学费资助!Print_Area</vt:lpstr>
      <vt:lpstr>高校奖助学金!Print_Area</vt:lpstr>
      <vt:lpstr>总表!Print_Area</vt:lpstr>
      <vt:lpstr>本专科!Print_Titles</vt:lpstr>
      <vt:lpstr>服兵役学费资助!Print_Titles</vt:lpstr>
      <vt:lpstr>高校!Print_Titles</vt:lpstr>
      <vt:lpstr>高校奖助学金!Print_Titles</vt:lpstr>
      <vt:lpstr>高中!Print_Titles</vt:lpstr>
      <vt:lpstr>中职!Print_Titles</vt:lpstr>
      <vt:lpstr>总表!Print_Titles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何阳之[综合岗位] null</dc:creator>
  <cp:lastModifiedBy>陈琳姿 null</cp:lastModifiedBy>
  <cp:lastPrinted>2023-05-26T07:43:59Z</cp:lastPrinted>
  <dcterms:created xsi:type="dcterms:W3CDTF">2020-12-13T09:54:00Z</dcterms:created>
  <dcterms:modified xsi:type="dcterms:W3CDTF">2023-06-01T09:25:51Z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