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普通国省道" sheetId="14" r:id="rId2"/>
    <sheet name="农村公路建设" sheetId="13" r:id="rId3"/>
    <sheet name="省道养护" sheetId="9" r:id="rId4"/>
    <sheet name="农村公路养护" sheetId="10" r:id="rId5"/>
    <sheet name="绩效目标" sheetId="11" r:id="rId6"/>
  </sheets>
  <definedNames>
    <definedName name="_xlnm.Print_Titles" localSheetId="5">绩效目标!$2:$5</definedName>
    <definedName name="_xlnm.Print_Titles" localSheetId="2">农村公路建设!$1:$4</definedName>
    <definedName name="_xlnm.Print_Titles" localSheetId="4">农村公路养护!$1:$5</definedName>
    <definedName name="_xlnm.Print_Titles" localSheetId="1">普通国省道!$1:$4</definedName>
    <definedName name="_xlnm.Print_Titles" localSheetId="3">省道养护!$2:$4</definedName>
  </definedNames>
  <calcPr calcId="144525"/>
</workbook>
</file>

<file path=xl/sharedStrings.xml><?xml version="1.0" encoding="utf-8"?>
<sst xmlns="http://schemas.openxmlformats.org/spreadsheetml/2006/main" count="1834" uniqueCount="244">
  <si>
    <t>附件1</t>
  </si>
  <si>
    <t>2024年第一批车辆购置税收入补助地方资金（以奖代补部分）汇总表</t>
  </si>
  <si>
    <t>项目名称</t>
  </si>
  <si>
    <t>金额（万元）</t>
  </si>
  <si>
    <t>备注</t>
  </si>
  <si>
    <t>合计</t>
  </si>
  <si>
    <t>一、2024年第三批普通国省道补助资金明细表</t>
  </si>
  <si>
    <t>附件2</t>
  </si>
  <si>
    <t>二、2024年第一批农村公路建设补助资金明细表</t>
  </si>
  <si>
    <t>附件3</t>
  </si>
  <si>
    <t>三、2024年第三批国省道养护补助资金明细表</t>
  </si>
  <si>
    <t>附件4</t>
  </si>
  <si>
    <t>四、2024年第二批农村公路养护补助资金明细表</t>
  </si>
  <si>
    <t>附件5</t>
  </si>
  <si>
    <t>2024年第三批普通国省道补助资金明细表</t>
  </si>
  <si>
    <t>单位：万元</t>
  </si>
  <si>
    <t>市州</t>
  </si>
  <si>
    <t>金额</t>
  </si>
  <si>
    <t>长沙市</t>
  </si>
  <si>
    <t>小计</t>
  </si>
  <si>
    <t>S326浏阳澄潭江至宁乡沙田公路工程-暮坪湘江特大桥</t>
  </si>
  <si>
    <t>株洲市</t>
  </si>
  <si>
    <t>S204醴陵贺市至新台村段（S330醴陵市美田桥至贺家桥二期工程）</t>
  </si>
  <si>
    <t>S330醴陵市美田桥至贺家桥</t>
  </si>
  <si>
    <t>湘潭市</t>
  </si>
  <si>
    <t>S536下摄司经易俗河至土桥(含下摄司大桥)</t>
  </si>
  <si>
    <t>邵阳市</t>
  </si>
  <si>
    <t>S334绥宁草寨至洞口安顺</t>
  </si>
  <si>
    <t>岳阳市</t>
  </si>
  <si>
    <t>S903君山绕城公路</t>
  </si>
  <si>
    <t>S316平江县石牛寨至长庆</t>
  </si>
  <si>
    <t>S310岳阳县毛田（湘鄂界）至公田</t>
  </si>
  <si>
    <t>S301云溪区长岭至陆城公路工程</t>
  </si>
  <si>
    <t>岳阳长江经济带炼化一体化公路（大田至青坡）</t>
  </si>
  <si>
    <t>岳阳长江经济带炼化一体化公路（荆竹至南太）</t>
  </si>
  <si>
    <t>常德市</t>
  </si>
  <si>
    <t>S223西湖镇至汉寿酉港</t>
  </si>
  <si>
    <t>S234澧县火连坡至甘溪滩镇</t>
  </si>
  <si>
    <t>S223安乡县出口洲至大鲸港</t>
  </si>
  <si>
    <t>张家界市</t>
  </si>
  <si>
    <t>S524桑植官地坪至瑞塔铺(二期)</t>
  </si>
  <si>
    <t>益阳市</t>
  </si>
  <si>
    <t>S217南县浪拔湖至茅草街</t>
  </si>
  <si>
    <t>赫山区五里牌至益阳高铁南站（新市渡）</t>
  </si>
  <si>
    <t>怀化市</t>
  </si>
  <si>
    <t>S249溆浦县桥江至思蒙</t>
  </si>
  <si>
    <t>S320辰溪县伍家湾至辰溪</t>
  </si>
  <si>
    <t>2024年第一批农村公路建设补助资金明细表</t>
  </si>
  <si>
    <t>县市区</t>
  </si>
  <si>
    <t>乡镇通三级公路</t>
  </si>
  <si>
    <t>旅游资源产业路</t>
  </si>
  <si>
    <t>新村与撤并村便捷连通路</t>
  </si>
  <si>
    <t>渡改桥</t>
  </si>
  <si>
    <t xml:space="preserve"> </t>
  </si>
  <si>
    <t>望城区</t>
  </si>
  <si>
    <t>岳麓区</t>
  </si>
  <si>
    <t>长沙县</t>
  </si>
  <si>
    <t>浏阳市</t>
  </si>
  <si>
    <t>宁乡市</t>
  </si>
  <si>
    <t>荷塘区</t>
  </si>
  <si>
    <t>天元区</t>
  </si>
  <si>
    <t>芦淞区</t>
  </si>
  <si>
    <t>石峰区</t>
  </si>
  <si>
    <t>渌口区</t>
  </si>
  <si>
    <t>攸县</t>
  </si>
  <si>
    <t>茶陵县</t>
  </si>
  <si>
    <t>炎陵县</t>
  </si>
  <si>
    <t>醴陵市</t>
  </si>
  <si>
    <t>雨湖区</t>
  </si>
  <si>
    <t>湘潭县</t>
  </si>
  <si>
    <t>湘乡市</t>
  </si>
  <si>
    <t>韶山市</t>
  </si>
  <si>
    <t>衡阳市</t>
  </si>
  <si>
    <t>蒸湘区</t>
  </si>
  <si>
    <t>石鼓区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</si>
  <si>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</si>
  <si>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</si>
  <si>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</si>
  <si>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</si>
  <si>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</si>
  <si>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</si>
  <si>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</si>
  <si>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</si>
  <si>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</si>
  <si>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</si>
  <si>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</si>
  <si>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</si>
  <si>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</si>
  <si>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</si>
  <si>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</si>
  <si>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</si>
  <si>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</si>
  <si>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</si>
  <si>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邵东市</t>
  </si>
  <si>
    <t>岳阳市市本级</t>
  </si>
  <si>
    <t>岳阳经开区115万元</t>
  </si>
  <si>
    <t>君山区</t>
  </si>
  <si>
    <t>岳阳县</t>
  </si>
  <si>
    <t>华容县</t>
  </si>
  <si>
    <t>平江县</t>
  </si>
  <si>
    <t>湘阴县</t>
  </si>
  <si>
    <t>临湘市</t>
  </si>
  <si>
    <t>安乡县</t>
  </si>
  <si>
    <t>汉寿县</t>
  </si>
  <si>
    <t>澧县</t>
  </si>
  <si>
    <t>临澧县</t>
  </si>
  <si>
    <t>桃源县</t>
  </si>
  <si>
    <t>石门县</t>
  </si>
  <si>
    <t>永定区</t>
  </si>
  <si>
    <t>武陵源区</t>
  </si>
  <si>
    <t>慈利县</t>
  </si>
  <si>
    <t>桑植县</t>
  </si>
  <si>
    <t>益阳市市本级</t>
  </si>
  <si>
    <t>大通湖区30万元</t>
  </si>
  <si>
    <t>资阳区</t>
  </si>
  <si>
    <t>南县</t>
  </si>
  <si>
    <t>桃江县</t>
  </si>
  <si>
    <t>安化县</t>
  </si>
  <si>
    <t>沅江市</t>
  </si>
  <si>
    <t>郴州市</t>
  </si>
  <si>
    <t>苏仙区</t>
  </si>
  <si>
    <t>北湖区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</si>
  <si>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</si>
  <si>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</si>
  <si>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</si>
  <si>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</si>
  <si>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</si>
  <si>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</si>
  <si>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</si>
  <si>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</si>
  <si>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</si>
  <si>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</si>
  <si>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永州市市本级</t>
  </si>
  <si>
    <t>金洞管理区21万元</t>
  </si>
  <si>
    <t>零陵区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</si>
  <si>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</si>
  <si>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</si>
  <si>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</si>
  <si>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</si>
  <si>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</si>
  <si>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</si>
  <si>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</si>
  <si>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</si>
  <si>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</si>
  <si>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祁阳市</t>
  </si>
  <si>
    <t>鹤城区</t>
  </si>
  <si>
    <t>中方县</t>
  </si>
  <si>
    <t>沅陵县</t>
  </si>
  <si>
    <t>辰溪县</t>
  </si>
  <si>
    <t>溆浦县</t>
  </si>
  <si>
    <t>会同县</t>
  </si>
  <si>
    <t>麻阳县</t>
  </si>
  <si>
    <t>芷江县</t>
  </si>
  <si>
    <t>新晃县</t>
  </si>
  <si>
    <t>靖州县</t>
  </si>
  <si>
    <t>洪江市</t>
  </si>
  <si>
    <t>娄底市</t>
  </si>
  <si>
    <t>娄星区</t>
  </si>
  <si>
    <t>双峰县</t>
  </si>
  <si>
    <t>新化县</t>
  </si>
  <si>
    <t>涟源市</t>
  </si>
  <si>
    <t>冷水江市</t>
  </si>
  <si>
    <t>湘西州</t>
  </si>
  <si>
    <t>吉首市</t>
  </si>
  <si>
    <t>泸溪县</t>
  </si>
  <si>
    <t>凤凰县</t>
  </si>
  <si>
    <t>古丈县</t>
  </si>
  <si>
    <t>花垣县</t>
  </si>
  <si>
    <t>保靖县</t>
  </si>
  <si>
    <t>永顺县</t>
  </si>
  <si>
    <t>龙山县</t>
  </si>
  <si>
    <t>2024年第三批国省道养护补助资金明细表</t>
  </si>
  <si>
    <t>用于普通省道危旧桥、安防和灾防工程</t>
  </si>
  <si>
    <t>2024年第二批农村公路养护补助资金明细表</t>
  </si>
  <si>
    <t>危桥改造</t>
  </si>
  <si>
    <t>安防工程</t>
  </si>
  <si>
    <t>2022年补差</t>
  </si>
  <si>
    <t>2024年预拨资金（预拨比例为80%）</t>
  </si>
  <si>
    <t>2023年补差</t>
  </si>
  <si>
    <t>2024年预拨资金</t>
  </si>
  <si>
    <t>岳塘区</t>
  </si>
  <si>
    <t>珠晖区</t>
  </si>
  <si>
    <t>北塔区</t>
  </si>
  <si>
    <t>岳阳经开区2024年危桥改造预拨140万元，屈原区2022年危桥改造补差18万元</t>
  </si>
  <si>
    <t>云溪区</t>
  </si>
  <si>
    <t>汨罗市</t>
  </si>
  <si>
    <t>常德市市本级</t>
  </si>
  <si>
    <t>预拨常德经开区2024年安防工程资金21万元；拨付西洞庭区危桥改造2022年补差资金15万元，预拨2024年危桥改造工程资金82万元；拨付桃花源区危桥改造2022年补差资金12万元</t>
  </si>
  <si>
    <t>鼎城区</t>
  </si>
  <si>
    <t>津市市</t>
  </si>
  <si>
    <t>益阳市本级</t>
  </si>
  <si>
    <t>大通湖区607万元</t>
  </si>
  <si>
    <t>赫山区</t>
  </si>
  <si>
    <t>永州市本级</t>
  </si>
  <si>
    <t>金洞管理区113万元</t>
  </si>
  <si>
    <t>通道县</t>
  </si>
  <si>
    <t>附件6</t>
  </si>
  <si>
    <t>2024年第一批车辆购置税收入补助地方资金（以奖代补部分）绩效目标分解表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</si>
  <si>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</si>
  <si>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</si>
  <si>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</si>
  <si>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</si>
  <si>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</si>
  <si>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</si>
  <si>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</si>
  <si>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</si>
  <si>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</si>
  <si>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</si>
  <si>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</si>
  <si>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服务对象满意度指标</t>
  </si>
  <si>
    <t>支持普通国省道建设里程（公里）</t>
  </si>
  <si>
    <t>支持农村公路建设里程（公里）</t>
  </si>
  <si>
    <t>省道公路危旧桥梁改造（座）</t>
  </si>
  <si>
    <t>省道公路生命安全防护工程（公里）</t>
  </si>
  <si>
    <t>支持农村公路安防工程建设（公里）</t>
  </si>
  <si>
    <t>支持农村公路危旧桥梁改造（座）</t>
  </si>
  <si>
    <t>资金使用合规性</t>
  </si>
  <si>
    <t>完工项目验收合格率</t>
  </si>
  <si>
    <t>按期完成投资</t>
  </si>
  <si>
    <t>项目支出符合概算批复的标准</t>
  </si>
  <si>
    <t>对经济发展的促进作用</t>
  </si>
  <si>
    <t>基本公共服务水平</t>
  </si>
  <si>
    <t>公路安全水平</t>
  </si>
  <si>
    <t>交通建设符合环评审批要求</t>
  </si>
  <si>
    <t>适应未来一定时期内交通需求</t>
  </si>
  <si>
    <t>改善通行服务水平群众满意度</t>
  </si>
  <si>
    <t>是</t>
  </si>
  <si>
    <t>明显</t>
  </si>
  <si>
    <t>提升</t>
  </si>
  <si>
    <t>符合</t>
  </si>
  <si>
    <t>≥80%　</t>
  </si>
  <si>
    <t>长沙市本级</t>
  </si>
  <si>
    <r>
      <rPr>
        <sz val="10"/>
        <color theme="1"/>
        <rFont val="宋体"/>
        <charset val="134"/>
      </rPr>
      <t>石峰区</t>
    </r>
  </si>
  <si>
    <t>城步苗族自治县</t>
  </si>
  <si>
    <t>岳阳经开区</t>
  </si>
  <si>
    <t>常德经开区</t>
  </si>
  <si>
    <t>西洞庭区</t>
  </si>
  <si>
    <t>大通湖区</t>
  </si>
  <si>
    <t>金洞管理区</t>
  </si>
  <si>
    <t>江华瑶族自治县</t>
  </si>
  <si>
    <t>麻阳苗族自治县</t>
  </si>
  <si>
    <t>新晃侗族自治县</t>
  </si>
  <si>
    <t>芷江侗族自治县</t>
  </si>
  <si>
    <t>靖州苗族侗族自治县</t>
  </si>
</sst>
</file>

<file path=xl/styles.xml><?xml version="1.0" encoding="utf-8"?>
<styleSheet xmlns="http://schemas.openxmlformats.org/spreadsheetml/2006/main">
  <numFmts count="10">
    <numFmt numFmtId="176" formatCode="0_);[Red]\(0\)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0_ "/>
    <numFmt numFmtId="179" formatCode="0.000_);[Red]\(0.000\)"/>
    <numFmt numFmtId="180" formatCode="0.0_);[Red]\(0.0\)"/>
    <numFmt numFmtId="181" formatCode="0.0"/>
  </numFmts>
  <fonts count="4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0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4" fillId="2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34" fillId="17" borderId="13" applyNumberFormat="false" applyAlignment="false" applyProtection="false">
      <alignment vertical="center"/>
    </xf>
    <xf numFmtId="0" fontId="39" fillId="25" borderId="15" applyNumberFormat="false" applyAlignment="false" applyProtection="false">
      <alignment vertical="center"/>
    </xf>
    <xf numFmtId="0" fontId="36" fillId="18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5" fillId="0" borderId="0"/>
    <xf numFmtId="0" fontId="42" fillId="0" borderId="16" applyNumberFormat="false" applyFill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0" fillId="0" borderId="0"/>
    <xf numFmtId="0" fontId="29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0" fillId="21" borderId="14" applyNumberFormat="false" applyFont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43" fillId="0" borderId="0"/>
    <xf numFmtId="0" fontId="40" fillId="26" borderId="0" applyNumberFormat="false" applyBorder="false" applyAlignment="false" applyProtection="false">
      <alignment vertical="center"/>
    </xf>
    <xf numFmtId="0" fontId="44" fillId="17" borderId="9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0" borderId="0"/>
    <xf numFmtId="44" fontId="0" fillId="0" borderId="0" applyFont="false" applyFill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115">
    <xf numFmtId="0" fontId="0" fillId="0" borderId="0" xfId="0"/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178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9" fontId="6" fillId="0" borderId="2" xfId="1" applyNumberFormat="true" applyFont="true" applyBorder="true" applyAlignment="true">
      <alignment horizontal="center" vertical="center"/>
    </xf>
    <xf numFmtId="180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8" fontId="0" fillId="0" borderId="2" xfId="0" applyNumberFormat="true" applyFont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180" fontId="8" fillId="0" borderId="2" xfId="1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1" fontId="0" fillId="0" borderId="2" xfId="0" applyNumberFormat="true" applyFont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9" fontId="9" fillId="0" borderId="2" xfId="0" applyNumberFormat="true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9" fontId="10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9" fontId="9" fillId="0" borderId="2" xfId="0" applyNumberFormat="true" applyFont="true" applyFill="true" applyBorder="true" applyAlignment="true">
      <alignment horizontal="center" vertical="center" wrapText="true"/>
    </xf>
    <xf numFmtId="9" fontId="10" fillId="0" borderId="2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177" fontId="5" fillId="0" borderId="0" xfId="0" applyNumberFormat="true" applyFont="true" applyFill="true" applyBorder="true" applyAlignment="true">
      <alignment horizontal="right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177" fontId="0" fillId="0" borderId="0" xfId="0" applyNumberForma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177" fontId="5" fillId="0" borderId="0" xfId="0" applyNumberFormat="true" applyFont="true" applyFill="true" applyAlignment="true">
      <alignment horizontal="right" vertical="center" wrapText="true"/>
    </xf>
    <xf numFmtId="177" fontId="9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5" applyFont="true" applyBorder="true" applyAlignment="true">
      <alignment horizontal="center" vertical="center" wrapText="true"/>
    </xf>
    <xf numFmtId="177" fontId="0" fillId="0" borderId="2" xfId="0" applyNumberForma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0" xfId="3" applyAlignment="true"/>
    <xf numFmtId="0" fontId="0" fillId="0" borderId="0" xfId="0" applyFont="true" applyFill="true" applyBorder="true" applyAlignment="true">
      <alignment vertical="center"/>
    </xf>
    <xf numFmtId="177" fontId="0" fillId="0" borderId="0" xfId="0" applyNumberFormat="true" applyFill="true" applyBorder="true" applyAlignment="true">
      <alignment vertical="center"/>
    </xf>
    <xf numFmtId="0" fontId="8" fillId="0" borderId="0" xfId="1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/>
    </xf>
    <xf numFmtId="0" fontId="6" fillId="0" borderId="2" xfId="1" applyFont="true" applyBorder="true" applyAlignment="true">
      <alignment horizontal="center" vertical="center" wrapText="true"/>
    </xf>
    <xf numFmtId="0" fontId="6" fillId="0" borderId="3" xfId="1" applyFont="true" applyBorder="true" applyAlignment="true">
      <alignment horizontal="center" vertical="center" wrapText="true"/>
    </xf>
    <xf numFmtId="0" fontId="14" fillId="0" borderId="2" xfId="1" applyFont="true" applyBorder="true" applyAlignment="true">
      <alignment horizontal="center" vertical="center"/>
    </xf>
    <xf numFmtId="177" fontId="14" fillId="0" borderId="2" xfId="1" applyNumberFormat="true" applyFont="true" applyBorder="true" applyAlignment="true">
      <alignment horizontal="center" vertical="center"/>
    </xf>
    <xf numFmtId="0" fontId="14" fillId="0" borderId="2" xfId="1" applyFont="true" applyBorder="true" applyAlignment="true">
      <alignment horizontal="center" vertical="center" wrapText="true"/>
    </xf>
    <xf numFmtId="177" fontId="15" fillId="0" borderId="2" xfId="1" applyNumberFormat="true" applyFont="true" applyBorder="true" applyAlignment="true">
      <alignment horizontal="center" vertical="center"/>
    </xf>
    <xf numFmtId="0" fontId="15" fillId="0" borderId="2" xfId="1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/>
    </xf>
    <xf numFmtId="177" fontId="15" fillId="0" borderId="2" xfId="1" applyNumberFormat="true" applyFont="true" applyBorder="true" applyAlignment="true">
      <alignment horizontal="center" vertical="center" wrapText="true"/>
    </xf>
    <xf numFmtId="0" fontId="6" fillId="0" borderId="0" xfId="1" applyFont="true" applyBorder="true" applyAlignment="true">
      <alignment horizontal="center" vertical="center" wrapText="true"/>
    </xf>
    <xf numFmtId="0" fontId="15" fillId="0" borderId="2" xfId="1" applyFont="true" applyBorder="true" applyAlignment="true">
      <alignment horizontal="center" vertical="center"/>
    </xf>
    <xf numFmtId="176" fontId="15" fillId="0" borderId="2" xfId="1" applyNumberFormat="true" applyFont="true" applyBorder="true" applyAlignment="true">
      <alignment horizontal="center" vertical="center"/>
    </xf>
    <xf numFmtId="0" fontId="16" fillId="0" borderId="0" xfId="2" applyFont="true" applyAlignment="true">
      <alignment horizontal="center" vertical="center"/>
    </xf>
    <xf numFmtId="0" fontId="17" fillId="0" borderId="0" xfId="2" applyFont="true" applyAlignment="true">
      <alignment horizontal="center" vertical="center"/>
    </xf>
    <xf numFmtId="0" fontId="18" fillId="0" borderId="0" xfId="2" applyFont="true" applyAlignment="true"/>
    <xf numFmtId="0" fontId="0" fillId="0" borderId="0" xfId="0" applyBorder="true"/>
    <xf numFmtId="0" fontId="14" fillId="0" borderId="1" xfId="0" applyFont="true" applyFill="true" applyBorder="true" applyAlignment="true">
      <alignment horizontal="center" vertical="center" wrapText="true"/>
    </xf>
    <xf numFmtId="177" fontId="17" fillId="0" borderId="2" xfId="42" applyNumberFormat="true" applyFont="true" applyBorder="true" applyAlignment="true">
      <alignment horizontal="center" vertical="center" wrapText="true"/>
    </xf>
    <xf numFmtId="177" fontId="17" fillId="0" borderId="2" xfId="2" applyNumberFormat="true" applyFont="true" applyBorder="true" applyAlignment="true">
      <alignment horizontal="center" vertical="center" wrapText="true"/>
    </xf>
    <xf numFmtId="0" fontId="17" fillId="0" borderId="2" xfId="52" applyFont="true" applyBorder="true" applyAlignment="true">
      <alignment horizontal="center" vertical="center" wrapText="true"/>
    </xf>
    <xf numFmtId="177" fontId="17" fillId="0" borderId="2" xfId="52" applyNumberFormat="true" applyFont="true" applyBorder="true" applyAlignment="true">
      <alignment horizontal="center" vertical="center" wrapText="true"/>
    </xf>
    <xf numFmtId="177" fontId="17" fillId="0" borderId="2" xfId="21" applyNumberFormat="true" applyFont="true" applyBorder="true" applyAlignment="true" applyProtection="true">
      <alignment horizontal="center" vertical="center" wrapText="true"/>
      <protection locked="false"/>
    </xf>
    <xf numFmtId="0" fontId="16" fillId="0" borderId="2" xfId="52" applyFont="true" applyBorder="true" applyAlignment="true">
      <alignment horizontal="center" vertical="center" wrapText="true"/>
    </xf>
    <xf numFmtId="177" fontId="16" fillId="0" borderId="2" xfId="21" applyNumberFormat="true" applyFont="true" applyBorder="true" applyAlignment="true" applyProtection="true">
      <alignment horizontal="center" vertical="center" wrapText="true"/>
      <protection locked="false"/>
    </xf>
    <xf numFmtId="0" fontId="17" fillId="0" borderId="2" xfId="2" applyFont="true" applyBorder="true" applyAlignment="true">
      <alignment horizontal="center" vertical="center" wrapText="true"/>
    </xf>
    <xf numFmtId="177" fontId="16" fillId="0" borderId="2" xfId="52" applyNumberFormat="true" applyFont="true" applyBorder="true" applyAlignment="true">
      <alignment horizontal="center" vertical="center" wrapText="true"/>
    </xf>
    <xf numFmtId="176" fontId="16" fillId="0" borderId="2" xfId="2" applyNumberFormat="true" applyFont="true" applyBorder="true" applyAlignment="true">
      <alignment horizontal="center" vertical="center" wrapText="true"/>
    </xf>
    <xf numFmtId="176" fontId="17" fillId="0" borderId="6" xfId="1" applyNumberFormat="true" applyFont="true" applyBorder="true" applyAlignment="true">
      <alignment horizontal="center" vertical="center" wrapText="true"/>
    </xf>
    <xf numFmtId="177" fontId="17" fillId="0" borderId="2" xfId="21" applyNumberFormat="true" applyFont="true" applyBorder="true" applyAlignment="true" applyProtection="true">
      <alignment horizontal="center" vertical="center" wrapText="true"/>
    </xf>
    <xf numFmtId="176" fontId="17" fillId="0" borderId="7" xfId="1" applyNumberFormat="true" applyFont="true" applyBorder="true" applyAlignment="true">
      <alignment horizontal="center" vertical="center" wrapText="true"/>
    </xf>
    <xf numFmtId="49" fontId="16" fillId="0" borderId="2" xfId="1" applyNumberFormat="true" applyFont="true" applyBorder="true" applyAlignment="true">
      <alignment horizontal="center" vertical="center" wrapText="true"/>
    </xf>
    <xf numFmtId="176" fontId="17" fillId="0" borderId="8" xfId="1" applyNumberFormat="true" applyFont="true" applyBorder="true" applyAlignment="true">
      <alignment horizontal="center" vertical="center" wrapText="true"/>
    </xf>
    <xf numFmtId="176" fontId="17" fillId="0" borderId="2" xfId="1" applyNumberFormat="true" applyFont="true" applyBorder="true" applyAlignment="true">
      <alignment horizontal="center" vertical="center" wrapText="true"/>
    </xf>
    <xf numFmtId="176" fontId="17" fillId="0" borderId="2" xfId="2" applyNumberFormat="true" applyFont="true" applyBorder="true" applyAlignment="true">
      <alignment horizontal="center" vertical="center" wrapText="true"/>
    </xf>
    <xf numFmtId="176" fontId="16" fillId="0" borderId="2" xfId="52" applyNumberFormat="true" applyFont="true" applyBorder="true" applyAlignment="true">
      <alignment horizontal="center" vertical="center" wrapText="true"/>
    </xf>
    <xf numFmtId="0" fontId="0" fillId="0" borderId="0" xfId="1"/>
    <xf numFmtId="0" fontId="19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Alignment="true">
      <alignment vertical="center" wrapText="true"/>
    </xf>
    <xf numFmtId="0" fontId="20" fillId="0" borderId="0" xfId="0" applyFont="true" applyFill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2" fillId="0" borderId="2" xfId="0" applyFont="true" applyFill="true" applyBorder="true" applyAlignment="true">
      <alignment horizontal="center" vertical="center" wrapText="true"/>
    </xf>
    <xf numFmtId="177" fontId="11" fillId="0" borderId="2" xfId="30" applyNumberFormat="true" applyFont="true" applyFill="true" applyBorder="true" applyAlignment="true">
      <alignment horizontal="center" vertical="center"/>
    </xf>
  </cellXfs>
  <cellStyles count="60">
    <cellStyle name="常规" xfId="0" builtinId="0"/>
    <cellStyle name="常规 11" xfId="1"/>
    <cellStyle name="常规 2" xfId="2"/>
    <cellStyle name="常规 4" xfId="3"/>
    <cellStyle name="常规 4 2 5 2 2" xfId="4"/>
    <cellStyle name="常规_2016年国省道大中修建议计划汇总表（2批）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_北京 10 3" xfId="21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普通_活用表_亿元表" xfId="42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常规_Sheet1_2014－2015干线投资测算表1105_附件2国省干线 2" xfId="52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4" sqref="A4"/>
    </sheetView>
  </sheetViews>
  <sheetFormatPr defaultColWidth="9" defaultRowHeight="14.25" outlineLevelRow="7" outlineLevelCol="2"/>
  <cols>
    <col min="1" max="1" width="47" style="105" customWidth="true"/>
    <col min="2" max="2" width="20.6666666666667" style="106" customWidth="true"/>
    <col min="3" max="3" width="18.6666666666667" style="106" customWidth="true"/>
    <col min="4" max="16382" width="9" style="105"/>
  </cols>
  <sheetData>
    <row r="1" customFormat="true" ht="21" customHeight="true" spans="1:3">
      <c r="A1" s="107" t="s">
        <v>0</v>
      </c>
      <c r="B1" s="106"/>
      <c r="C1" s="106"/>
    </row>
    <row r="2" customFormat="true" ht="47.4" customHeight="true" spans="1:3">
      <c r="A2" s="108" t="s">
        <v>1</v>
      </c>
      <c r="B2" s="108"/>
      <c r="C2" s="108"/>
    </row>
    <row r="3" s="103" customFormat="true" ht="40.2" customHeight="true" spans="1:3">
      <c r="A3" s="109" t="s">
        <v>2</v>
      </c>
      <c r="B3" s="109" t="s">
        <v>3</v>
      </c>
      <c r="C3" s="109" t="s">
        <v>4</v>
      </c>
    </row>
    <row r="4" s="104" customFormat="true" ht="40.2" customHeight="true" spans="1:3">
      <c r="A4" s="109" t="s">
        <v>5</v>
      </c>
      <c r="B4" s="110">
        <f>SUM(B5:B8)</f>
        <v>343945</v>
      </c>
      <c r="C4" s="109"/>
    </row>
    <row r="5" s="104" customFormat="true" ht="40.2" customHeight="true" spans="1:3">
      <c r="A5" s="111" t="s">
        <v>6</v>
      </c>
      <c r="B5" s="112">
        <v>58000</v>
      </c>
      <c r="C5" s="113" t="s">
        <v>7</v>
      </c>
    </row>
    <row r="6" s="104" customFormat="true" ht="40.2" customHeight="true" spans="1:3">
      <c r="A6" s="111" t="s">
        <v>8</v>
      </c>
      <c r="B6" s="112">
        <v>193945</v>
      </c>
      <c r="C6" s="113" t="s">
        <v>9</v>
      </c>
    </row>
    <row r="7" ht="40.2" customHeight="true" spans="1:3">
      <c r="A7" s="111" t="s">
        <v>10</v>
      </c>
      <c r="B7" s="114">
        <v>29000</v>
      </c>
      <c r="C7" s="113" t="s">
        <v>11</v>
      </c>
    </row>
    <row r="8" ht="40.2" customHeight="true" spans="1:3">
      <c r="A8" s="111" t="s">
        <v>12</v>
      </c>
      <c r="B8" s="112">
        <v>63000</v>
      </c>
      <c r="C8" s="113" t="s">
        <v>13</v>
      </c>
    </row>
  </sheetData>
  <sheetProtection formatCells="0" insertHyperlinks="0" autoFilter="0"/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A2" sqref="A2:C2"/>
    </sheetView>
  </sheetViews>
  <sheetFormatPr defaultColWidth="9" defaultRowHeight="13.5"/>
  <cols>
    <col min="1" max="1" width="13.775" customWidth="true"/>
    <col min="2" max="2" width="57.8833333333333" customWidth="true"/>
    <col min="3" max="3" width="15.775" customWidth="true"/>
  </cols>
  <sheetData>
    <row r="1" ht="19.2" customHeight="true" spans="1:3">
      <c r="A1" s="62" t="s">
        <v>7</v>
      </c>
      <c r="B1" s="63"/>
      <c r="C1" s="82"/>
    </row>
    <row r="2" ht="27.6" customHeight="true" spans="1:3">
      <c r="A2" s="65" t="s">
        <v>14</v>
      </c>
      <c r="B2" s="65"/>
      <c r="C2" s="65"/>
    </row>
    <row r="3" ht="21.6" customHeight="true" spans="1:3">
      <c r="A3" s="83"/>
      <c r="B3" s="83"/>
      <c r="C3" s="83" t="s">
        <v>15</v>
      </c>
    </row>
    <row r="4" s="79" customFormat="true" ht="30" customHeight="true" spans="1:16384">
      <c r="A4" s="84" t="s">
        <v>16</v>
      </c>
      <c r="B4" s="84" t="s">
        <v>2</v>
      </c>
      <c r="C4" s="84" t="s">
        <v>17</v>
      </c>
      <c r="XDK4" s="81"/>
      <c r="XDL4" s="81"/>
      <c r="XDM4" s="81"/>
      <c r="XDN4" s="81"/>
      <c r="XDO4" s="81"/>
      <c r="XDP4" s="81"/>
      <c r="XDQ4" s="81"/>
      <c r="XDR4" s="81"/>
      <c r="XDS4" s="81"/>
      <c r="XDT4" s="81"/>
      <c r="XDU4" s="81"/>
      <c r="XDV4" s="81"/>
      <c r="XDW4" s="81"/>
      <c r="XDX4" s="81"/>
      <c r="XDY4" s="81"/>
      <c r="XDZ4" s="81"/>
      <c r="XEA4" s="81"/>
      <c r="XEB4" s="81"/>
      <c r="XEC4" s="81"/>
      <c r="XED4" s="81"/>
      <c r="XEE4" s="81"/>
      <c r="XEF4" s="81"/>
      <c r="XEG4" s="81"/>
      <c r="XEH4" s="81"/>
      <c r="XEI4" s="81"/>
      <c r="XEJ4" s="81"/>
      <c r="XEK4" s="81"/>
      <c r="XEL4" s="81"/>
      <c r="XEM4" s="81"/>
      <c r="XEN4" s="81"/>
      <c r="XEO4" s="81"/>
      <c r="XEP4" s="81"/>
      <c r="XEQ4" s="81"/>
      <c r="XER4" s="81"/>
      <c r="XES4" s="81"/>
      <c r="XET4" s="81"/>
      <c r="XEU4" s="81"/>
      <c r="XEV4" s="81"/>
      <c r="XEW4" s="81"/>
      <c r="XEX4" s="81"/>
      <c r="XEY4" s="81"/>
      <c r="XEZ4" s="81"/>
      <c r="XFA4" s="81"/>
      <c r="XFB4" s="81"/>
      <c r="XFC4" s="81"/>
      <c r="XFD4" s="81"/>
    </row>
    <row r="5" s="80" customFormat="true" ht="28.5" customHeight="true" spans="1:3">
      <c r="A5" s="85" t="s">
        <v>5</v>
      </c>
      <c r="B5" s="85"/>
      <c r="C5" s="85">
        <f>C6+C8+C11+C13+C15+C22+C26+C28+C31</f>
        <v>58000</v>
      </c>
    </row>
    <row r="6" s="80" customFormat="true" ht="19.95" customHeight="true" outlineLevel="1" spans="1:3">
      <c r="A6" s="86" t="s">
        <v>18</v>
      </c>
      <c r="B6" s="87" t="s">
        <v>19</v>
      </c>
      <c r="C6" s="88">
        <v>4748</v>
      </c>
    </row>
    <row r="7" s="79" customFormat="true" ht="19.95" customHeight="true" outlineLevel="1" spans="1:16361">
      <c r="A7" s="86"/>
      <c r="B7" s="89" t="s">
        <v>20</v>
      </c>
      <c r="C7" s="90">
        <v>4748</v>
      </c>
      <c r="XDK7" s="81"/>
      <c r="XDL7" s="81"/>
      <c r="XDM7" s="81"/>
      <c r="XDN7" s="81"/>
      <c r="XDO7" s="81"/>
      <c r="XDP7" s="81"/>
      <c r="XDQ7" s="81"/>
      <c r="XDR7" s="81"/>
      <c r="XDS7" s="81"/>
      <c r="XDT7" s="81"/>
      <c r="XDU7" s="81"/>
      <c r="XDV7" s="81"/>
      <c r="XDW7" s="81"/>
      <c r="XDX7" s="81"/>
      <c r="XDY7" s="81"/>
      <c r="XDZ7" s="81"/>
      <c r="XEA7" s="81"/>
      <c r="XEB7" s="81"/>
      <c r="XEC7" s="81"/>
      <c r="XED7" s="81"/>
      <c r="XEE7" s="81"/>
      <c r="XEF7" s="81"/>
      <c r="XEG7" s="81"/>
    </row>
    <row r="8" s="80" customFormat="true" ht="19.95" customHeight="true" outlineLevel="1" spans="1:3">
      <c r="A8" s="91" t="s">
        <v>21</v>
      </c>
      <c r="B8" s="87" t="s">
        <v>19</v>
      </c>
      <c r="C8" s="88">
        <f>SUM(C9:C10)</f>
        <v>4700</v>
      </c>
    </row>
    <row r="9" s="80" customFormat="true" ht="19.95" customHeight="true" outlineLevel="1" spans="1:3">
      <c r="A9" s="91"/>
      <c r="B9" s="92" t="s">
        <v>22</v>
      </c>
      <c r="C9" s="90">
        <v>3074</v>
      </c>
    </row>
    <row r="10" s="80" customFormat="true" ht="19.95" customHeight="true" outlineLevel="1" spans="1:3">
      <c r="A10" s="91"/>
      <c r="B10" s="92" t="s">
        <v>23</v>
      </c>
      <c r="C10" s="90">
        <v>1626</v>
      </c>
    </row>
    <row r="11" s="80" customFormat="true" ht="19.95" customHeight="true" outlineLevel="1" spans="1:3">
      <c r="A11" s="91" t="s">
        <v>24</v>
      </c>
      <c r="B11" s="87" t="s">
        <v>19</v>
      </c>
      <c r="C11" s="88">
        <v>3580</v>
      </c>
    </row>
    <row r="12" s="79" customFormat="true" ht="19.95" customHeight="true" outlineLevel="1" spans="1:16361">
      <c r="A12" s="91"/>
      <c r="B12" s="92" t="s">
        <v>25</v>
      </c>
      <c r="C12" s="90">
        <v>3580</v>
      </c>
      <c r="XDK12" s="81"/>
      <c r="XDL12" s="81"/>
      <c r="XDM12" s="81"/>
      <c r="XDN12" s="81"/>
      <c r="XDO12" s="81"/>
      <c r="XDP12" s="81"/>
      <c r="XDQ12" s="81"/>
      <c r="XDR12" s="81"/>
      <c r="XDS12" s="81"/>
      <c r="XDT12" s="81"/>
      <c r="XDU12" s="81"/>
      <c r="XDV12" s="81"/>
      <c r="XDW12" s="81"/>
      <c r="XDX12" s="81"/>
      <c r="XDY12" s="81"/>
      <c r="XDZ12" s="81"/>
      <c r="XEA12" s="81"/>
      <c r="XEB12" s="81"/>
      <c r="XEC12" s="81"/>
      <c r="XED12" s="81"/>
      <c r="XEE12" s="81"/>
      <c r="XEF12" s="81"/>
      <c r="XEG12" s="81"/>
    </row>
    <row r="13" s="80" customFormat="true" ht="19.95" customHeight="true" outlineLevel="1" spans="1:3">
      <c r="A13" s="91" t="s">
        <v>26</v>
      </c>
      <c r="B13" s="87" t="s">
        <v>19</v>
      </c>
      <c r="C13" s="88">
        <f>C14</f>
        <v>2102</v>
      </c>
    </row>
    <row r="14" s="79" customFormat="true" ht="19.95" customHeight="true" outlineLevel="1" spans="1:16361">
      <c r="A14" s="91"/>
      <c r="B14" s="92" t="s">
        <v>27</v>
      </c>
      <c r="C14" s="90">
        <v>2102</v>
      </c>
      <c r="XDK14" s="81"/>
      <c r="XDL14" s="81"/>
      <c r="XDM14" s="81"/>
      <c r="XDN14" s="81"/>
      <c r="XDO14" s="81"/>
      <c r="XDP14" s="81"/>
      <c r="XDQ14" s="81"/>
      <c r="XDR14" s="81"/>
      <c r="XDS14" s="81"/>
      <c r="XDT14" s="81"/>
      <c r="XDU14" s="81"/>
      <c r="XDV14" s="81"/>
      <c r="XDW14" s="81"/>
      <c r="XDX14" s="81"/>
      <c r="XDY14" s="81"/>
      <c r="XDZ14" s="81"/>
      <c r="XEA14" s="81"/>
      <c r="XEB14" s="81"/>
      <c r="XEC14" s="81"/>
      <c r="XED14" s="81"/>
      <c r="XEE14" s="81"/>
      <c r="XEF14" s="81"/>
      <c r="XEG14" s="81"/>
    </row>
    <row r="15" s="80" customFormat="true" ht="19.95" customHeight="true" outlineLevel="1" spans="1:3">
      <c r="A15" s="91" t="s">
        <v>28</v>
      </c>
      <c r="B15" s="87" t="s">
        <v>19</v>
      </c>
      <c r="C15" s="88">
        <f>SUM(C16:C21)</f>
        <v>20323</v>
      </c>
    </row>
    <row r="16" s="79" customFormat="true" ht="19.95" customHeight="true" outlineLevel="1" spans="1:16361">
      <c r="A16" s="91"/>
      <c r="B16" s="92" t="s">
        <v>29</v>
      </c>
      <c r="C16" s="90">
        <v>726</v>
      </c>
      <c r="XDK16" s="81"/>
      <c r="XDL16" s="81"/>
      <c r="XDM16" s="81"/>
      <c r="XDN16" s="81"/>
      <c r="XDO16" s="81"/>
      <c r="XDP16" s="81"/>
      <c r="XDQ16" s="81"/>
      <c r="XDR16" s="81"/>
      <c r="XDS16" s="81"/>
      <c r="XDT16" s="81"/>
      <c r="XDU16" s="81"/>
      <c r="XDV16" s="81"/>
      <c r="XDW16" s="81"/>
      <c r="XDX16" s="81"/>
      <c r="XDY16" s="81"/>
      <c r="XDZ16" s="81"/>
      <c r="XEA16" s="81"/>
      <c r="XEB16" s="81"/>
      <c r="XEC16" s="81"/>
      <c r="XED16" s="81"/>
      <c r="XEE16" s="81"/>
      <c r="XEF16" s="81"/>
      <c r="XEG16" s="81"/>
    </row>
    <row r="17" s="79" customFormat="true" ht="19.95" customHeight="true" outlineLevel="1" spans="1:16361">
      <c r="A17" s="91"/>
      <c r="B17" s="92" t="s">
        <v>30</v>
      </c>
      <c r="C17" s="90">
        <v>2558</v>
      </c>
      <c r="XDK17" s="81"/>
      <c r="XDL17" s="81"/>
      <c r="XDM17" s="81"/>
      <c r="XDN17" s="81"/>
      <c r="XDO17" s="81"/>
      <c r="XDP17" s="81"/>
      <c r="XDQ17" s="81"/>
      <c r="XDR17" s="81"/>
      <c r="XDS17" s="81"/>
      <c r="XDT17" s="81"/>
      <c r="XDU17" s="81"/>
      <c r="XDV17" s="81"/>
      <c r="XDW17" s="81"/>
      <c r="XDX17" s="81"/>
      <c r="XDY17" s="81"/>
      <c r="XDZ17" s="81"/>
      <c r="XEA17" s="81"/>
      <c r="XEB17" s="81"/>
      <c r="XEC17" s="81"/>
      <c r="XED17" s="81"/>
      <c r="XEE17" s="81"/>
      <c r="XEF17" s="81"/>
      <c r="XEG17" s="81"/>
    </row>
    <row r="18" s="80" customFormat="true" ht="19.95" customHeight="true" outlineLevel="1" spans="1:3">
      <c r="A18" s="91"/>
      <c r="B18" s="93" t="s">
        <v>31</v>
      </c>
      <c r="C18" s="90">
        <v>1607</v>
      </c>
    </row>
    <row r="19" s="81" customFormat="true" ht="19.95" customHeight="true" outlineLevel="2" spans="1:16384">
      <c r="A19" s="91"/>
      <c r="B19" s="89" t="s">
        <v>32</v>
      </c>
      <c r="C19" s="90">
        <v>2485</v>
      </c>
      <c r="XDK19" s="102"/>
      <c r="XDL19" s="102"/>
      <c r="XDM19" s="102"/>
      <c r="XDN19" s="102"/>
      <c r="XDO19" s="102"/>
      <c r="XDP19" s="102"/>
      <c r="XDQ19" s="102"/>
      <c r="XDR19" s="102"/>
      <c r="XDS19" s="102"/>
      <c r="XDT19" s="102"/>
      <c r="XDU19" s="102"/>
      <c r="XDV19" s="102"/>
      <c r="XDW19" s="102"/>
      <c r="XDX19" s="102"/>
      <c r="XDY19" s="102"/>
      <c r="XDZ19" s="102"/>
      <c r="XEA19" s="102"/>
      <c r="XEB19" s="102"/>
      <c r="XEC19" s="102"/>
      <c r="XED19" s="102"/>
      <c r="XEE19" s="102"/>
      <c r="XEF19" s="102"/>
      <c r="XEG19" s="102"/>
      <c r="XEH19" s="102"/>
      <c r="XEI19" s="102"/>
      <c r="XEJ19" s="102"/>
      <c r="XEK19" s="102"/>
      <c r="XEL19" s="102"/>
      <c r="XEM19" s="102"/>
      <c r="XEN19" s="102"/>
      <c r="XEO19" s="102"/>
      <c r="XEP19" s="102"/>
      <c r="XEQ19" s="102"/>
      <c r="XER19" s="102"/>
      <c r="XES19" s="102"/>
      <c r="XET19" s="102"/>
      <c r="XEU19" s="102"/>
      <c r="XEV19" s="102"/>
      <c r="XEW19" s="102"/>
      <c r="XEX19" s="102"/>
      <c r="XEY19" s="102"/>
      <c r="XEZ19" s="102"/>
      <c r="XFA19" s="102"/>
      <c r="XFB19" s="102"/>
      <c r="XFC19" s="102"/>
      <c r="XFD19" s="102"/>
    </row>
    <row r="20" s="81" customFormat="true" ht="19.95" customHeight="true" outlineLevel="2" spans="1:16384">
      <c r="A20" s="91"/>
      <c r="B20" s="89" t="s">
        <v>33</v>
      </c>
      <c r="C20" s="90">
        <v>5101</v>
      </c>
      <c r="XDK20" s="102"/>
      <c r="XDL20" s="102"/>
      <c r="XDM20" s="102"/>
      <c r="XDN20" s="102"/>
      <c r="XDO20" s="102"/>
      <c r="XDP20" s="102"/>
      <c r="XDQ20" s="102"/>
      <c r="XDR20" s="102"/>
      <c r="XDS20" s="102"/>
      <c r="XDT20" s="102"/>
      <c r="XDU20" s="102"/>
      <c r="XDV20" s="102"/>
      <c r="XDW20" s="102"/>
      <c r="XDX20" s="102"/>
      <c r="XDY20" s="102"/>
      <c r="XDZ20" s="102"/>
      <c r="XEA20" s="102"/>
      <c r="XEB20" s="102"/>
      <c r="XEC20" s="102"/>
      <c r="XED20" s="102"/>
      <c r="XEE20" s="102"/>
      <c r="XEF20" s="102"/>
      <c r="XEG20" s="102"/>
      <c r="XEH20" s="102"/>
      <c r="XEI20" s="102"/>
      <c r="XEJ20" s="102"/>
      <c r="XEK20" s="102"/>
      <c r="XEL20" s="102"/>
      <c r="XEM20" s="102"/>
      <c r="XEN20" s="102"/>
      <c r="XEO20" s="102"/>
      <c r="XEP20" s="102"/>
      <c r="XEQ20" s="102"/>
      <c r="XER20" s="102"/>
      <c r="XES20" s="102"/>
      <c r="XET20" s="102"/>
      <c r="XEU20" s="102"/>
      <c r="XEV20" s="102"/>
      <c r="XEW20" s="102"/>
      <c r="XEX20" s="102"/>
      <c r="XEY20" s="102"/>
      <c r="XEZ20" s="102"/>
      <c r="XFA20" s="102"/>
      <c r="XFB20" s="102"/>
      <c r="XFC20" s="102"/>
      <c r="XFD20" s="102"/>
    </row>
    <row r="21" s="81" customFormat="true" ht="19.95" customHeight="true" outlineLevel="2" spans="1:16384">
      <c r="A21" s="91"/>
      <c r="B21" s="89" t="s">
        <v>34</v>
      </c>
      <c r="C21" s="90">
        <v>7846</v>
      </c>
      <c r="XDK21" s="102"/>
      <c r="XDL21" s="102"/>
      <c r="XDM21" s="102"/>
      <c r="XDN21" s="102"/>
      <c r="XDO21" s="102"/>
      <c r="XDP21" s="102"/>
      <c r="XDQ21" s="102"/>
      <c r="XDR21" s="102"/>
      <c r="XDS21" s="102"/>
      <c r="XDT21" s="102"/>
      <c r="XDU21" s="102"/>
      <c r="XDV21" s="102"/>
      <c r="XDW21" s="102"/>
      <c r="XDX21" s="102"/>
      <c r="XDY21" s="102"/>
      <c r="XDZ21" s="102"/>
      <c r="XEA21" s="102"/>
      <c r="XEB21" s="102"/>
      <c r="XEC21" s="102"/>
      <c r="XED21" s="102"/>
      <c r="XEE21" s="102"/>
      <c r="XEF21" s="102"/>
      <c r="XEG21" s="102"/>
      <c r="XEH21" s="102"/>
      <c r="XEI21" s="102"/>
      <c r="XEJ21" s="102"/>
      <c r="XEK21" s="102"/>
      <c r="XEL21" s="102"/>
      <c r="XEM21" s="102"/>
      <c r="XEN21" s="102"/>
      <c r="XEO21" s="102"/>
      <c r="XEP21" s="102"/>
      <c r="XEQ21" s="102"/>
      <c r="XER21" s="102"/>
      <c r="XES21" s="102"/>
      <c r="XET21" s="102"/>
      <c r="XEU21" s="102"/>
      <c r="XEV21" s="102"/>
      <c r="XEW21" s="102"/>
      <c r="XEX21" s="102"/>
      <c r="XEY21" s="102"/>
      <c r="XEZ21" s="102"/>
      <c r="XFA21" s="102"/>
      <c r="XFB21" s="102"/>
      <c r="XFC21" s="102"/>
      <c r="XFD21" s="102"/>
    </row>
    <row r="22" s="80" customFormat="true" ht="19.95" customHeight="true" outlineLevel="1" spans="1:3">
      <c r="A22" s="94" t="s">
        <v>35</v>
      </c>
      <c r="B22" s="87" t="s">
        <v>19</v>
      </c>
      <c r="C22" s="95">
        <f>SUM(C23:C25)</f>
        <v>1959</v>
      </c>
    </row>
    <row r="23" s="81" customFormat="true" ht="19.95" customHeight="true" outlineLevel="2" spans="1:3">
      <c r="A23" s="96"/>
      <c r="B23" s="97" t="s">
        <v>36</v>
      </c>
      <c r="C23" s="90">
        <v>1211</v>
      </c>
    </row>
    <row r="24" s="81" customFormat="true" ht="19.95" customHeight="true" outlineLevel="2" spans="1:16384">
      <c r="A24" s="96"/>
      <c r="B24" s="97" t="s">
        <v>37</v>
      </c>
      <c r="C24" s="90">
        <v>367</v>
      </c>
      <c r="XDK24" s="102"/>
      <c r="XDL24" s="102"/>
      <c r="XDM24" s="102"/>
      <c r="XDN24" s="102"/>
      <c r="XDO24" s="102"/>
      <c r="XDP24" s="102"/>
      <c r="XDQ24" s="102"/>
      <c r="XDR24" s="102"/>
      <c r="XDS24" s="102"/>
      <c r="XDT24" s="102"/>
      <c r="XDU24" s="102"/>
      <c r="XDV24" s="102"/>
      <c r="XDW24" s="102"/>
      <c r="XDX24" s="102"/>
      <c r="XDY24" s="102"/>
      <c r="XDZ24" s="102"/>
      <c r="XEA24" s="102"/>
      <c r="XEB24" s="102"/>
      <c r="XEC24" s="102"/>
      <c r="XED24" s="102"/>
      <c r="XEE24" s="102"/>
      <c r="XEF24" s="102"/>
      <c r="XEG24" s="102"/>
      <c r="XEH24" s="102"/>
      <c r="XEI24" s="102"/>
      <c r="XEJ24" s="102"/>
      <c r="XEK24" s="102"/>
      <c r="XEL24" s="102"/>
      <c r="XEM24" s="102"/>
      <c r="XEN24" s="102"/>
      <c r="XEO24" s="102"/>
      <c r="XEP24" s="102"/>
      <c r="XEQ24" s="102"/>
      <c r="XER24" s="102"/>
      <c r="XES24" s="102"/>
      <c r="XET24" s="102"/>
      <c r="XEU24" s="102"/>
      <c r="XEV24" s="102"/>
      <c r="XEW24" s="102"/>
      <c r="XEX24" s="102"/>
      <c r="XEY24" s="102"/>
      <c r="XEZ24" s="102"/>
      <c r="XFA24" s="102"/>
      <c r="XFB24" s="102"/>
      <c r="XFC24" s="102"/>
      <c r="XFD24" s="102"/>
    </row>
    <row r="25" s="81" customFormat="true" ht="19.95" customHeight="true" outlineLevel="2" spans="1:16384">
      <c r="A25" s="98"/>
      <c r="B25" s="97" t="s">
        <v>38</v>
      </c>
      <c r="C25" s="90">
        <v>381</v>
      </c>
      <c r="XDK25" s="102"/>
      <c r="XDL25" s="102"/>
      <c r="XDM25" s="102"/>
      <c r="XDN25" s="102"/>
      <c r="XDO25" s="102"/>
      <c r="XDP25" s="102"/>
      <c r="XDQ25" s="102"/>
      <c r="XDR25" s="102"/>
      <c r="XDS25" s="102"/>
      <c r="XDT25" s="102"/>
      <c r="XDU25" s="102"/>
      <c r="XDV25" s="102"/>
      <c r="XDW25" s="102"/>
      <c r="XDX25" s="102"/>
      <c r="XDY25" s="102"/>
      <c r="XDZ25" s="102"/>
      <c r="XEA25" s="102"/>
      <c r="XEB25" s="102"/>
      <c r="XEC25" s="102"/>
      <c r="XED25" s="102"/>
      <c r="XEE25" s="102"/>
      <c r="XEF25" s="102"/>
      <c r="XEG25" s="102"/>
      <c r="XEH25" s="102"/>
      <c r="XEI25" s="102"/>
      <c r="XEJ25" s="102"/>
      <c r="XEK25" s="102"/>
      <c r="XEL25" s="102"/>
      <c r="XEM25" s="102"/>
      <c r="XEN25" s="102"/>
      <c r="XEO25" s="102"/>
      <c r="XEP25" s="102"/>
      <c r="XEQ25" s="102"/>
      <c r="XER25" s="102"/>
      <c r="XES25" s="102"/>
      <c r="XET25" s="102"/>
      <c r="XEU25" s="102"/>
      <c r="XEV25" s="102"/>
      <c r="XEW25" s="102"/>
      <c r="XEX25" s="102"/>
      <c r="XEY25" s="102"/>
      <c r="XEZ25" s="102"/>
      <c r="XFA25" s="102"/>
      <c r="XFB25" s="102"/>
      <c r="XFC25" s="102"/>
      <c r="XFD25" s="102"/>
    </row>
    <row r="26" s="80" customFormat="true" ht="19.95" customHeight="true" outlineLevel="1" spans="1:3">
      <c r="A26" s="99" t="s">
        <v>39</v>
      </c>
      <c r="B26" s="87" t="s">
        <v>19</v>
      </c>
      <c r="C26" s="88">
        <v>6061</v>
      </c>
    </row>
    <row r="27" s="81" customFormat="true" ht="19.95" customHeight="true" outlineLevel="2" spans="1:16384">
      <c r="A27" s="99"/>
      <c r="B27" s="97" t="s">
        <v>40</v>
      </c>
      <c r="C27" s="90">
        <v>6061</v>
      </c>
      <c r="XDK27" s="102"/>
      <c r="XDL27" s="102"/>
      <c r="XDM27" s="102"/>
      <c r="XDN27" s="102"/>
      <c r="XDO27" s="102"/>
      <c r="XDP27" s="102"/>
      <c r="XDQ27" s="102"/>
      <c r="XDR27" s="102"/>
      <c r="XDS27" s="102"/>
      <c r="XDT27" s="102"/>
      <c r="XDU27" s="102"/>
      <c r="XDV27" s="102"/>
      <c r="XDW27" s="102"/>
      <c r="XDX27" s="102"/>
      <c r="XDY27" s="102"/>
      <c r="XDZ27" s="102"/>
      <c r="XEA27" s="102"/>
      <c r="XEB27" s="102"/>
      <c r="XEC27" s="102"/>
      <c r="XED27" s="102"/>
      <c r="XEE27" s="102"/>
      <c r="XEF27" s="102"/>
      <c r="XEG27" s="102"/>
      <c r="XEH27" s="102"/>
      <c r="XEI27" s="102"/>
      <c r="XEJ27" s="102"/>
      <c r="XEK27" s="102"/>
      <c r="XEL27" s="102"/>
      <c r="XEM27" s="102"/>
      <c r="XEN27" s="102"/>
      <c r="XEO27" s="102"/>
      <c r="XEP27" s="102"/>
      <c r="XEQ27" s="102"/>
      <c r="XER27" s="102"/>
      <c r="XES27" s="102"/>
      <c r="XET27" s="102"/>
      <c r="XEU27" s="102"/>
      <c r="XEV27" s="102"/>
      <c r="XEW27" s="102"/>
      <c r="XEX27" s="102"/>
      <c r="XEY27" s="102"/>
      <c r="XEZ27" s="102"/>
      <c r="XFA27" s="102"/>
      <c r="XFB27" s="102"/>
      <c r="XFC27" s="102"/>
      <c r="XFD27" s="102"/>
    </row>
    <row r="28" s="80" customFormat="true" ht="19.95" customHeight="true" outlineLevel="1" spans="1:3">
      <c r="A28" s="100" t="s">
        <v>41</v>
      </c>
      <c r="B28" s="87" t="s">
        <v>19</v>
      </c>
      <c r="C28" s="85">
        <f>SUM(C29:C30)</f>
        <v>11602</v>
      </c>
    </row>
    <row r="29" s="81" customFormat="true" ht="19.95" customHeight="true" outlineLevel="2" spans="1:3">
      <c r="A29" s="100"/>
      <c r="B29" s="101" t="s">
        <v>42</v>
      </c>
      <c r="C29" s="90">
        <v>6021</v>
      </c>
    </row>
    <row r="30" s="81" customFormat="true" ht="19.95" customHeight="true" outlineLevel="2" spans="1:3">
      <c r="A30" s="100"/>
      <c r="B30" s="101" t="s">
        <v>43</v>
      </c>
      <c r="C30" s="90">
        <v>5581</v>
      </c>
    </row>
    <row r="31" s="80" customFormat="true" ht="19.95" customHeight="true" outlineLevel="1" spans="1:3">
      <c r="A31" s="91" t="s">
        <v>44</v>
      </c>
      <c r="B31" s="87" t="s">
        <v>19</v>
      </c>
      <c r="C31" s="88">
        <f>SUM(C32:C33)</f>
        <v>2925</v>
      </c>
    </row>
    <row r="32" s="79" customFormat="true" ht="19.95" customHeight="true" outlineLevel="1" spans="1:16361">
      <c r="A32" s="91"/>
      <c r="B32" s="92" t="s">
        <v>45</v>
      </c>
      <c r="C32" s="90">
        <v>707</v>
      </c>
      <c r="XDK32" s="81"/>
      <c r="XDL32" s="81"/>
      <c r="XDM32" s="81"/>
      <c r="XDN32" s="81"/>
      <c r="XDO32" s="81"/>
      <c r="XDP32" s="81"/>
      <c r="XDQ32" s="81"/>
      <c r="XDR32" s="81"/>
      <c r="XDS32" s="81"/>
      <c r="XDT32" s="81"/>
      <c r="XDU32" s="81"/>
      <c r="XDV32" s="81"/>
      <c r="XDW32" s="81"/>
      <c r="XDX32" s="81"/>
      <c r="XDY32" s="81"/>
      <c r="XDZ32" s="81"/>
      <c r="XEA32" s="81"/>
      <c r="XEB32" s="81"/>
      <c r="XEC32" s="81"/>
      <c r="XED32" s="81"/>
      <c r="XEE32" s="81"/>
      <c r="XEF32" s="81"/>
      <c r="XEG32" s="81"/>
    </row>
    <row r="33" s="79" customFormat="true" ht="19.95" customHeight="true" outlineLevel="1" spans="1:16361">
      <c r="A33" s="91"/>
      <c r="B33" s="92" t="s">
        <v>46</v>
      </c>
      <c r="C33" s="90">
        <v>2218</v>
      </c>
      <c r="XDK33" s="81"/>
      <c r="XDL33" s="81"/>
      <c r="XDM33" s="81"/>
      <c r="XDN33" s="81"/>
      <c r="XDO33" s="81"/>
      <c r="XDP33" s="81"/>
      <c r="XDQ33" s="81"/>
      <c r="XDR33" s="81"/>
      <c r="XDS33" s="81"/>
      <c r="XDT33" s="81"/>
      <c r="XDU33" s="81"/>
      <c r="XDV33" s="81"/>
      <c r="XDW33" s="81"/>
      <c r="XDX33" s="81"/>
      <c r="XDY33" s="81"/>
      <c r="XDZ33" s="81"/>
      <c r="XEA33" s="81"/>
      <c r="XEB33" s="81"/>
      <c r="XEC33" s="81"/>
      <c r="XED33" s="81"/>
      <c r="XEE33" s="81"/>
      <c r="XEF33" s="81"/>
      <c r="XEG33" s="81"/>
    </row>
  </sheetData>
  <sheetProtection formatCells="0" insertHyperlinks="0" autoFilter="0"/>
  <mergeCells count="11">
    <mergeCell ref="A2:C2"/>
    <mergeCell ref="A5:B5"/>
    <mergeCell ref="A6:A7"/>
    <mergeCell ref="A8:A10"/>
    <mergeCell ref="A11:A12"/>
    <mergeCell ref="A13:A14"/>
    <mergeCell ref="A15:A21"/>
    <mergeCell ref="A22:A25"/>
    <mergeCell ref="A26:A27"/>
    <mergeCell ref="A28:A30"/>
    <mergeCell ref="A31:A33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workbookViewId="0">
      <selection activeCell="A2" sqref="A2:H2"/>
    </sheetView>
  </sheetViews>
  <sheetFormatPr defaultColWidth="9" defaultRowHeight="13.5" outlineLevelCol="7"/>
  <cols>
    <col min="1" max="1" width="7.775" style="61" customWidth="true"/>
    <col min="2" max="3" width="12.2166666666667" style="61" customWidth="true"/>
    <col min="4" max="4" width="9.44166666666667" style="61" customWidth="true"/>
    <col min="5" max="5" width="10.4416666666667" style="61" customWidth="true"/>
    <col min="6" max="6" width="10.1083333333333" style="61" customWidth="true"/>
    <col min="7" max="7" width="9.88333333333333" style="61" customWidth="true"/>
    <col min="8" max="8" width="15.6666666666667" style="61" customWidth="true"/>
    <col min="9" max="16384" width="9" style="61"/>
  </cols>
  <sheetData>
    <row r="1" spans="1:8">
      <c r="A1" s="62" t="s">
        <v>9</v>
      </c>
      <c r="B1" s="63"/>
      <c r="C1" s="63"/>
      <c r="D1" s="64"/>
      <c r="E1" s="64"/>
      <c r="F1" s="64"/>
      <c r="G1" s="64"/>
      <c r="H1" s="64"/>
    </row>
    <row r="2" ht="23.25" customHeight="true" spans="1:8">
      <c r="A2" s="65" t="s">
        <v>47</v>
      </c>
      <c r="B2" s="65"/>
      <c r="C2" s="65"/>
      <c r="D2" s="65"/>
      <c r="E2" s="65"/>
      <c r="F2" s="65"/>
      <c r="G2" s="65"/>
      <c r="H2" s="65"/>
    </row>
    <row r="3" ht="23.25" customHeight="true" spans="1:8">
      <c r="A3" s="65"/>
      <c r="B3" s="65"/>
      <c r="C3" s="65"/>
      <c r="D3" s="65"/>
      <c r="E3" s="65"/>
      <c r="F3" s="65"/>
      <c r="G3" s="65"/>
      <c r="H3" s="76" t="s">
        <v>15</v>
      </c>
    </row>
    <row r="4" ht="43.2" customHeight="true" spans="1:8">
      <c r="A4" s="66" t="s">
        <v>16</v>
      </c>
      <c r="B4" s="67" t="s">
        <v>48</v>
      </c>
      <c r="C4" s="68" t="s">
        <v>5</v>
      </c>
      <c r="D4" s="68" t="s">
        <v>49</v>
      </c>
      <c r="E4" s="67" t="s">
        <v>50</v>
      </c>
      <c r="F4" s="67" t="s">
        <v>51</v>
      </c>
      <c r="G4" s="68" t="s">
        <v>52</v>
      </c>
      <c r="H4" s="66" t="s">
        <v>4</v>
      </c>
    </row>
    <row r="5" ht="19.2" customHeight="true" spans="1:8">
      <c r="A5" s="69" t="s">
        <v>5</v>
      </c>
      <c r="B5" s="69"/>
      <c r="C5" s="70">
        <f>D5+E5+F5+G5</f>
        <v>193945</v>
      </c>
      <c r="D5" s="70">
        <f>D6+D12+D22+D27+D38+D50+D58+D65+D70+D77+D89+D102+D114+D120</f>
        <v>106346</v>
      </c>
      <c r="E5" s="70">
        <f t="shared" ref="E5:G5" si="0">E6+E12+E22+E27+E38+E50+E58+E65+E70+E77+E89+E102+E114+E120</f>
        <v>69236</v>
      </c>
      <c r="F5" s="70">
        <f t="shared" si="0"/>
        <v>17279</v>
      </c>
      <c r="G5" s="70">
        <f t="shared" si="0"/>
        <v>1084</v>
      </c>
      <c r="H5" s="70" t="s">
        <v>53</v>
      </c>
    </row>
    <row r="6" ht="19.2" customHeight="true" spans="1:8">
      <c r="A6" s="69" t="s">
        <v>18</v>
      </c>
      <c r="B6" s="71" t="s">
        <v>19</v>
      </c>
      <c r="C6" s="70">
        <f>D6+E6+F6</f>
        <v>1958</v>
      </c>
      <c r="D6" s="72">
        <v>0</v>
      </c>
      <c r="E6" s="70">
        <f t="shared" ref="E6:F6" si="1">SUM(E7:E11)</f>
        <v>1808</v>
      </c>
      <c r="F6" s="70">
        <f t="shared" si="1"/>
        <v>150</v>
      </c>
      <c r="G6" s="70">
        <v>0</v>
      </c>
      <c r="H6" s="69"/>
    </row>
    <row r="7" ht="19.2" customHeight="true" spans="1:8">
      <c r="A7" s="69"/>
      <c r="B7" s="73" t="s">
        <v>54</v>
      </c>
      <c r="C7" s="70">
        <f t="shared" ref="C7:C37" si="2">D7+E7+F7+G7</f>
        <v>375</v>
      </c>
      <c r="D7" s="72">
        <v>0</v>
      </c>
      <c r="E7" s="72">
        <v>375</v>
      </c>
      <c r="F7" s="72">
        <v>0</v>
      </c>
      <c r="G7" s="72"/>
      <c r="H7" s="77"/>
    </row>
    <row r="8" ht="19.2" customHeight="true" spans="1:8">
      <c r="A8" s="69"/>
      <c r="B8" s="73" t="s">
        <v>55</v>
      </c>
      <c r="C8" s="70">
        <f t="shared" si="2"/>
        <v>58</v>
      </c>
      <c r="D8" s="72">
        <v>0</v>
      </c>
      <c r="E8" s="72">
        <v>58</v>
      </c>
      <c r="F8" s="72">
        <v>0</v>
      </c>
      <c r="G8" s="72"/>
      <c r="H8" s="77"/>
    </row>
    <row r="9" ht="19.2" customHeight="true" spans="1:8">
      <c r="A9" s="69"/>
      <c r="B9" s="73" t="s">
        <v>56</v>
      </c>
      <c r="C9" s="70">
        <f t="shared" si="2"/>
        <v>375</v>
      </c>
      <c r="D9" s="72">
        <v>0</v>
      </c>
      <c r="E9" s="72">
        <v>375</v>
      </c>
      <c r="F9" s="72">
        <v>0</v>
      </c>
      <c r="G9" s="72"/>
      <c r="H9" s="77"/>
    </row>
    <row r="10" ht="19.2" customHeight="true" spans="1:8">
      <c r="A10" s="69"/>
      <c r="B10" s="73" t="s">
        <v>57</v>
      </c>
      <c r="C10" s="70">
        <f t="shared" si="2"/>
        <v>500</v>
      </c>
      <c r="D10" s="72">
        <v>0</v>
      </c>
      <c r="E10" s="72">
        <v>500</v>
      </c>
      <c r="F10" s="72">
        <v>0</v>
      </c>
      <c r="G10" s="72"/>
      <c r="H10" s="77"/>
    </row>
    <row r="11" ht="19.2" customHeight="true" spans="1:8">
      <c r="A11" s="69"/>
      <c r="B11" s="73" t="s">
        <v>58</v>
      </c>
      <c r="C11" s="70">
        <f t="shared" si="2"/>
        <v>650</v>
      </c>
      <c r="D11" s="72">
        <v>0</v>
      </c>
      <c r="E11" s="72">
        <v>500</v>
      </c>
      <c r="F11" s="72">
        <v>150</v>
      </c>
      <c r="G11" s="72"/>
      <c r="H11" s="77"/>
    </row>
    <row r="12" ht="19.2" customHeight="true" spans="1:8">
      <c r="A12" s="69" t="s">
        <v>21</v>
      </c>
      <c r="B12" s="71" t="s">
        <v>19</v>
      </c>
      <c r="C12" s="70">
        <f>D12+E12+F12</f>
        <v>7222</v>
      </c>
      <c r="D12" s="70">
        <f t="shared" ref="D12:F12" si="3">SUM(D13:D21)</f>
        <v>3466</v>
      </c>
      <c r="E12" s="70">
        <f t="shared" si="3"/>
        <v>3318</v>
      </c>
      <c r="F12" s="70">
        <f t="shared" si="3"/>
        <v>438</v>
      </c>
      <c r="G12" s="70">
        <v>0</v>
      </c>
      <c r="H12" s="69"/>
    </row>
    <row r="13" ht="19.2" customHeight="true" spans="1:8">
      <c r="A13" s="69"/>
      <c r="B13" s="73" t="s">
        <v>59</v>
      </c>
      <c r="C13" s="70">
        <f t="shared" si="2"/>
        <v>292</v>
      </c>
      <c r="D13" s="72">
        <v>0</v>
      </c>
      <c r="E13" s="72">
        <v>292</v>
      </c>
      <c r="F13" s="72">
        <v>0</v>
      </c>
      <c r="G13" s="72"/>
      <c r="H13" s="77"/>
    </row>
    <row r="14" ht="19.2" customHeight="true" spans="1:8">
      <c r="A14" s="69"/>
      <c r="B14" s="73" t="s">
        <v>60</v>
      </c>
      <c r="C14" s="70">
        <f t="shared" si="2"/>
        <v>356</v>
      </c>
      <c r="D14" s="72">
        <v>0</v>
      </c>
      <c r="E14" s="72">
        <v>338</v>
      </c>
      <c r="F14" s="72">
        <v>18</v>
      </c>
      <c r="G14" s="72"/>
      <c r="H14" s="77"/>
    </row>
    <row r="15" ht="19.2" customHeight="true" spans="1:8">
      <c r="A15" s="69"/>
      <c r="B15" s="74" t="s">
        <v>61</v>
      </c>
      <c r="C15" s="70">
        <f t="shared" si="2"/>
        <v>100</v>
      </c>
      <c r="D15" s="72">
        <v>0</v>
      </c>
      <c r="E15" s="72">
        <v>100</v>
      </c>
      <c r="F15" s="72">
        <v>0</v>
      </c>
      <c r="G15" s="72"/>
      <c r="H15" s="77"/>
    </row>
    <row r="16" ht="19.2" customHeight="true" spans="1:8">
      <c r="A16" s="69"/>
      <c r="B16" s="74" t="s">
        <v>62</v>
      </c>
      <c r="C16" s="70">
        <f t="shared" si="2"/>
        <v>100</v>
      </c>
      <c r="D16" s="72">
        <v>0</v>
      </c>
      <c r="E16" s="72">
        <v>100</v>
      </c>
      <c r="F16" s="72">
        <v>0</v>
      </c>
      <c r="G16" s="72"/>
      <c r="H16" s="77"/>
    </row>
    <row r="17" ht="19.2" customHeight="true" spans="1:8">
      <c r="A17" s="69"/>
      <c r="B17" s="73" t="s">
        <v>63</v>
      </c>
      <c r="C17" s="70">
        <f t="shared" si="2"/>
        <v>196</v>
      </c>
      <c r="D17" s="72">
        <v>0</v>
      </c>
      <c r="E17" s="72">
        <v>196</v>
      </c>
      <c r="F17" s="72">
        <v>0</v>
      </c>
      <c r="G17" s="72"/>
      <c r="H17" s="77"/>
    </row>
    <row r="18" ht="19.2" customHeight="true" spans="1:8">
      <c r="A18" s="69"/>
      <c r="B18" s="73" t="s">
        <v>64</v>
      </c>
      <c r="C18" s="70">
        <f t="shared" si="2"/>
        <v>826</v>
      </c>
      <c r="D18" s="72">
        <v>0</v>
      </c>
      <c r="E18" s="72">
        <v>406</v>
      </c>
      <c r="F18" s="72">
        <v>420</v>
      </c>
      <c r="G18" s="72"/>
      <c r="H18" s="77"/>
    </row>
    <row r="19" ht="19.2" customHeight="true" spans="1:8">
      <c r="A19" s="69"/>
      <c r="B19" s="73" t="s">
        <v>65</v>
      </c>
      <c r="C19" s="70">
        <f t="shared" si="2"/>
        <v>497</v>
      </c>
      <c r="D19" s="72">
        <v>0</v>
      </c>
      <c r="E19" s="72">
        <v>497</v>
      </c>
      <c r="F19" s="72">
        <v>0</v>
      </c>
      <c r="G19" s="72"/>
      <c r="H19" s="77"/>
    </row>
    <row r="20" ht="19.2" customHeight="true" spans="1:8">
      <c r="A20" s="69"/>
      <c r="B20" s="73" t="s">
        <v>66</v>
      </c>
      <c r="C20" s="70">
        <f t="shared" si="2"/>
        <v>3624</v>
      </c>
      <c r="D20" s="72">
        <v>2885</v>
      </c>
      <c r="E20" s="72">
        <v>739</v>
      </c>
      <c r="F20" s="72">
        <v>0</v>
      </c>
      <c r="G20" s="72"/>
      <c r="H20" s="77"/>
    </row>
    <row r="21" ht="19.2" customHeight="true" spans="1:8">
      <c r="A21" s="69"/>
      <c r="B21" s="73" t="s">
        <v>67</v>
      </c>
      <c r="C21" s="70">
        <f t="shared" si="2"/>
        <v>1231</v>
      </c>
      <c r="D21" s="72">
        <v>581</v>
      </c>
      <c r="E21" s="72">
        <v>650</v>
      </c>
      <c r="F21" s="72">
        <v>0</v>
      </c>
      <c r="G21" s="72"/>
      <c r="H21" s="77"/>
    </row>
    <row r="22" ht="19.2" customHeight="true" spans="1:8">
      <c r="A22" s="69" t="s">
        <v>24</v>
      </c>
      <c r="B22" s="71" t="s">
        <v>19</v>
      </c>
      <c r="C22" s="70">
        <f>D22+E22+F22</f>
        <v>1506</v>
      </c>
      <c r="D22" s="70">
        <v>0</v>
      </c>
      <c r="E22" s="70">
        <f t="shared" ref="E22:F22" si="4">SUM(E23:E26)</f>
        <v>1238</v>
      </c>
      <c r="F22" s="70">
        <f t="shared" si="4"/>
        <v>268</v>
      </c>
      <c r="G22" s="70">
        <v>0</v>
      </c>
      <c r="H22" s="69"/>
    </row>
    <row r="23" ht="19.2" customHeight="true" spans="1:8">
      <c r="A23" s="69"/>
      <c r="B23" s="73" t="s">
        <v>68</v>
      </c>
      <c r="C23" s="70">
        <f t="shared" si="2"/>
        <v>251</v>
      </c>
      <c r="D23" s="72">
        <v>0</v>
      </c>
      <c r="E23" s="72">
        <v>251</v>
      </c>
      <c r="F23" s="72">
        <v>0</v>
      </c>
      <c r="G23" s="72"/>
      <c r="H23" s="77"/>
    </row>
    <row r="24" ht="19.2" customHeight="true" spans="1:8">
      <c r="A24" s="69"/>
      <c r="B24" s="73" t="s">
        <v>69</v>
      </c>
      <c r="C24" s="70">
        <f t="shared" si="2"/>
        <v>254</v>
      </c>
      <c r="D24" s="72">
        <v>0</v>
      </c>
      <c r="E24" s="72">
        <v>31</v>
      </c>
      <c r="F24" s="72">
        <v>223</v>
      </c>
      <c r="G24" s="72"/>
      <c r="H24" s="77"/>
    </row>
    <row r="25" ht="19.2" customHeight="true" spans="1:8">
      <c r="A25" s="69"/>
      <c r="B25" s="73" t="s">
        <v>70</v>
      </c>
      <c r="C25" s="70">
        <f t="shared" si="2"/>
        <v>846</v>
      </c>
      <c r="D25" s="72">
        <v>0</v>
      </c>
      <c r="E25" s="72">
        <v>801</v>
      </c>
      <c r="F25" s="72">
        <v>45</v>
      </c>
      <c r="G25" s="72"/>
      <c r="H25" s="77"/>
    </row>
    <row r="26" ht="19.2" customHeight="true" spans="1:8">
      <c r="A26" s="69"/>
      <c r="B26" s="73" t="s">
        <v>71</v>
      </c>
      <c r="C26" s="70">
        <f t="shared" si="2"/>
        <v>155</v>
      </c>
      <c r="D26" s="72">
        <v>0</v>
      </c>
      <c r="E26" s="72">
        <v>155</v>
      </c>
      <c r="F26" s="72">
        <v>0</v>
      </c>
      <c r="G26" s="72"/>
      <c r="H26" s="77"/>
    </row>
    <row r="27" ht="19.2" customHeight="true" spans="1:8">
      <c r="A27" s="69" t="s">
        <v>72</v>
      </c>
      <c r="B27" s="71" t="s">
        <v>19</v>
      </c>
      <c r="C27" s="70">
        <f>E27+F27+D27</f>
        <v>22613</v>
      </c>
      <c r="D27" s="70">
        <f t="shared" ref="D27:F27" si="5">SUM(D28:D37)</f>
        <v>13997</v>
      </c>
      <c r="E27" s="70">
        <f t="shared" si="5"/>
        <v>5774</v>
      </c>
      <c r="F27" s="70">
        <f t="shared" si="5"/>
        <v>2842</v>
      </c>
      <c r="G27" s="70">
        <v>0</v>
      </c>
      <c r="H27" s="69"/>
    </row>
    <row r="28" ht="19.2" customHeight="true" spans="1:8">
      <c r="A28" s="69"/>
      <c r="B28" s="73" t="s">
        <v>73</v>
      </c>
      <c r="C28" s="70">
        <f t="shared" si="2"/>
        <v>269</v>
      </c>
      <c r="D28" s="72">
        <v>0</v>
      </c>
      <c r="E28" s="72">
        <v>269</v>
      </c>
      <c r="F28" s="72">
        <v>0</v>
      </c>
      <c r="G28" s="72"/>
      <c r="H28" s="77"/>
    </row>
    <row r="29" ht="19.2" customHeight="true" spans="1:8">
      <c r="A29" s="69"/>
      <c r="B29" s="73" t="s">
        <v>74</v>
      </c>
      <c r="C29" s="70">
        <f t="shared" si="2"/>
        <v>960</v>
      </c>
      <c r="D29" s="72">
        <v>960</v>
      </c>
      <c r="E29" s="72">
        <v>0</v>
      </c>
      <c r="F29" s="72">
        <v>0</v>
      </c>
      <c r="G29" s="72"/>
      <c r="H29" s="77"/>
    </row>
    <row r="30" ht="19.2" customHeight="true" spans="1:8">
      <c r="A30" s="69"/>
      <c r="B30" s="73" t="s">
        <v>75</v>
      </c>
      <c r="C30" s="70">
        <f t="shared" si="2"/>
        <v>56</v>
      </c>
      <c r="D30" s="72">
        <v>0</v>
      </c>
      <c r="E30" s="72">
        <v>56</v>
      </c>
      <c r="F30" s="72">
        <v>0</v>
      </c>
      <c r="G30" s="72"/>
      <c r="H30" s="77"/>
    </row>
    <row r="31" ht="19.2" customHeight="true" spans="1:8">
      <c r="A31" s="69"/>
      <c r="B31" s="73" t="s">
        <v>76</v>
      </c>
      <c r="C31" s="70">
        <f t="shared" si="2"/>
        <v>3685</v>
      </c>
      <c r="D31" s="72">
        <v>1800</v>
      </c>
      <c r="E31" s="72">
        <v>1302</v>
      </c>
      <c r="F31" s="72">
        <v>583</v>
      </c>
      <c r="G31" s="72"/>
      <c r="H31" s="77"/>
    </row>
    <row r="32" ht="19.2" customHeight="true" spans="1:8">
      <c r="A32" s="69"/>
      <c r="B32" s="73" t="s">
        <v>77</v>
      </c>
      <c r="C32" s="70">
        <f t="shared" si="2"/>
        <v>3209</v>
      </c>
      <c r="D32" s="72">
        <v>1342</v>
      </c>
      <c r="E32" s="72">
        <v>1043</v>
      </c>
      <c r="F32" s="72">
        <v>824</v>
      </c>
      <c r="G32" s="72"/>
      <c r="H32" s="77"/>
    </row>
    <row r="33" ht="19.2" customHeight="true" spans="1:8">
      <c r="A33" s="69"/>
      <c r="B33" s="73" t="s">
        <v>78</v>
      </c>
      <c r="C33" s="70">
        <f t="shared" si="2"/>
        <v>325</v>
      </c>
      <c r="D33" s="72">
        <v>0</v>
      </c>
      <c r="E33" s="72">
        <v>325</v>
      </c>
      <c r="F33" s="72">
        <v>0</v>
      </c>
      <c r="G33" s="72"/>
      <c r="H33" s="77"/>
    </row>
    <row r="34" ht="19.2" customHeight="true" spans="1:8">
      <c r="A34" s="69"/>
      <c r="B34" s="73" t="s">
        <v>79</v>
      </c>
      <c r="C34" s="70">
        <f t="shared" si="2"/>
        <v>2770</v>
      </c>
      <c r="D34" s="72">
        <v>1773</v>
      </c>
      <c r="E34" s="72">
        <v>639</v>
      </c>
      <c r="F34" s="72">
        <v>358</v>
      </c>
      <c r="G34" s="72"/>
      <c r="H34" s="77"/>
    </row>
    <row r="35" ht="19.2" customHeight="true" spans="1:8">
      <c r="A35" s="69"/>
      <c r="B35" s="73" t="s">
        <v>80</v>
      </c>
      <c r="C35" s="70">
        <f t="shared" si="2"/>
        <v>2437</v>
      </c>
      <c r="D35" s="72">
        <v>1504</v>
      </c>
      <c r="E35" s="72">
        <v>440</v>
      </c>
      <c r="F35" s="72">
        <v>493</v>
      </c>
      <c r="G35" s="72"/>
      <c r="H35" s="77"/>
    </row>
    <row r="36" ht="19.2" customHeight="true" spans="1:8">
      <c r="A36" s="69"/>
      <c r="B36" s="73" t="s">
        <v>81</v>
      </c>
      <c r="C36" s="70">
        <f t="shared" si="2"/>
        <v>2017</v>
      </c>
      <c r="D36" s="72">
        <v>995</v>
      </c>
      <c r="E36" s="72">
        <v>796</v>
      </c>
      <c r="F36" s="72">
        <v>226</v>
      </c>
      <c r="G36" s="72"/>
      <c r="H36" s="77"/>
    </row>
    <row r="37" ht="19.2" customHeight="true" spans="1:8">
      <c r="A37" s="69"/>
      <c r="B37" s="73" t="s">
        <v>82</v>
      </c>
      <c r="C37" s="70">
        <f t="shared" si="2"/>
        <v>6885</v>
      </c>
      <c r="D37" s="72">
        <v>5623</v>
      </c>
      <c r="E37" s="72">
        <v>904</v>
      </c>
      <c r="F37" s="72">
        <v>358</v>
      </c>
      <c r="G37" s="72"/>
      <c r="H37" s="77"/>
    </row>
    <row r="38" ht="19.2" customHeight="true" spans="1:8">
      <c r="A38" s="69" t="s">
        <v>26</v>
      </c>
      <c r="B38" s="71" t="s">
        <v>19</v>
      </c>
      <c r="C38" s="70">
        <f>F38+E38+D38</f>
        <v>26307</v>
      </c>
      <c r="D38" s="70">
        <f t="shared" ref="D38:F38" si="6">SUM(D39:D49)</f>
        <v>14575</v>
      </c>
      <c r="E38" s="70">
        <f t="shared" si="6"/>
        <v>7447</v>
      </c>
      <c r="F38" s="70">
        <f t="shared" si="6"/>
        <v>4285</v>
      </c>
      <c r="G38" s="70">
        <v>0</v>
      </c>
      <c r="H38" s="69"/>
    </row>
    <row r="39" ht="19.2" customHeight="true" spans="1:8">
      <c r="A39" s="69"/>
      <c r="B39" s="73" t="s">
        <v>83</v>
      </c>
      <c r="C39" s="70">
        <f t="shared" ref="C39:C70" si="7">D39+E39+F39+G39</f>
        <v>29</v>
      </c>
      <c r="D39" s="72">
        <v>0</v>
      </c>
      <c r="E39" s="72">
        <v>29</v>
      </c>
      <c r="F39" s="72">
        <v>0</v>
      </c>
      <c r="G39" s="72"/>
      <c r="H39" s="77"/>
    </row>
    <row r="40" ht="19.2" customHeight="true" spans="1:8">
      <c r="A40" s="69" t="s">
        <v>26</v>
      </c>
      <c r="B40" s="73" t="s">
        <v>84</v>
      </c>
      <c r="C40" s="70">
        <f t="shared" si="7"/>
        <v>35</v>
      </c>
      <c r="D40" s="72">
        <v>0</v>
      </c>
      <c r="E40" s="72">
        <v>0</v>
      </c>
      <c r="F40" s="72">
        <v>35</v>
      </c>
      <c r="G40" s="72"/>
      <c r="H40" s="77"/>
    </row>
    <row r="41" ht="19.2" customHeight="true" spans="1:8">
      <c r="A41" s="69"/>
      <c r="B41" s="73" t="s">
        <v>85</v>
      </c>
      <c r="C41" s="70">
        <f t="shared" si="7"/>
        <v>1258</v>
      </c>
      <c r="D41" s="72">
        <v>0</v>
      </c>
      <c r="E41" s="72">
        <v>1064</v>
      </c>
      <c r="F41" s="72">
        <v>194</v>
      </c>
      <c r="G41" s="72"/>
      <c r="H41" s="77"/>
    </row>
    <row r="42" ht="19.2" customHeight="true" spans="1:8">
      <c r="A42" s="69"/>
      <c r="B42" s="73" t="s">
        <v>86</v>
      </c>
      <c r="C42" s="70">
        <f t="shared" si="7"/>
        <v>1480</v>
      </c>
      <c r="D42" s="72">
        <v>0</v>
      </c>
      <c r="E42" s="72">
        <v>910</v>
      </c>
      <c r="F42" s="72">
        <v>570</v>
      </c>
      <c r="G42" s="72"/>
      <c r="H42" s="77"/>
    </row>
    <row r="43" ht="19.2" customHeight="true" spans="1:8">
      <c r="A43" s="69"/>
      <c r="B43" s="73" t="s">
        <v>87</v>
      </c>
      <c r="C43" s="70">
        <f t="shared" si="7"/>
        <v>1700</v>
      </c>
      <c r="D43" s="72">
        <v>0</v>
      </c>
      <c r="E43" s="72">
        <v>1571</v>
      </c>
      <c r="F43" s="72">
        <v>129</v>
      </c>
      <c r="G43" s="72"/>
      <c r="H43" s="77"/>
    </row>
    <row r="44" ht="19.2" customHeight="true" spans="1:8">
      <c r="A44" s="69"/>
      <c r="B44" s="73" t="s">
        <v>88</v>
      </c>
      <c r="C44" s="70">
        <f t="shared" si="7"/>
        <v>9655</v>
      </c>
      <c r="D44" s="72">
        <v>7240</v>
      </c>
      <c r="E44" s="72">
        <v>690</v>
      </c>
      <c r="F44" s="72">
        <v>1725</v>
      </c>
      <c r="G44" s="72"/>
      <c r="H44" s="77"/>
    </row>
    <row r="45" ht="19.2" customHeight="true" spans="1:8">
      <c r="A45" s="69"/>
      <c r="B45" s="73" t="s">
        <v>89</v>
      </c>
      <c r="C45" s="70">
        <f t="shared" si="7"/>
        <v>3221</v>
      </c>
      <c r="D45" s="72">
        <v>2643</v>
      </c>
      <c r="E45" s="72">
        <v>338</v>
      </c>
      <c r="F45" s="72">
        <v>240</v>
      </c>
      <c r="G45" s="72"/>
      <c r="H45" s="77"/>
    </row>
    <row r="46" ht="19.2" customHeight="true" spans="1:8">
      <c r="A46" s="69"/>
      <c r="B46" s="73" t="s">
        <v>90</v>
      </c>
      <c r="C46" s="70">
        <f t="shared" si="7"/>
        <v>1520</v>
      </c>
      <c r="D46" s="72">
        <v>0</v>
      </c>
      <c r="E46" s="72">
        <v>1032</v>
      </c>
      <c r="F46" s="72">
        <v>488</v>
      </c>
      <c r="G46" s="72"/>
      <c r="H46" s="77"/>
    </row>
    <row r="47" ht="19.2" customHeight="true" spans="1:8">
      <c r="A47" s="69"/>
      <c r="B47" s="73" t="s">
        <v>91</v>
      </c>
      <c r="C47" s="70">
        <f t="shared" si="7"/>
        <v>5948</v>
      </c>
      <c r="D47" s="72">
        <v>4692</v>
      </c>
      <c r="E47" s="72">
        <v>885</v>
      </c>
      <c r="F47" s="72">
        <v>371</v>
      </c>
      <c r="G47" s="72"/>
      <c r="H47" s="77"/>
    </row>
    <row r="48" ht="19.2" customHeight="true" spans="1:8">
      <c r="A48" s="69"/>
      <c r="B48" s="73" t="s">
        <v>92</v>
      </c>
      <c r="C48" s="70">
        <f t="shared" si="7"/>
        <v>993</v>
      </c>
      <c r="D48" s="72">
        <v>0</v>
      </c>
      <c r="E48" s="72">
        <v>795</v>
      </c>
      <c r="F48" s="72">
        <v>198</v>
      </c>
      <c r="G48" s="72"/>
      <c r="H48" s="77"/>
    </row>
    <row r="49" ht="19.2" customHeight="true" spans="1:8">
      <c r="A49" s="69"/>
      <c r="B49" s="73" t="s">
        <v>93</v>
      </c>
      <c r="C49" s="70">
        <f t="shared" si="7"/>
        <v>468</v>
      </c>
      <c r="D49" s="72">
        <v>0</v>
      </c>
      <c r="E49" s="72">
        <v>133</v>
      </c>
      <c r="F49" s="72">
        <v>335</v>
      </c>
      <c r="G49" s="72"/>
      <c r="H49" s="77"/>
    </row>
    <row r="50" ht="19.2" customHeight="true" spans="1:8">
      <c r="A50" s="69" t="s">
        <v>28</v>
      </c>
      <c r="B50" s="71" t="s">
        <v>19</v>
      </c>
      <c r="C50" s="70">
        <f>D50+E50+F50</f>
        <v>9642</v>
      </c>
      <c r="D50" s="70">
        <f t="shared" ref="D50:F50" si="8">SUM(D51:D57)</f>
        <v>4266</v>
      </c>
      <c r="E50" s="70">
        <f t="shared" si="8"/>
        <v>4733</v>
      </c>
      <c r="F50" s="70">
        <f t="shared" si="8"/>
        <v>643</v>
      </c>
      <c r="G50" s="70">
        <v>0</v>
      </c>
      <c r="H50" s="69"/>
    </row>
    <row r="51" ht="19.2" customHeight="true" spans="1:8">
      <c r="A51" s="69"/>
      <c r="B51" s="73" t="s">
        <v>94</v>
      </c>
      <c r="C51" s="70">
        <f t="shared" si="7"/>
        <v>115</v>
      </c>
      <c r="D51" s="75">
        <v>0</v>
      </c>
      <c r="E51" s="72">
        <v>0</v>
      </c>
      <c r="F51" s="72">
        <v>115</v>
      </c>
      <c r="G51" s="72"/>
      <c r="H51" s="78" t="s">
        <v>95</v>
      </c>
    </row>
    <row r="52" ht="19.2" customHeight="true" spans="1:8">
      <c r="A52" s="69"/>
      <c r="B52" s="73" t="s">
        <v>96</v>
      </c>
      <c r="C52" s="70">
        <f t="shared" si="7"/>
        <v>453</v>
      </c>
      <c r="D52" s="72">
        <v>0</v>
      </c>
      <c r="E52" s="72">
        <v>453</v>
      </c>
      <c r="F52" s="72">
        <v>0</v>
      </c>
      <c r="G52" s="72"/>
      <c r="H52" s="77"/>
    </row>
    <row r="53" ht="19.2" customHeight="true" spans="1:8">
      <c r="A53" s="69"/>
      <c r="B53" s="73" t="s">
        <v>97</v>
      </c>
      <c r="C53" s="70">
        <f t="shared" si="7"/>
        <v>596</v>
      </c>
      <c r="D53" s="72">
        <v>0</v>
      </c>
      <c r="E53" s="72">
        <v>596</v>
      </c>
      <c r="F53" s="72">
        <v>0</v>
      </c>
      <c r="G53" s="72"/>
      <c r="H53" s="77"/>
    </row>
    <row r="54" ht="19.2" customHeight="true" spans="1:8">
      <c r="A54" s="69"/>
      <c r="B54" s="73" t="s">
        <v>98</v>
      </c>
      <c r="C54" s="70">
        <f t="shared" si="7"/>
        <v>1863</v>
      </c>
      <c r="D54" s="72">
        <v>1326</v>
      </c>
      <c r="E54" s="72">
        <v>472</v>
      </c>
      <c r="F54" s="72">
        <v>65</v>
      </c>
      <c r="G54" s="72"/>
      <c r="H54" s="77"/>
    </row>
    <row r="55" ht="19.2" customHeight="true" spans="1:8">
      <c r="A55" s="69"/>
      <c r="B55" s="73" t="s">
        <v>99</v>
      </c>
      <c r="C55" s="70">
        <f t="shared" si="7"/>
        <v>4831</v>
      </c>
      <c r="D55" s="72">
        <v>2700</v>
      </c>
      <c r="E55" s="72">
        <v>1863</v>
      </c>
      <c r="F55" s="72">
        <v>268</v>
      </c>
      <c r="G55" s="72"/>
      <c r="H55" s="77"/>
    </row>
    <row r="56" ht="19.2" customHeight="true" spans="1:8">
      <c r="A56" s="69"/>
      <c r="B56" s="73" t="s">
        <v>100</v>
      </c>
      <c r="C56" s="70">
        <f t="shared" si="7"/>
        <v>0</v>
      </c>
      <c r="D56" s="72">
        <v>0</v>
      </c>
      <c r="E56" s="72">
        <v>0</v>
      </c>
      <c r="F56" s="72">
        <v>0</v>
      </c>
      <c r="G56" s="72"/>
      <c r="H56" s="77"/>
    </row>
    <row r="57" ht="19.2" customHeight="true" spans="1:8">
      <c r="A57" s="69"/>
      <c r="B57" s="73" t="s">
        <v>101</v>
      </c>
      <c r="C57" s="70">
        <f t="shared" si="7"/>
        <v>1784</v>
      </c>
      <c r="D57" s="72">
        <v>240</v>
      </c>
      <c r="E57" s="72">
        <v>1349</v>
      </c>
      <c r="F57" s="72">
        <v>195</v>
      </c>
      <c r="G57" s="72"/>
      <c r="H57" s="77"/>
    </row>
    <row r="58" ht="19.2" customHeight="true" spans="1:8">
      <c r="A58" s="69" t="s">
        <v>35</v>
      </c>
      <c r="B58" s="71" t="s">
        <v>19</v>
      </c>
      <c r="C58" s="70">
        <f>E58+D58</f>
        <v>13700</v>
      </c>
      <c r="D58" s="70">
        <v>8227</v>
      </c>
      <c r="E58" s="70">
        <v>5473</v>
      </c>
      <c r="F58" s="70">
        <v>0</v>
      </c>
      <c r="G58" s="70">
        <v>0</v>
      </c>
      <c r="H58" s="69"/>
    </row>
    <row r="59" ht="19.2" customHeight="true" spans="1:8">
      <c r="A59" s="69"/>
      <c r="B59" s="73" t="s">
        <v>102</v>
      </c>
      <c r="C59" s="70">
        <f t="shared" si="7"/>
        <v>706</v>
      </c>
      <c r="D59" s="72">
        <v>0</v>
      </c>
      <c r="E59" s="72">
        <v>706</v>
      </c>
      <c r="F59" s="72">
        <v>0</v>
      </c>
      <c r="G59" s="72"/>
      <c r="H59" s="77"/>
    </row>
    <row r="60" ht="19.2" customHeight="true" spans="1:8">
      <c r="A60" s="69"/>
      <c r="B60" s="73" t="s">
        <v>103</v>
      </c>
      <c r="C60" s="70">
        <f t="shared" si="7"/>
        <v>807</v>
      </c>
      <c r="D60" s="72">
        <v>0</v>
      </c>
      <c r="E60" s="72">
        <v>807</v>
      </c>
      <c r="F60" s="72">
        <v>0</v>
      </c>
      <c r="G60" s="72"/>
      <c r="H60" s="77"/>
    </row>
    <row r="61" ht="19.2" customHeight="true" spans="1:8">
      <c r="A61" s="69"/>
      <c r="B61" s="73" t="s">
        <v>104</v>
      </c>
      <c r="C61" s="70">
        <f t="shared" si="7"/>
        <v>309</v>
      </c>
      <c r="D61" s="72">
        <v>0</v>
      </c>
      <c r="E61" s="72">
        <v>309</v>
      </c>
      <c r="F61" s="72">
        <v>0</v>
      </c>
      <c r="G61" s="72"/>
      <c r="H61" s="77"/>
    </row>
    <row r="62" ht="19.2" customHeight="true" spans="1:8">
      <c r="A62" s="69"/>
      <c r="B62" s="73" t="s">
        <v>105</v>
      </c>
      <c r="C62" s="70">
        <f t="shared" si="7"/>
        <v>182</v>
      </c>
      <c r="D62" s="72">
        <v>0</v>
      </c>
      <c r="E62" s="72">
        <v>182</v>
      </c>
      <c r="F62" s="72">
        <v>0</v>
      </c>
      <c r="G62" s="72"/>
      <c r="H62" s="77"/>
    </row>
    <row r="63" ht="19.2" customHeight="true" spans="1:8">
      <c r="A63" s="69"/>
      <c r="B63" s="73" t="s">
        <v>106</v>
      </c>
      <c r="C63" s="70">
        <f t="shared" si="7"/>
        <v>7416</v>
      </c>
      <c r="D63" s="72">
        <v>4878</v>
      </c>
      <c r="E63" s="72">
        <v>2538</v>
      </c>
      <c r="F63" s="72">
        <v>0</v>
      </c>
      <c r="G63" s="72"/>
      <c r="H63" s="77"/>
    </row>
    <row r="64" ht="19.2" customHeight="true" spans="1:8">
      <c r="A64" s="69"/>
      <c r="B64" s="73" t="s">
        <v>107</v>
      </c>
      <c r="C64" s="70">
        <f t="shared" si="7"/>
        <v>4280</v>
      </c>
      <c r="D64" s="72">
        <v>3349</v>
      </c>
      <c r="E64" s="72">
        <v>931</v>
      </c>
      <c r="F64" s="72">
        <v>0</v>
      </c>
      <c r="G64" s="72"/>
      <c r="H64" s="77"/>
    </row>
    <row r="65" ht="19.2" customHeight="true" spans="1:8">
      <c r="A65" s="71" t="s">
        <v>39</v>
      </c>
      <c r="B65" s="71" t="s">
        <v>19</v>
      </c>
      <c r="C65" s="70">
        <f t="shared" si="7"/>
        <v>8086</v>
      </c>
      <c r="D65" s="70">
        <v>5042</v>
      </c>
      <c r="E65" s="70">
        <v>3044</v>
      </c>
      <c r="F65" s="70">
        <v>0</v>
      </c>
      <c r="G65" s="70">
        <v>0</v>
      </c>
      <c r="H65" s="69"/>
    </row>
    <row r="66" ht="19.2" customHeight="true" spans="1:8">
      <c r="A66" s="71"/>
      <c r="B66" s="73" t="s">
        <v>108</v>
      </c>
      <c r="C66" s="70">
        <f t="shared" si="7"/>
        <v>1175</v>
      </c>
      <c r="D66" s="72">
        <v>0</v>
      </c>
      <c r="E66" s="72">
        <v>1175</v>
      </c>
      <c r="F66" s="72">
        <v>0</v>
      </c>
      <c r="G66" s="72"/>
      <c r="H66" s="77"/>
    </row>
    <row r="67" ht="19.2" customHeight="true" spans="1:8">
      <c r="A67" s="71"/>
      <c r="B67" s="73" t="s">
        <v>109</v>
      </c>
      <c r="C67" s="70">
        <f t="shared" si="7"/>
        <v>59</v>
      </c>
      <c r="D67" s="72">
        <v>0</v>
      </c>
      <c r="E67" s="72">
        <v>59</v>
      </c>
      <c r="F67" s="72">
        <v>0</v>
      </c>
      <c r="G67" s="72"/>
      <c r="H67" s="77"/>
    </row>
    <row r="68" ht="19.2" customHeight="true" spans="1:8">
      <c r="A68" s="71"/>
      <c r="B68" s="73" t="s">
        <v>110</v>
      </c>
      <c r="C68" s="70">
        <f t="shared" si="7"/>
        <v>1542</v>
      </c>
      <c r="D68" s="72">
        <v>0</v>
      </c>
      <c r="E68" s="72">
        <v>1542</v>
      </c>
      <c r="F68" s="72">
        <v>0</v>
      </c>
      <c r="G68" s="72"/>
      <c r="H68" s="77"/>
    </row>
    <row r="69" ht="19.2" customHeight="true" spans="1:8">
      <c r="A69" s="71"/>
      <c r="B69" s="73" t="s">
        <v>111</v>
      </c>
      <c r="C69" s="70">
        <f t="shared" si="7"/>
        <v>5310</v>
      </c>
      <c r="D69" s="72">
        <v>5042</v>
      </c>
      <c r="E69" s="72">
        <v>268</v>
      </c>
      <c r="F69" s="72">
        <v>0</v>
      </c>
      <c r="G69" s="72"/>
      <c r="H69" s="77"/>
    </row>
    <row r="70" ht="19.2" customHeight="true" spans="1:8">
      <c r="A70" s="69" t="s">
        <v>41</v>
      </c>
      <c r="B70" s="71" t="s">
        <v>19</v>
      </c>
      <c r="C70" s="70">
        <f t="shared" si="7"/>
        <v>10028</v>
      </c>
      <c r="D70" s="70">
        <v>1703</v>
      </c>
      <c r="E70" s="70">
        <v>6770</v>
      </c>
      <c r="F70" s="70">
        <v>1555</v>
      </c>
      <c r="G70" s="70">
        <v>0</v>
      </c>
      <c r="H70" s="77"/>
    </row>
    <row r="71" ht="19.2" customHeight="true" spans="1:8">
      <c r="A71" s="69"/>
      <c r="B71" s="73" t="s">
        <v>112</v>
      </c>
      <c r="C71" s="70">
        <f t="shared" ref="C71:C102" si="9">D71+E71+F71+G71</f>
        <v>30</v>
      </c>
      <c r="D71" s="70">
        <v>0</v>
      </c>
      <c r="E71" s="72">
        <v>30</v>
      </c>
      <c r="F71" s="70">
        <v>0</v>
      </c>
      <c r="G71" s="70"/>
      <c r="H71" s="77" t="s">
        <v>113</v>
      </c>
    </row>
    <row r="72" ht="19.2" customHeight="true" spans="1:8">
      <c r="A72" s="69"/>
      <c r="B72" s="73" t="s">
        <v>114</v>
      </c>
      <c r="C72" s="70">
        <f t="shared" si="9"/>
        <v>32</v>
      </c>
      <c r="D72" s="72">
        <v>0</v>
      </c>
      <c r="E72" s="72">
        <v>32</v>
      </c>
      <c r="F72" s="72">
        <v>0</v>
      </c>
      <c r="G72" s="72"/>
      <c r="H72" s="77"/>
    </row>
    <row r="73" ht="19.2" customHeight="true" spans="1:8">
      <c r="A73" s="69"/>
      <c r="B73" s="73" t="s">
        <v>115</v>
      </c>
      <c r="C73" s="70">
        <f t="shared" si="9"/>
        <v>259</v>
      </c>
      <c r="D73" s="72">
        <v>0</v>
      </c>
      <c r="E73" s="72">
        <v>46</v>
      </c>
      <c r="F73" s="72">
        <v>213</v>
      </c>
      <c r="G73" s="72"/>
      <c r="H73" s="77"/>
    </row>
    <row r="74" ht="19.2" customHeight="true" spans="1:8">
      <c r="A74" s="69"/>
      <c r="B74" s="73" t="s">
        <v>116</v>
      </c>
      <c r="C74" s="70">
        <f t="shared" si="9"/>
        <v>753</v>
      </c>
      <c r="D74" s="72">
        <v>0</v>
      </c>
      <c r="E74" s="72">
        <v>390</v>
      </c>
      <c r="F74" s="72">
        <v>363</v>
      </c>
      <c r="G74" s="72"/>
      <c r="H74" s="77"/>
    </row>
    <row r="75" ht="19.2" customHeight="true" spans="1:8">
      <c r="A75" s="69" t="s">
        <v>41</v>
      </c>
      <c r="B75" s="73" t="s">
        <v>117</v>
      </c>
      <c r="C75" s="70">
        <f t="shared" si="9"/>
        <v>8245</v>
      </c>
      <c r="D75" s="72">
        <v>1703</v>
      </c>
      <c r="E75" s="72">
        <v>6197</v>
      </c>
      <c r="F75" s="72">
        <v>345</v>
      </c>
      <c r="G75" s="72"/>
      <c r="H75" s="77"/>
    </row>
    <row r="76" ht="19.2" customHeight="true" spans="1:8">
      <c r="A76" s="69"/>
      <c r="B76" s="73" t="s">
        <v>118</v>
      </c>
      <c r="C76" s="70">
        <f t="shared" si="9"/>
        <v>709</v>
      </c>
      <c r="D76" s="72">
        <v>0</v>
      </c>
      <c r="E76" s="72">
        <v>75</v>
      </c>
      <c r="F76" s="72">
        <v>634</v>
      </c>
      <c r="G76" s="72"/>
      <c r="H76" s="77"/>
    </row>
    <row r="77" ht="19.2" customHeight="true" spans="1:8">
      <c r="A77" s="69" t="s">
        <v>119</v>
      </c>
      <c r="B77" s="71" t="s">
        <v>19</v>
      </c>
      <c r="C77" s="70">
        <f t="shared" si="9"/>
        <v>12845</v>
      </c>
      <c r="D77" s="70">
        <v>7090</v>
      </c>
      <c r="E77" s="70">
        <v>5333</v>
      </c>
      <c r="F77" s="70">
        <v>422</v>
      </c>
      <c r="G77" s="70">
        <v>0</v>
      </c>
      <c r="H77" s="69"/>
    </row>
    <row r="78" ht="19.2" customHeight="true" spans="1:8">
      <c r="A78" s="69"/>
      <c r="B78" s="73" t="s">
        <v>120</v>
      </c>
      <c r="C78" s="70">
        <f t="shared" si="9"/>
        <v>711</v>
      </c>
      <c r="D78" s="72">
        <v>0</v>
      </c>
      <c r="E78" s="72">
        <v>711</v>
      </c>
      <c r="F78" s="72">
        <v>0</v>
      </c>
      <c r="G78" s="72"/>
      <c r="H78" s="77"/>
    </row>
    <row r="79" ht="19.2" customHeight="true" spans="1:8">
      <c r="A79" s="69"/>
      <c r="B79" s="73" t="s">
        <v>121</v>
      </c>
      <c r="C79" s="70">
        <f t="shared" si="9"/>
        <v>427</v>
      </c>
      <c r="D79" s="72">
        <v>0</v>
      </c>
      <c r="E79" s="72">
        <v>427</v>
      </c>
      <c r="F79" s="72">
        <v>0</v>
      </c>
      <c r="G79" s="72"/>
      <c r="H79" s="77"/>
    </row>
    <row r="80" ht="19.2" customHeight="true" spans="1:8">
      <c r="A80" s="69"/>
      <c r="B80" s="73" t="s">
        <v>122</v>
      </c>
      <c r="C80" s="70">
        <f t="shared" si="9"/>
        <v>865</v>
      </c>
      <c r="D80" s="72">
        <v>0</v>
      </c>
      <c r="E80" s="72">
        <v>519</v>
      </c>
      <c r="F80" s="72">
        <v>346</v>
      </c>
      <c r="G80" s="72"/>
      <c r="H80" s="77"/>
    </row>
    <row r="81" ht="19.2" customHeight="true" spans="1:8">
      <c r="A81" s="69"/>
      <c r="B81" s="73" t="s">
        <v>123</v>
      </c>
      <c r="C81" s="70">
        <f t="shared" si="9"/>
        <v>1657</v>
      </c>
      <c r="D81" s="72">
        <v>936</v>
      </c>
      <c r="E81" s="72">
        <v>721</v>
      </c>
      <c r="F81" s="72">
        <v>0</v>
      </c>
      <c r="G81" s="72"/>
      <c r="H81" s="77"/>
    </row>
    <row r="82" ht="19.2" customHeight="true" spans="1:8">
      <c r="A82" s="69"/>
      <c r="B82" s="73" t="s">
        <v>124</v>
      </c>
      <c r="C82" s="70">
        <f t="shared" si="9"/>
        <v>1687</v>
      </c>
      <c r="D82" s="72">
        <v>783</v>
      </c>
      <c r="E82" s="72">
        <v>848</v>
      </c>
      <c r="F82" s="72">
        <v>56</v>
      </c>
      <c r="G82" s="72"/>
      <c r="H82" s="77"/>
    </row>
    <row r="83" ht="19.2" customHeight="true" spans="1:8">
      <c r="A83" s="69"/>
      <c r="B83" s="73" t="s">
        <v>125</v>
      </c>
      <c r="C83" s="70">
        <f t="shared" si="9"/>
        <v>712</v>
      </c>
      <c r="D83" s="72">
        <v>516</v>
      </c>
      <c r="E83" s="72">
        <v>196</v>
      </c>
      <c r="F83" s="72">
        <v>0</v>
      </c>
      <c r="G83" s="72"/>
      <c r="H83" s="77"/>
    </row>
    <row r="84" ht="19.2" customHeight="true" spans="1:8">
      <c r="A84" s="69"/>
      <c r="B84" s="73" t="s">
        <v>126</v>
      </c>
      <c r="C84" s="70">
        <f t="shared" si="9"/>
        <v>1343</v>
      </c>
      <c r="D84" s="72">
        <v>1016</v>
      </c>
      <c r="E84" s="72">
        <v>327</v>
      </c>
      <c r="F84" s="72">
        <v>0</v>
      </c>
      <c r="G84" s="72"/>
      <c r="H84" s="77"/>
    </row>
    <row r="85" ht="19.2" customHeight="true" spans="1:8">
      <c r="A85" s="69"/>
      <c r="B85" s="73" t="s">
        <v>127</v>
      </c>
      <c r="C85" s="70">
        <f t="shared" si="9"/>
        <v>1679</v>
      </c>
      <c r="D85" s="72">
        <v>792</v>
      </c>
      <c r="E85" s="72">
        <v>867</v>
      </c>
      <c r="F85" s="72">
        <v>20</v>
      </c>
      <c r="G85" s="72"/>
      <c r="H85" s="77"/>
    </row>
    <row r="86" ht="19.2" customHeight="true" spans="1:8">
      <c r="A86" s="69"/>
      <c r="B86" s="73" t="s">
        <v>128</v>
      </c>
      <c r="C86" s="70">
        <f t="shared" si="9"/>
        <v>845</v>
      </c>
      <c r="D86" s="72">
        <v>845</v>
      </c>
      <c r="E86" s="72">
        <v>0</v>
      </c>
      <c r="F86" s="72">
        <v>0</v>
      </c>
      <c r="G86" s="72"/>
      <c r="H86" s="77"/>
    </row>
    <row r="87" ht="19.2" customHeight="true" spans="1:8">
      <c r="A87" s="69"/>
      <c r="B87" s="73" t="s">
        <v>129</v>
      </c>
      <c r="C87" s="70">
        <f t="shared" si="9"/>
        <v>2540</v>
      </c>
      <c r="D87" s="72">
        <v>2202</v>
      </c>
      <c r="E87" s="72">
        <v>338</v>
      </c>
      <c r="F87" s="72">
        <v>0</v>
      </c>
      <c r="G87" s="72"/>
      <c r="H87" s="77"/>
    </row>
    <row r="88" ht="19.2" customHeight="true" spans="1:8">
      <c r="A88" s="69"/>
      <c r="B88" s="73" t="s">
        <v>130</v>
      </c>
      <c r="C88" s="70">
        <f t="shared" si="9"/>
        <v>379</v>
      </c>
      <c r="D88" s="72">
        <v>0</v>
      </c>
      <c r="E88" s="72">
        <v>379</v>
      </c>
      <c r="F88" s="72">
        <v>0</v>
      </c>
      <c r="G88" s="72"/>
      <c r="H88" s="77"/>
    </row>
    <row r="89" ht="19.2" customHeight="true" spans="1:8">
      <c r="A89" s="69" t="s">
        <v>131</v>
      </c>
      <c r="B89" s="71" t="s">
        <v>19</v>
      </c>
      <c r="C89" s="70">
        <f t="shared" si="9"/>
        <v>20924</v>
      </c>
      <c r="D89" s="70">
        <v>9937</v>
      </c>
      <c r="E89" s="70">
        <v>7739</v>
      </c>
      <c r="F89" s="70">
        <v>3045</v>
      </c>
      <c r="G89" s="70">
        <v>203</v>
      </c>
      <c r="H89" s="69"/>
    </row>
    <row r="90" ht="19.2" customHeight="true" spans="1:8">
      <c r="A90" s="69"/>
      <c r="B90" s="73" t="s">
        <v>132</v>
      </c>
      <c r="C90" s="70">
        <f t="shared" si="9"/>
        <v>21</v>
      </c>
      <c r="D90" s="72">
        <v>0</v>
      </c>
      <c r="E90" s="72">
        <v>0</v>
      </c>
      <c r="F90" s="72">
        <v>21</v>
      </c>
      <c r="G90" s="72"/>
      <c r="H90" s="77" t="s">
        <v>133</v>
      </c>
    </row>
    <row r="91" ht="19.2" customHeight="true" spans="1:8">
      <c r="A91" s="69"/>
      <c r="B91" s="73" t="s">
        <v>134</v>
      </c>
      <c r="C91" s="70">
        <f t="shared" si="9"/>
        <v>2664</v>
      </c>
      <c r="D91" s="72">
        <v>1231</v>
      </c>
      <c r="E91" s="72">
        <v>912</v>
      </c>
      <c r="F91" s="72">
        <v>521</v>
      </c>
      <c r="G91" s="72"/>
      <c r="H91" s="77"/>
    </row>
    <row r="92" ht="19.2" customHeight="true" spans="1:8">
      <c r="A92" s="69"/>
      <c r="B92" s="73" t="s">
        <v>135</v>
      </c>
      <c r="C92" s="70">
        <f t="shared" si="9"/>
        <v>732</v>
      </c>
      <c r="D92" s="72">
        <v>0</v>
      </c>
      <c r="E92" s="72">
        <v>0</v>
      </c>
      <c r="F92" s="72">
        <v>732</v>
      </c>
      <c r="G92" s="72"/>
      <c r="H92" s="77"/>
    </row>
    <row r="93" ht="19.2" customHeight="true" spans="1:8">
      <c r="A93" s="69"/>
      <c r="B93" s="73" t="s">
        <v>136</v>
      </c>
      <c r="C93" s="70">
        <f t="shared" si="9"/>
        <v>2502</v>
      </c>
      <c r="D93" s="72">
        <v>1125</v>
      </c>
      <c r="E93" s="72">
        <v>1377</v>
      </c>
      <c r="F93" s="72">
        <v>0</v>
      </c>
      <c r="G93" s="72"/>
      <c r="H93" s="77"/>
    </row>
    <row r="94" ht="19.2" customHeight="true" spans="1:8">
      <c r="A94" s="69"/>
      <c r="B94" s="73" t="s">
        <v>137</v>
      </c>
      <c r="C94" s="70">
        <f t="shared" si="9"/>
        <v>2440</v>
      </c>
      <c r="D94" s="72">
        <v>1706</v>
      </c>
      <c r="E94" s="72">
        <v>273</v>
      </c>
      <c r="F94" s="72">
        <v>461</v>
      </c>
      <c r="G94" s="72"/>
      <c r="H94" s="77"/>
    </row>
    <row r="95" ht="19.2" customHeight="true" spans="1:8">
      <c r="A95" s="69"/>
      <c r="B95" s="73" t="s">
        <v>138</v>
      </c>
      <c r="C95" s="70">
        <f t="shared" si="9"/>
        <v>2727</v>
      </c>
      <c r="D95" s="72">
        <v>1287</v>
      </c>
      <c r="E95" s="72">
        <v>1315</v>
      </c>
      <c r="F95" s="72">
        <v>125</v>
      </c>
      <c r="G95" s="72"/>
      <c r="H95" s="77"/>
    </row>
    <row r="96" ht="19.2" customHeight="true" spans="1:8">
      <c r="A96" s="69"/>
      <c r="B96" s="73" t="s">
        <v>139</v>
      </c>
      <c r="C96" s="70">
        <f t="shared" si="9"/>
        <v>78</v>
      </c>
      <c r="D96" s="72">
        <v>0</v>
      </c>
      <c r="E96" s="72">
        <v>0</v>
      </c>
      <c r="F96" s="72">
        <v>78</v>
      </c>
      <c r="G96" s="72"/>
      <c r="H96" s="77"/>
    </row>
    <row r="97" ht="19.2" customHeight="true" spans="1:8">
      <c r="A97" s="69"/>
      <c r="B97" s="73" t="s">
        <v>140</v>
      </c>
      <c r="C97" s="70">
        <f t="shared" si="9"/>
        <v>2400</v>
      </c>
      <c r="D97" s="72">
        <v>1540</v>
      </c>
      <c r="E97" s="72">
        <v>860</v>
      </c>
      <c r="F97" s="72">
        <v>0</v>
      </c>
      <c r="G97" s="72"/>
      <c r="H97" s="77"/>
    </row>
    <row r="98" ht="19.2" customHeight="true" spans="1:8">
      <c r="A98" s="69"/>
      <c r="B98" s="73" t="s">
        <v>141</v>
      </c>
      <c r="C98" s="70">
        <f t="shared" si="9"/>
        <v>2525</v>
      </c>
      <c r="D98" s="72">
        <v>1786</v>
      </c>
      <c r="E98" s="72">
        <v>304</v>
      </c>
      <c r="F98" s="72">
        <v>435</v>
      </c>
      <c r="G98" s="72"/>
      <c r="H98" s="77"/>
    </row>
    <row r="99" ht="19.2" customHeight="true" spans="1:8">
      <c r="A99" s="69"/>
      <c r="B99" s="73" t="s">
        <v>142</v>
      </c>
      <c r="C99" s="70">
        <f t="shared" si="9"/>
        <v>260</v>
      </c>
      <c r="D99" s="72">
        <v>0</v>
      </c>
      <c r="E99" s="72">
        <v>78</v>
      </c>
      <c r="F99" s="72">
        <v>182</v>
      </c>
      <c r="G99" s="72"/>
      <c r="H99" s="77"/>
    </row>
    <row r="100" ht="19.2" customHeight="true" spans="1:8">
      <c r="A100" s="69"/>
      <c r="B100" s="73" t="s">
        <v>143</v>
      </c>
      <c r="C100" s="70">
        <f t="shared" si="9"/>
        <v>2189</v>
      </c>
      <c r="D100" s="72">
        <v>0</v>
      </c>
      <c r="E100" s="72">
        <v>1496</v>
      </c>
      <c r="F100" s="72">
        <v>490</v>
      </c>
      <c r="G100" s="72">
        <v>203</v>
      </c>
      <c r="H100" s="77"/>
    </row>
    <row r="101" ht="19.2" customHeight="true" spans="1:8">
      <c r="A101" s="69"/>
      <c r="B101" s="73" t="s">
        <v>144</v>
      </c>
      <c r="C101" s="70">
        <f t="shared" si="9"/>
        <v>2386</v>
      </c>
      <c r="D101" s="72">
        <v>1262</v>
      </c>
      <c r="E101" s="72">
        <v>1124</v>
      </c>
      <c r="F101" s="72">
        <v>0</v>
      </c>
      <c r="G101" s="72"/>
      <c r="H101" s="77"/>
    </row>
    <row r="102" ht="19.2" customHeight="true" spans="1:8">
      <c r="A102" s="69" t="s">
        <v>44</v>
      </c>
      <c r="B102" s="71" t="s">
        <v>19</v>
      </c>
      <c r="C102" s="70">
        <f t="shared" si="9"/>
        <v>31752</v>
      </c>
      <c r="D102" s="70">
        <v>23581</v>
      </c>
      <c r="E102" s="70">
        <v>7496</v>
      </c>
      <c r="F102" s="70">
        <v>675</v>
      </c>
      <c r="G102" s="70">
        <v>0</v>
      </c>
      <c r="H102" s="69"/>
    </row>
    <row r="103" ht="19.2" customHeight="true" spans="1:8">
      <c r="A103" s="69"/>
      <c r="B103" s="73" t="s">
        <v>145</v>
      </c>
      <c r="C103" s="70">
        <f t="shared" ref="C103:C128" si="10">D103+E103+F103+G103</f>
        <v>477</v>
      </c>
      <c r="D103" s="72">
        <v>0</v>
      </c>
      <c r="E103" s="72">
        <v>477</v>
      </c>
      <c r="F103" s="72">
        <v>0</v>
      </c>
      <c r="G103" s="72"/>
      <c r="H103" s="77"/>
    </row>
    <row r="104" ht="19.2" customHeight="true" spans="1:8">
      <c r="A104" s="69"/>
      <c r="B104" s="73" t="s">
        <v>146</v>
      </c>
      <c r="C104" s="70">
        <f t="shared" si="10"/>
        <v>451</v>
      </c>
      <c r="D104" s="72">
        <v>0</v>
      </c>
      <c r="E104" s="72">
        <v>451</v>
      </c>
      <c r="F104" s="72">
        <v>0</v>
      </c>
      <c r="G104" s="72"/>
      <c r="H104" s="77"/>
    </row>
    <row r="105" ht="19.2" customHeight="true" spans="1:8">
      <c r="A105" s="69"/>
      <c r="B105" s="73" t="s">
        <v>147</v>
      </c>
      <c r="C105" s="70">
        <f t="shared" si="10"/>
        <v>7876</v>
      </c>
      <c r="D105" s="72">
        <v>5571</v>
      </c>
      <c r="E105" s="72">
        <v>2305</v>
      </c>
      <c r="F105" s="72">
        <v>0</v>
      </c>
      <c r="G105" s="72"/>
      <c r="H105" s="77"/>
    </row>
    <row r="106" ht="19.2" customHeight="true" spans="1:8">
      <c r="A106" s="69"/>
      <c r="B106" s="73" t="s">
        <v>148</v>
      </c>
      <c r="C106" s="70">
        <f t="shared" si="10"/>
        <v>5729</v>
      </c>
      <c r="D106" s="72">
        <v>5425</v>
      </c>
      <c r="E106" s="72">
        <v>275</v>
      </c>
      <c r="F106" s="72">
        <v>29</v>
      </c>
      <c r="G106" s="72"/>
      <c r="H106" s="77"/>
    </row>
    <row r="107" ht="19.2" customHeight="true" spans="1:8">
      <c r="A107" s="69"/>
      <c r="B107" s="73" t="s">
        <v>149</v>
      </c>
      <c r="C107" s="70">
        <f t="shared" si="10"/>
        <v>6999</v>
      </c>
      <c r="D107" s="72">
        <v>4800</v>
      </c>
      <c r="E107" s="72">
        <v>1661</v>
      </c>
      <c r="F107" s="72">
        <v>538</v>
      </c>
      <c r="G107" s="72"/>
      <c r="H107" s="77"/>
    </row>
    <row r="108" ht="19.2" customHeight="true" spans="1:8">
      <c r="A108" s="69"/>
      <c r="B108" s="73" t="s">
        <v>150</v>
      </c>
      <c r="C108" s="70">
        <f t="shared" si="10"/>
        <v>2821</v>
      </c>
      <c r="D108" s="72">
        <v>2674</v>
      </c>
      <c r="E108" s="72">
        <v>97</v>
      </c>
      <c r="F108" s="72">
        <v>50</v>
      </c>
      <c r="G108" s="72"/>
      <c r="H108" s="77"/>
    </row>
    <row r="109" ht="19.2" customHeight="true" spans="1:8">
      <c r="A109" s="69"/>
      <c r="B109" s="73" t="s">
        <v>151</v>
      </c>
      <c r="C109" s="70">
        <f t="shared" si="10"/>
        <v>1265</v>
      </c>
      <c r="D109" s="72">
        <v>660</v>
      </c>
      <c r="E109" s="72">
        <v>605</v>
      </c>
      <c r="F109" s="72">
        <v>0</v>
      </c>
      <c r="G109" s="72"/>
      <c r="H109" s="77"/>
    </row>
    <row r="110" ht="19.2" customHeight="true" spans="1:8">
      <c r="A110" s="69"/>
      <c r="B110" s="73" t="s">
        <v>152</v>
      </c>
      <c r="C110" s="70">
        <f t="shared" si="10"/>
        <v>1760</v>
      </c>
      <c r="D110" s="72">
        <v>1702</v>
      </c>
      <c r="E110" s="72">
        <v>0</v>
      </c>
      <c r="F110" s="72">
        <v>58</v>
      </c>
      <c r="G110" s="72"/>
      <c r="H110" s="77"/>
    </row>
    <row r="111" ht="19.2" customHeight="true" spans="1:8">
      <c r="A111" s="69"/>
      <c r="B111" s="73" t="s">
        <v>153</v>
      </c>
      <c r="C111" s="70">
        <f t="shared" si="10"/>
        <v>0</v>
      </c>
      <c r="D111" s="72">
        <v>0</v>
      </c>
      <c r="E111" s="72">
        <v>0</v>
      </c>
      <c r="F111" s="72">
        <v>0</v>
      </c>
      <c r="G111" s="72"/>
      <c r="H111" s="77"/>
    </row>
    <row r="112" ht="19.2" customHeight="true" spans="1:8">
      <c r="A112" s="69" t="s">
        <v>44</v>
      </c>
      <c r="B112" s="73" t="s">
        <v>154</v>
      </c>
      <c r="C112" s="70">
        <f t="shared" si="10"/>
        <v>542</v>
      </c>
      <c r="D112" s="72">
        <v>0</v>
      </c>
      <c r="E112" s="72">
        <v>542</v>
      </c>
      <c r="F112" s="72">
        <v>0</v>
      </c>
      <c r="G112" s="72"/>
      <c r="H112" s="77"/>
    </row>
    <row r="113" ht="19.2" customHeight="true" spans="1:8">
      <c r="A113" s="69"/>
      <c r="B113" s="73" t="s">
        <v>155</v>
      </c>
      <c r="C113" s="70">
        <f t="shared" si="10"/>
        <v>3832</v>
      </c>
      <c r="D113" s="72">
        <v>2749</v>
      </c>
      <c r="E113" s="72">
        <v>1083</v>
      </c>
      <c r="F113" s="72">
        <v>0</v>
      </c>
      <c r="G113" s="72"/>
      <c r="H113" s="77"/>
    </row>
    <row r="114" ht="19.2" customHeight="true" spans="1:8">
      <c r="A114" s="69" t="s">
        <v>156</v>
      </c>
      <c r="B114" s="71" t="s">
        <v>19</v>
      </c>
      <c r="C114" s="70">
        <f t="shared" si="10"/>
        <v>8797</v>
      </c>
      <c r="D114" s="70">
        <v>1647</v>
      </c>
      <c r="E114" s="70">
        <v>4681</v>
      </c>
      <c r="F114" s="70">
        <v>1588</v>
      </c>
      <c r="G114" s="70">
        <v>881</v>
      </c>
      <c r="H114" s="69"/>
    </row>
    <row r="115" ht="19.2" customHeight="true" spans="1:8">
      <c r="A115" s="69"/>
      <c r="B115" s="73" t="s">
        <v>157</v>
      </c>
      <c r="C115" s="70">
        <f t="shared" si="10"/>
        <v>1842</v>
      </c>
      <c r="D115" s="72">
        <v>807</v>
      </c>
      <c r="E115" s="72">
        <v>1006</v>
      </c>
      <c r="F115" s="72">
        <v>29</v>
      </c>
      <c r="G115" s="72"/>
      <c r="H115" s="77"/>
    </row>
    <row r="116" ht="19.2" customHeight="true" spans="1:8">
      <c r="A116" s="69"/>
      <c r="B116" s="73" t="s">
        <v>158</v>
      </c>
      <c r="C116" s="70">
        <f t="shared" si="10"/>
        <v>1843</v>
      </c>
      <c r="D116" s="72">
        <v>0</v>
      </c>
      <c r="E116" s="72">
        <v>1055</v>
      </c>
      <c r="F116" s="72">
        <v>788</v>
      </c>
      <c r="G116" s="72"/>
      <c r="H116" s="77"/>
    </row>
    <row r="117" ht="19.2" customHeight="true" spans="1:8">
      <c r="A117" s="69"/>
      <c r="B117" s="73" t="s">
        <v>159</v>
      </c>
      <c r="C117" s="70">
        <f t="shared" si="10"/>
        <v>4603</v>
      </c>
      <c r="D117" s="72">
        <v>840</v>
      </c>
      <c r="E117" s="72">
        <v>2111</v>
      </c>
      <c r="F117" s="72">
        <v>771</v>
      </c>
      <c r="G117" s="72">
        <v>881</v>
      </c>
      <c r="H117" s="77"/>
    </row>
    <row r="118" ht="19.2" customHeight="true" spans="1:8">
      <c r="A118" s="69"/>
      <c r="B118" s="73" t="s">
        <v>160</v>
      </c>
      <c r="C118" s="70">
        <f t="shared" si="10"/>
        <v>275</v>
      </c>
      <c r="D118" s="72">
        <v>0</v>
      </c>
      <c r="E118" s="72">
        <v>275</v>
      </c>
      <c r="F118" s="72">
        <v>0</v>
      </c>
      <c r="G118" s="72"/>
      <c r="H118" s="77"/>
    </row>
    <row r="119" ht="19.2" customHeight="true" spans="1:8">
      <c r="A119" s="69"/>
      <c r="B119" s="73" t="s">
        <v>161</v>
      </c>
      <c r="C119" s="70">
        <f t="shared" si="10"/>
        <v>234</v>
      </c>
      <c r="D119" s="72">
        <v>0</v>
      </c>
      <c r="E119" s="72">
        <v>234</v>
      </c>
      <c r="F119" s="72">
        <v>0</v>
      </c>
      <c r="G119" s="72"/>
      <c r="H119" s="77"/>
    </row>
    <row r="120" ht="19.2" customHeight="true" spans="1:8">
      <c r="A120" s="69" t="s">
        <v>162</v>
      </c>
      <c r="B120" s="71" t="s">
        <v>19</v>
      </c>
      <c r="C120" s="70">
        <f t="shared" si="10"/>
        <v>18565</v>
      </c>
      <c r="D120" s="70">
        <v>12815</v>
      </c>
      <c r="E120" s="70">
        <v>4382</v>
      </c>
      <c r="F120" s="70">
        <v>1368</v>
      </c>
      <c r="G120" s="70">
        <v>0</v>
      </c>
      <c r="H120" s="69"/>
    </row>
    <row r="121" ht="19.2" customHeight="true" spans="1:8">
      <c r="A121" s="69"/>
      <c r="B121" s="73" t="s">
        <v>163</v>
      </c>
      <c r="C121" s="70">
        <f t="shared" si="10"/>
        <v>130</v>
      </c>
      <c r="D121" s="72">
        <v>0</v>
      </c>
      <c r="E121" s="72">
        <v>9</v>
      </c>
      <c r="F121" s="72">
        <v>121</v>
      </c>
      <c r="G121" s="72"/>
      <c r="H121" s="77"/>
    </row>
    <row r="122" ht="19.2" customHeight="true" spans="1:8">
      <c r="A122" s="69"/>
      <c r="B122" s="73" t="s">
        <v>164</v>
      </c>
      <c r="C122" s="70">
        <f t="shared" si="10"/>
        <v>2677</v>
      </c>
      <c r="D122" s="72">
        <v>2244</v>
      </c>
      <c r="E122" s="72">
        <v>433</v>
      </c>
      <c r="F122" s="72">
        <v>0</v>
      </c>
      <c r="G122" s="72"/>
      <c r="H122" s="77"/>
    </row>
    <row r="123" ht="19.2" customHeight="true" spans="1:8">
      <c r="A123" s="69"/>
      <c r="B123" s="73" t="s">
        <v>165</v>
      </c>
      <c r="C123" s="70">
        <f t="shared" si="10"/>
        <v>4007</v>
      </c>
      <c r="D123" s="72">
        <v>3548</v>
      </c>
      <c r="E123" s="72">
        <v>459</v>
      </c>
      <c r="F123" s="72">
        <v>0</v>
      </c>
      <c r="G123" s="72"/>
      <c r="H123" s="77"/>
    </row>
    <row r="124" ht="19.2" customHeight="true" spans="1:8">
      <c r="A124" s="69"/>
      <c r="B124" s="73" t="s">
        <v>166</v>
      </c>
      <c r="C124" s="70">
        <f t="shared" si="10"/>
        <v>3682</v>
      </c>
      <c r="D124" s="72">
        <v>3120</v>
      </c>
      <c r="E124" s="72">
        <v>215</v>
      </c>
      <c r="F124" s="72">
        <v>347</v>
      </c>
      <c r="G124" s="72"/>
      <c r="H124" s="77"/>
    </row>
    <row r="125" ht="19.2" customHeight="true" spans="1:8">
      <c r="A125" s="69"/>
      <c r="B125" s="73" t="s">
        <v>167</v>
      </c>
      <c r="C125" s="70">
        <f t="shared" si="10"/>
        <v>1017</v>
      </c>
      <c r="D125" s="72">
        <v>0</v>
      </c>
      <c r="E125" s="72">
        <v>979</v>
      </c>
      <c r="F125" s="72">
        <v>38</v>
      </c>
      <c r="G125" s="72"/>
      <c r="H125" s="77"/>
    </row>
    <row r="126" ht="19.2" customHeight="true" spans="1:8">
      <c r="A126" s="69"/>
      <c r="B126" s="73" t="s">
        <v>168</v>
      </c>
      <c r="C126" s="70">
        <f t="shared" si="10"/>
        <v>1797</v>
      </c>
      <c r="D126" s="72">
        <v>528</v>
      </c>
      <c r="E126" s="72">
        <v>935</v>
      </c>
      <c r="F126" s="72">
        <v>334</v>
      </c>
      <c r="G126" s="72"/>
      <c r="H126" s="77"/>
    </row>
    <row r="127" ht="19.2" customHeight="true" spans="1:8">
      <c r="A127" s="69"/>
      <c r="B127" s="73" t="s">
        <v>169</v>
      </c>
      <c r="C127" s="70">
        <f t="shared" si="10"/>
        <v>4512</v>
      </c>
      <c r="D127" s="72">
        <v>3375</v>
      </c>
      <c r="E127" s="72">
        <v>840</v>
      </c>
      <c r="F127" s="72">
        <v>297</v>
      </c>
      <c r="G127" s="72"/>
      <c r="H127" s="77"/>
    </row>
    <row r="128" ht="19.2" customHeight="true" spans="1:8">
      <c r="A128" s="69"/>
      <c r="B128" s="73" t="s">
        <v>170</v>
      </c>
      <c r="C128" s="70">
        <f t="shared" si="10"/>
        <v>743</v>
      </c>
      <c r="D128" s="72">
        <v>0</v>
      </c>
      <c r="E128" s="72">
        <v>512</v>
      </c>
      <c r="F128" s="72">
        <v>231</v>
      </c>
      <c r="G128" s="72"/>
      <c r="H128" s="77"/>
    </row>
  </sheetData>
  <sheetProtection formatCells="0" insertHyperlinks="0" autoFilter="0"/>
  <mergeCells count="19">
    <mergeCell ref="A2:H2"/>
    <mergeCell ref="A5:B5"/>
    <mergeCell ref="A6:A11"/>
    <mergeCell ref="A12:A21"/>
    <mergeCell ref="A22:A26"/>
    <mergeCell ref="A27:A37"/>
    <mergeCell ref="A38:A39"/>
    <mergeCell ref="A40:A49"/>
    <mergeCell ref="A50:A57"/>
    <mergeCell ref="A58:A64"/>
    <mergeCell ref="A65:A69"/>
    <mergeCell ref="A70:A74"/>
    <mergeCell ref="A75:A76"/>
    <mergeCell ref="A77:A88"/>
    <mergeCell ref="A89:A101"/>
    <mergeCell ref="A102:A111"/>
    <mergeCell ref="A112:A113"/>
    <mergeCell ref="A114:A119"/>
    <mergeCell ref="A120:A128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2" sqref="A2:C2"/>
    </sheetView>
  </sheetViews>
  <sheetFormatPr defaultColWidth="9" defaultRowHeight="13.5" outlineLevelCol="3"/>
  <cols>
    <col min="1" max="1" width="30.775" style="4" customWidth="true"/>
    <col min="2" max="2" width="24.2166666666667" style="52" customWidth="true"/>
    <col min="3" max="3" width="34.1083333333333" style="4" customWidth="true"/>
    <col min="4" max="4" width="12.6666666666667" style="4" hidden="true" customWidth="true"/>
    <col min="5" max="16384" width="9" style="4"/>
  </cols>
  <sheetData>
    <row r="1" ht="18" customHeight="true" spans="1:1">
      <c r="A1" s="41" t="s">
        <v>11</v>
      </c>
    </row>
    <row r="2" ht="28.2" customHeight="true" spans="1:3">
      <c r="A2" s="53" t="s">
        <v>171</v>
      </c>
      <c r="B2" s="54"/>
      <c r="C2" s="55"/>
    </row>
    <row r="3" ht="19.2" customHeight="true" spans="1:3">
      <c r="A3" s="53"/>
      <c r="B3" s="56" t="s">
        <v>15</v>
      </c>
      <c r="C3" s="56"/>
    </row>
    <row r="4" ht="30" customHeight="true" spans="1:3">
      <c r="A4" s="13" t="s">
        <v>16</v>
      </c>
      <c r="B4" s="57" t="s">
        <v>17</v>
      </c>
      <c r="C4" s="13" t="s">
        <v>4</v>
      </c>
    </row>
    <row r="5" s="1" customFormat="true" ht="30" customHeight="true" spans="1:4">
      <c r="A5" s="13" t="s">
        <v>5</v>
      </c>
      <c r="B5" s="26">
        <f>SUM(B6:B19)</f>
        <v>29000</v>
      </c>
      <c r="C5" s="16" t="s">
        <v>172</v>
      </c>
      <c r="D5" s="1" t="e">
        <f>B5/#REF!</f>
        <v>#REF!</v>
      </c>
    </row>
    <row r="6" s="1" customFormat="true" ht="30" customHeight="true" spans="1:4">
      <c r="A6" s="58" t="s">
        <v>18</v>
      </c>
      <c r="B6" s="59">
        <v>1317</v>
      </c>
      <c r="C6" s="60"/>
      <c r="D6" s="1" t="e">
        <f>B6/#REF!</f>
        <v>#REF!</v>
      </c>
    </row>
    <row r="7" s="1" customFormat="true" ht="30" customHeight="true" spans="1:4">
      <c r="A7" s="58" t="s">
        <v>21</v>
      </c>
      <c r="B7" s="59">
        <v>1999</v>
      </c>
      <c r="C7" s="60"/>
      <c r="D7" s="1" t="e">
        <f>B7/#REF!</f>
        <v>#REF!</v>
      </c>
    </row>
    <row r="8" s="1" customFormat="true" ht="30" customHeight="true" spans="1:4">
      <c r="A8" s="58" t="s">
        <v>24</v>
      </c>
      <c r="B8" s="59">
        <v>871</v>
      </c>
      <c r="C8" s="60"/>
      <c r="D8" s="1" t="e">
        <f>B8/#REF!</f>
        <v>#REF!</v>
      </c>
    </row>
    <row r="9" s="1" customFormat="true" ht="30" customHeight="true" spans="1:4">
      <c r="A9" s="58" t="s">
        <v>72</v>
      </c>
      <c r="B9" s="59">
        <v>1156</v>
      </c>
      <c r="C9" s="60"/>
      <c r="D9" s="1" t="e">
        <f>B9/#REF!</f>
        <v>#REF!</v>
      </c>
    </row>
    <row r="10" s="1" customFormat="true" ht="30" customHeight="true" spans="1:4">
      <c r="A10" s="58" t="s">
        <v>26</v>
      </c>
      <c r="B10" s="59">
        <v>2689</v>
      </c>
      <c r="C10" s="60"/>
      <c r="D10" s="1" t="e">
        <f>B10/#REF!</f>
        <v>#REF!</v>
      </c>
    </row>
    <row r="11" s="1" customFormat="true" ht="30" customHeight="true" spans="1:4">
      <c r="A11" s="58" t="s">
        <v>28</v>
      </c>
      <c r="B11" s="59">
        <v>3035</v>
      </c>
      <c r="C11" s="60"/>
      <c r="D11" s="1" t="e">
        <f>B11/#REF!</f>
        <v>#REF!</v>
      </c>
    </row>
    <row r="12" s="1" customFormat="true" ht="30" customHeight="true" spans="1:4">
      <c r="A12" s="58" t="s">
        <v>35</v>
      </c>
      <c r="B12" s="59">
        <v>1288</v>
      </c>
      <c r="C12" s="60"/>
      <c r="D12" s="1" t="e">
        <f>B12/#REF!</f>
        <v>#REF!</v>
      </c>
    </row>
    <row r="13" s="1" customFormat="true" ht="30" customHeight="true" spans="1:4">
      <c r="A13" s="58" t="s">
        <v>39</v>
      </c>
      <c r="B13" s="59">
        <v>1504</v>
      </c>
      <c r="C13" s="60"/>
      <c r="D13" s="1" t="e">
        <f>B13/#REF!</f>
        <v>#REF!</v>
      </c>
    </row>
    <row r="14" s="1" customFormat="true" ht="30" customHeight="true" spans="1:4">
      <c r="A14" s="58" t="s">
        <v>41</v>
      </c>
      <c r="B14" s="59">
        <v>3714</v>
      </c>
      <c r="C14" s="60"/>
      <c r="D14" s="1" t="e">
        <f>B14/#REF!</f>
        <v>#REF!</v>
      </c>
    </row>
    <row r="15" s="1" customFormat="true" ht="30" customHeight="true" spans="1:4">
      <c r="A15" s="58" t="s">
        <v>119</v>
      </c>
      <c r="B15" s="59">
        <v>3055</v>
      </c>
      <c r="C15" s="60"/>
      <c r="D15" s="1" t="e">
        <f>B15/#REF!</f>
        <v>#REF!</v>
      </c>
    </row>
    <row r="16" s="1" customFormat="true" ht="30" customHeight="true" spans="1:4">
      <c r="A16" s="58" t="s">
        <v>131</v>
      </c>
      <c r="B16" s="59">
        <v>4007</v>
      </c>
      <c r="C16" s="60"/>
      <c r="D16" s="1" t="e">
        <f>B16/#REF!</f>
        <v>#REF!</v>
      </c>
    </row>
    <row r="17" s="1" customFormat="true" ht="30" customHeight="true" spans="1:4">
      <c r="A17" s="58" t="s">
        <v>44</v>
      </c>
      <c r="B17" s="59">
        <v>1873</v>
      </c>
      <c r="C17" s="60"/>
      <c r="D17" s="1" t="e">
        <f>B17/#REF!</f>
        <v>#REF!</v>
      </c>
    </row>
    <row r="18" s="1" customFormat="true" ht="30" customHeight="true" spans="1:4">
      <c r="A18" s="58" t="s">
        <v>156</v>
      </c>
      <c r="B18" s="59">
        <v>334</v>
      </c>
      <c r="C18" s="60"/>
      <c r="D18" s="1" t="e">
        <f>B18/#REF!</f>
        <v>#REF!</v>
      </c>
    </row>
    <row r="19" s="1" customFormat="true" ht="30" customHeight="true" spans="1:4">
      <c r="A19" s="58" t="s">
        <v>162</v>
      </c>
      <c r="B19" s="59">
        <v>2158</v>
      </c>
      <c r="C19" s="60"/>
      <c r="D19" s="1" t="e">
        <f>B19/#REF!</f>
        <v>#REF!</v>
      </c>
    </row>
  </sheetData>
  <sheetProtection formatCells="0" insertHyperlinks="0" autoFilter="0"/>
  <mergeCells count="2">
    <mergeCell ref="A2:C2"/>
    <mergeCell ref="B3:C3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9"/>
  <sheetViews>
    <sheetView workbookViewId="0">
      <selection activeCell="A2" sqref="A2:J2"/>
    </sheetView>
  </sheetViews>
  <sheetFormatPr defaultColWidth="8.66666666666667" defaultRowHeight="13.5"/>
  <cols>
    <col min="1" max="1" width="7.775" style="4" customWidth="true"/>
    <col min="2" max="2" width="9.88333333333333" style="4" customWidth="true"/>
    <col min="3" max="3" width="9.33333333333333" style="4" customWidth="true"/>
    <col min="4" max="4" width="8.66666666666667" style="4"/>
    <col min="5" max="5" width="9.33333333333333" style="4" customWidth="true"/>
    <col min="6" max="6" width="8.44166666666667" style="4" customWidth="true"/>
    <col min="7" max="7" width="9" style="4" customWidth="true"/>
    <col min="8" max="8" width="11" style="4" customWidth="true"/>
    <col min="9" max="9" width="8.775" style="4" customWidth="true"/>
    <col min="10" max="10" width="13" style="4" customWidth="true"/>
    <col min="11" max="16384" width="8.66666666666667" style="4"/>
  </cols>
  <sheetData>
    <row r="1" spans="1:1">
      <c r="A1" s="41" t="s">
        <v>13</v>
      </c>
    </row>
    <row r="2" ht="33" customHeight="true" spans="1:10">
      <c r="A2" s="42" t="s">
        <v>173</v>
      </c>
      <c r="B2" s="42"/>
      <c r="C2" s="42"/>
      <c r="D2" s="42"/>
      <c r="E2" s="42"/>
      <c r="F2" s="42"/>
      <c r="G2" s="42"/>
      <c r="H2" s="42"/>
      <c r="I2" s="42"/>
      <c r="J2" s="42"/>
    </row>
    <row r="3" ht="19.95" customHeight="true" spans="1:10">
      <c r="A3" s="42"/>
      <c r="B3" s="42"/>
      <c r="C3" s="42"/>
      <c r="D3" s="42"/>
      <c r="E3" s="42"/>
      <c r="F3" s="42"/>
      <c r="G3" s="42"/>
      <c r="H3" s="42"/>
      <c r="I3" s="50" t="s">
        <v>15</v>
      </c>
      <c r="J3" s="50"/>
    </row>
    <row r="4" ht="40.2" customHeight="true" spans="1:10">
      <c r="A4" s="7" t="s">
        <v>16</v>
      </c>
      <c r="B4" s="7" t="s">
        <v>48</v>
      </c>
      <c r="C4" s="7" t="s">
        <v>5</v>
      </c>
      <c r="D4" s="7" t="s">
        <v>174</v>
      </c>
      <c r="E4" s="7"/>
      <c r="F4" s="7"/>
      <c r="G4" s="7" t="s">
        <v>175</v>
      </c>
      <c r="H4" s="7"/>
      <c r="I4" s="7"/>
      <c r="J4" s="7" t="s">
        <v>4</v>
      </c>
    </row>
    <row r="5" ht="74.4" customHeight="true" spans="1:10">
      <c r="A5" s="7"/>
      <c r="B5" s="7"/>
      <c r="C5" s="7"/>
      <c r="D5" s="7" t="s">
        <v>19</v>
      </c>
      <c r="E5" s="7" t="s">
        <v>176</v>
      </c>
      <c r="F5" s="7" t="s">
        <v>177</v>
      </c>
      <c r="G5" s="7" t="s">
        <v>19</v>
      </c>
      <c r="H5" s="7" t="s">
        <v>178</v>
      </c>
      <c r="I5" s="7" t="s">
        <v>179</v>
      </c>
      <c r="J5" s="7"/>
    </row>
    <row r="6" s="40" customFormat="true" ht="19.95" customHeight="true" spans="1:10">
      <c r="A6" s="43" t="s">
        <v>5</v>
      </c>
      <c r="B6" s="43"/>
      <c r="C6" s="28">
        <f>D6+G6</f>
        <v>63000</v>
      </c>
      <c r="D6" s="28">
        <f>E6+F6</f>
        <v>40030</v>
      </c>
      <c r="E6" s="48">
        <f>E7+E11+E17+E23+E35+E47+E57+E67+E72+E80+E90+E103+E116+E122</f>
        <v>4724</v>
      </c>
      <c r="F6" s="48">
        <f>F7+F11+F17+F23+F35+F47+F57+F67+F72+F80+F90+F103+F116+F122</f>
        <v>35306</v>
      </c>
      <c r="G6" s="48">
        <f>G7+G11+G17+G23+G35+G47+G57+G67+G72+G80+G90+G103+G116+G122</f>
        <v>22970</v>
      </c>
      <c r="H6" s="48">
        <f t="shared" ref="H6:I6" si="0">H7+H11+H17+H23+H35+H47+H57+H67+H72+H80+H90+H103+H116+H122</f>
        <v>2642</v>
      </c>
      <c r="I6" s="48">
        <f t="shared" si="0"/>
        <v>20328</v>
      </c>
      <c r="J6" s="28"/>
    </row>
    <row r="7" s="40" customFormat="true" ht="19.95" customHeight="true" spans="1:10">
      <c r="A7" s="43" t="s">
        <v>18</v>
      </c>
      <c r="B7" s="43" t="s">
        <v>19</v>
      </c>
      <c r="C7" s="28">
        <v>2311</v>
      </c>
      <c r="D7" s="28">
        <f t="shared" ref="D7:D37" si="1">E7+F7</f>
        <v>958</v>
      </c>
      <c r="E7" s="48"/>
      <c r="F7" s="48">
        <v>958</v>
      </c>
      <c r="G7" s="48">
        <f t="shared" ref="G7:G37" si="2">H7+I7</f>
        <v>1353</v>
      </c>
      <c r="H7" s="48">
        <v>314</v>
      </c>
      <c r="I7" s="48">
        <v>1039</v>
      </c>
      <c r="J7" s="28" t="s">
        <v>53</v>
      </c>
    </row>
    <row r="8" s="41" customFormat="true" ht="19.95" customHeight="true" spans="1:10">
      <c r="A8" s="43"/>
      <c r="B8" s="17" t="s">
        <v>54</v>
      </c>
      <c r="C8" s="19">
        <v>738</v>
      </c>
      <c r="D8" s="19">
        <f t="shared" si="1"/>
        <v>666</v>
      </c>
      <c r="E8" s="49"/>
      <c r="F8" s="49">
        <v>666</v>
      </c>
      <c r="G8" s="49">
        <f t="shared" si="2"/>
        <v>72</v>
      </c>
      <c r="H8" s="49"/>
      <c r="I8" s="49">
        <v>72</v>
      </c>
      <c r="J8" s="19"/>
    </row>
    <row r="9" s="41" customFormat="true" ht="19.95" customHeight="true" spans="1:10">
      <c r="A9" s="43"/>
      <c r="B9" s="17" t="s">
        <v>57</v>
      </c>
      <c r="C9" s="19">
        <v>802</v>
      </c>
      <c r="D9" s="19">
        <f t="shared" si="1"/>
        <v>190</v>
      </c>
      <c r="E9" s="49"/>
      <c r="F9" s="49">
        <v>190</v>
      </c>
      <c r="G9" s="49">
        <f t="shared" si="2"/>
        <v>612</v>
      </c>
      <c r="H9" s="49">
        <v>149</v>
      </c>
      <c r="I9" s="49">
        <v>463</v>
      </c>
      <c r="J9" s="19"/>
    </row>
    <row r="10" s="41" customFormat="true" ht="19.95" customHeight="true" spans="1:10">
      <c r="A10" s="43"/>
      <c r="B10" s="17" t="s">
        <v>58</v>
      </c>
      <c r="C10" s="19">
        <v>771</v>
      </c>
      <c r="D10" s="19">
        <f t="shared" si="1"/>
        <v>102</v>
      </c>
      <c r="E10" s="49"/>
      <c r="F10" s="49">
        <v>102</v>
      </c>
      <c r="G10" s="49">
        <f t="shared" si="2"/>
        <v>669</v>
      </c>
      <c r="H10" s="49">
        <v>165</v>
      </c>
      <c r="I10" s="49">
        <v>504</v>
      </c>
      <c r="J10" s="19"/>
    </row>
    <row r="11" s="40" customFormat="true" ht="19.95" customHeight="true" spans="1:10">
      <c r="A11" s="43" t="s">
        <v>21</v>
      </c>
      <c r="B11" s="43" t="s">
        <v>19</v>
      </c>
      <c r="C11" s="28">
        <v>2891</v>
      </c>
      <c r="D11" s="28">
        <f t="shared" si="1"/>
        <v>2419</v>
      </c>
      <c r="E11" s="48">
        <v>665</v>
      </c>
      <c r="F11" s="48">
        <v>1754</v>
      </c>
      <c r="G11" s="48">
        <f t="shared" si="2"/>
        <v>472</v>
      </c>
      <c r="H11" s="48">
        <v>40</v>
      </c>
      <c r="I11" s="48">
        <v>432</v>
      </c>
      <c r="J11" s="28"/>
    </row>
    <row r="12" s="41" customFormat="true" ht="19.95" customHeight="true" spans="1:10">
      <c r="A12" s="43"/>
      <c r="B12" s="17" t="s">
        <v>61</v>
      </c>
      <c r="C12" s="19">
        <v>10</v>
      </c>
      <c r="D12" s="19">
        <f t="shared" si="1"/>
        <v>0</v>
      </c>
      <c r="E12" s="49"/>
      <c r="F12" s="49"/>
      <c r="G12" s="49">
        <f t="shared" si="2"/>
        <v>10</v>
      </c>
      <c r="H12" s="49"/>
      <c r="I12" s="49">
        <v>10</v>
      </c>
      <c r="J12" s="19"/>
    </row>
    <row r="13" s="41" customFormat="true" ht="19.95" customHeight="true" spans="1:10">
      <c r="A13" s="43"/>
      <c r="B13" s="17" t="s">
        <v>64</v>
      </c>
      <c r="C13" s="19">
        <v>465</v>
      </c>
      <c r="D13" s="19">
        <f t="shared" si="1"/>
        <v>338</v>
      </c>
      <c r="E13" s="49">
        <v>127</v>
      </c>
      <c r="F13" s="49">
        <v>211</v>
      </c>
      <c r="G13" s="49">
        <f t="shared" si="2"/>
        <v>127</v>
      </c>
      <c r="H13" s="49"/>
      <c r="I13" s="49">
        <v>127</v>
      </c>
      <c r="J13" s="19"/>
    </row>
    <row r="14" s="41" customFormat="true" ht="19.95" customHeight="true" spans="1:10">
      <c r="A14" s="43"/>
      <c r="B14" s="17" t="s">
        <v>65</v>
      </c>
      <c r="C14" s="19">
        <v>1396</v>
      </c>
      <c r="D14" s="19">
        <f t="shared" si="1"/>
        <v>1346</v>
      </c>
      <c r="E14" s="49">
        <v>488</v>
      </c>
      <c r="F14" s="49">
        <v>858</v>
      </c>
      <c r="G14" s="49">
        <f t="shared" si="2"/>
        <v>50</v>
      </c>
      <c r="H14" s="49"/>
      <c r="I14" s="49">
        <v>50</v>
      </c>
      <c r="J14" s="19"/>
    </row>
    <row r="15" s="41" customFormat="true" ht="19.95" customHeight="true" spans="1:10">
      <c r="A15" s="43"/>
      <c r="B15" s="17" t="s">
        <v>66</v>
      </c>
      <c r="C15" s="19">
        <v>438</v>
      </c>
      <c r="D15" s="19">
        <f t="shared" si="1"/>
        <v>278</v>
      </c>
      <c r="E15" s="49"/>
      <c r="F15" s="49">
        <v>278</v>
      </c>
      <c r="G15" s="49">
        <f t="shared" si="2"/>
        <v>160</v>
      </c>
      <c r="H15" s="49">
        <v>40</v>
      </c>
      <c r="I15" s="49">
        <v>120</v>
      </c>
      <c r="J15" s="19"/>
    </row>
    <row r="16" s="41" customFormat="true" ht="19.95" customHeight="true" spans="1:10">
      <c r="A16" s="43"/>
      <c r="B16" s="17" t="s">
        <v>67</v>
      </c>
      <c r="C16" s="19">
        <v>582</v>
      </c>
      <c r="D16" s="19">
        <f t="shared" si="1"/>
        <v>457</v>
      </c>
      <c r="E16" s="49">
        <v>50</v>
      </c>
      <c r="F16" s="49">
        <v>407</v>
      </c>
      <c r="G16" s="49">
        <f t="shared" si="2"/>
        <v>125</v>
      </c>
      <c r="H16" s="49"/>
      <c r="I16" s="49">
        <v>125</v>
      </c>
      <c r="J16" s="19"/>
    </row>
    <row r="17" s="40" customFormat="true" ht="19.95" customHeight="true" spans="1:10">
      <c r="A17" s="43" t="s">
        <v>24</v>
      </c>
      <c r="B17" s="43" t="s">
        <v>19</v>
      </c>
      <c r="C17" s="28">
        <v>1562</v>
      </c>
      <c r="D17" s="28">
        <f t="shared" si="1"/>
        <v>546</v>
      </c>
      <c r="E17" s="48">
        <v>185</v>
      </c>
      <c r="F17" s="48">
        <v>361</v>
      </c>
      <c r="G17" s="48">
        <f t="shared" si="2"/>
        <v>1016</v>
      </c>
      <c r="H17" s="48">
        <v>40</v>
      </c>
      <c r="I17" s="48">
        <v>976</v>
      </c>
      <c r="J17" s="28"/>
    </row>
    <row r="18" s="41" customFormat="true" ht="19.95" customHeight="true" spans="1:10">
      <c r="A18" s="43"/>
      <c r="B18" s="17" t="s">
        <v>68</v>
      </c>
      <c r="C18" s="19">
        <v>17</v>
      </c>
      <c r="D18" s="19">
        <f t="shared" si="1"/>
        <v>0</v>
      </c>
      <c r="E18" s="49"/>
      <c r="F18" s="49"/>
      <c r="G18" s="49">
        <f t="shared" si="2"/>
        <v>17</v>
      </c>
      <c r="H18" s="49"/>
      <c r="I18" s="49">
        <v>17</v>
      </c>
      <c r="J18" s="19"/>
    </row>
    <row r="19" s="41" customFormat="true" ht="19.95" customHeight="true" spans="1:10">
      <c r="A19" s="43"/>
      <c r="B19" s="17" t="s">
        <v>180</v>
      </c>
      <c r="C19" s="19">
        <v>31</v>
      </c>
      <c r="D19" s="19">
        <f t="shared" si="1"/>
        <v>21</v>
      </c>
      <c r="E19" s="49"/>
      <c r="F19" s="49">
        <v>21</v>
      </c>
      <c r="G19" s="49">
        <f t="shared" si="2"/>
        <v>10</v>
      </c>
      <c r="H19" s="49"/>
      <c r="I19" s="49">
        <v>10</v>
      </c>
      <c r="J19" s="19"/>
    </row>
    <row r="20" s="41" customFormat="true" ht="19.95" customHeight="true" spans="1:10">
      <c r="A20" s="43"/>
      <c r="B20" s="17" t="s">
        <v>69</v>
      </c>
      <c r="C20" s="19">
        <v>827</v>
      </c>
      <c r="D20" s="19">
        <f t="shared" si="1"/>
        <v>129</v>
      </c>
      <c r="E20" s="49">
        <v>46</v>
      </c>
      <c r="F20" s="49">
        <v>83</v>
      </c>
      <c r="G20" s="49">
        <f t="shared" si="2"/>
        <v>698</v>
      </c>
      <c r="H20" s="49">
        <v>20</v>
      </c>
      <c r="I20" s="49">
        <v>678</v>
      </c>
      <c r="J20" s="19"/>
    </row>
    <row r="21" s="41" customFormat="true" ht="19.95" customHeight="true" spans="1:10">
      <c r="A21" s="43"/>
      <c r="B21" s="17" t="s">
        <v>70</v>
      </c>
      <c r="C21" s="19">
        <v>533</v>
      </c>
      <c r="D21" s="19">
        <f t="shared" si="1"/>
        <v>274</v>
      </c>
      <c r="E21" s="49">
        <v>139</v>
      </c>
      <c r="F21" s="49">
        <v>135</v>
      </c>
      <c r="G21" s="49">
        <f t="shared" si="2"/>
        <v>259</v>
      </c>
      <c r="H21" s="49">
        <v>20</v>
      </c>
      <c r="I21" s="49">
        <v>239</v>
      </c>
      <c r="J21" s="19"/>
    </row>
    <row r="22" s="41" customFormat="true" ht="19.95" customHeight="true" spans="1:10">
      <c r="A22" s="43"/>
      <c r="B22" s="17" t="s">
        <v>71</v>
      </c>
      <c r="C22" s="19">
        <v>154</v>
      </c>
      <c r="D22" s="19">
        <f t="shared" si="1"/>
        <v>122</v>
      </c>
      <c r="E22" s="49"/>
      <c r="F22" s="49">
        <v>122</v>
      </c>
      <c r="G22" s="49">
        <f t="shared" si="2"/>
        <v>32</v>
      </c>
      <c r="H22" s="49"/>
      <c r="I22" s="49">
        <v>32</v>
      </c>
      <c r="J22" s="19"/>
    </row>
    <row r="23" s="40" customFormat="true" ht="19.95" customHeight="true" spans="1:10">
      <c r="A23" s="43" t="s">
        <v>72</v>
      </c>
      <c r="B23" s="43" t="s">
        <v>19</v>
      </c>
      <c r="C23" s="28">
        <v>4561</v>
      </c>
      <c r="D23" s="28">
        <f t="shared" si="1"/>
        <v>2059</v>
      </c>
      <c r="E23" s="48">
        <v>115</v>
      </c>
      <c r="F23" s="48">
        <v>1944</v>
      </c>
      <c r="G23" s="48">
        <f t="shared" si="2"/>
        <v>2502</v>
      </c>
      <c r="H23" s="48">
        <v>385</v>
      </c>
      <c r="I23" s="48">
        <v>2117</v>
      </c>
      <c r="J23" s="28"/>
    </row>
    <row r="24" s="41" customFormat="true" ht="19.95" customHeight="true" spans="1:10">
      <c r="A24" s="43"/>
      <c r="B24" s="17" t="s">
        <v>181</v>
      </c>
      <c r="C24" s="19">
        <v>41</v>
      </c>
      <c r="D24" s="19">
        <f t="shared" si="1"/>
        <v>0</v>
      </c>
      <c r="E24" s="49"/>
      <c r="F24" s="49"/>
      <c r="G24" s="49">
        <f t="shared" si="2"/>
        <v>41</v>
      </c>
      <c r="H24" s="49"/>
      <c r="I24" s="49">
        <v>41</v>
      </c>
      <c r="J24" s="19"/>
    </row>
    <row r="25" s="41" customFormat="true" ht="19.95" customHeight="true" spans="1:10">
      <c r="A25" s="43"/>
      <c r="B25" s="17" t="s">
        <v>74</v>
      </c>
      <c r="C25" s="19">
        <v>6</v>
      </c>
      <c r="D25" s="19">
        <f t="shared" si="1"/>
        <v>0</v>
      </c>
      <c r="E25" s="49"/>
      <c r="F25" s="49"/>
      <c r="G25" s="49">
        <f t="shared" si="2"/>
        <v>6</v>
      </c>
      <c r="H25" s="49"/>
      <c r="I25" s="49">
        <v>6</v>
      </c>
      <c r="J25" s="19"/>
    </row>
    <row r="26" s="41" customFormat="true" ht="19.95" customHeight="true" spans="1:10">
      <c r="A26" s="43"/>
      <c r="B26" s="17" t="s">
        <v>73</v>
      </c>
      <c r="C26" s="19">
        <v>30</v>
      </c>
      <c r="D26" s="19">
        <f t="shared" si="1"/>
        <v>0</v>
      </c>
      <c r="E26" s="49"/>
      <c r="F26" s="49"/>
      <c r="G26" s="49">
        <f t="shared" si="2"/>
        <v>30</v>
      </c>
      <c r="H26" s="49"/>
      <c r="I26" s="49">
        <v>30</v>
      </c>
      <c r="J26" s="19"/>
    </row>
    <row r="27" s="41" customFormat="true" ht="19.95" customHeight="true" spans="1:10">
      <c r="A27" s="43"/>
      <c r="B27" s="17" t="s">
        <v>75</v>
      </c>
      <c r="C27" s="19">
        <v>24</v>
      </c>
      <c r="D27" s="19">
        <f t="shared" si="1"/>
        <v>0</v>
      </c>
      <c r="E27" s="49"/>
      <c r="F27" s="49"/>
      <c r="G27" s="49">
        <f t="shared" si="2"/>
        <v>24</v>
      </c>
      <c r="H27" s="49"/>
      <c r="I27" s="49">
        <v>24</v>
      </c>
      <c r="J27" s="19"/>
    </row>
    <row r="28" s="41" customFormat="true" ht="19.95" customHeight="true" spans="1:10">
      <c r="A28" s="43"/>
      <c r="B28" s="17" t="s">
        <v>76</v>
      </c>
      <c r="C28" s="19">
        <v>981</v>
      </c>
      <c r="D28" s="19">
        <f t="shared" si="1"/>
        <v>469</v>
      </c>
      <c r="E28" s="49">
        <v>115</v>
      </c>
      <c r="F28" s="49">
        <v>354</v>
      </c>
      <c r="G28" s="49">
        <f t="shared" si="2"/>
        <v>512</v>
      </c>
      <c r="H28" s="49">
        <v>56</v>
      </c>
      <c r="I28" s="49">
        <v>456</v>
      </c>
      <c r="J28" s="19"/>
    </row>
    <row r="29" s="41" customFormat="true" ht="19.95" customHeight="true" spans="1:10">
      <c r="A29" s="43"/>
      <c r="B29" s="17" t="s">
        <v>77</v>
      </c>
      <c r="C29" s="19">
        <v>1164</v>
      </c>
      <c r="D29" s="19">
        <f t="shared" si="1"/>
        <v>262</v>
      </c>
      <c r="E29" s="49"/>
      <c r="F29" s="49">
        <v>262</v>
      </c>
      <c r="G29" s="49">
        <f t="shared" si="2"/>
        <v>902</v>
      </c>
      <c r="H29" s="49">
        <v>239</v>
      </c>
      <c r="I29" s="49">
        <v>663</v>
      </c>
      <c r="J29" s="19"/>
    </row>
    <row r="30" s="41" customFormat="true" ht="19.95" customHeight="true" spans="1:10">
      <c r="A30" s="43"/>
      <c r="B30" s="17" t="s">
        <v>78</v>
      </c>
      <c r="C30" s="19">
        <v>124</v>
      </c>
      <c r="D30" s="19">
        <f t="shared" si="1"/>
        <v>0</v>
      </c>
      <c r="E30" s="49"/>
      <c r="F30" s="49"/>
      <c r="G30" s="49">
        <f t="shared" si="2"/>
        <v>124</v>
      </c>
      <c r="H30" s="49"/>
      <c r="I30" s="49">
        <v>124</v>
      </c>
      <c r="J30" s="19"/>
    </row>
    <row r="31" s="41" customFormat="true" ht="19.95" customHeight="true" spans="1:10">
      <c r="A31" s="43"/>
      <c r="B31" s="17" t="s">
        <v>79</v>
      </c>
      <c r="C31" s="19">
        <v>706</v>
      </c>
      <c r="D31" s="19">
        <f t="shared" si="1"/>
        <v>328</v>
      </c>
      <c r="E31" s="49"/>
      <c r="F31" s="49">
        <v>328</v>
      </c>
      <c r="G31" s="49">
        <f t="shared" si="2"/>
        <v>378</v>
      </c>
      <c r="H31" s="49">
        <v>90</v>
      </c>
      <c r="I31" s="49">
        <v>288</v>
      </c>
      <c r="J31" s="19"/>
    </row>
    <row r="32" s="41" customFormat="true" ht="19.95" customHeight="true" spans="1:10">
      <c r="A32" s="43"/>
      <c r="B32" s="17" t="s">
        <v>80</v>
      </c>
      <c r="C32" s="19">
        <v>109</v>
      </c>
      <c r="D32" s="19">
        <f t="shared" si="1"/>
        <v>0</v>
      </c>
      <c r="E32" s="49"/>
      <c r="F32" s="49"/>
      <c r="G32" s="49">
        <f t="shared" si="2"/>
        <v>109</v>
      </c>
      <c r="H32" s="49"/>
      <c r="I32" s="49">
        <v>109</v>
      </c>
      <c r="J32" s="19"/>
    </row>
    <row r="33" s="41" customFormat="true" ht="19.95" customHeight="true" spans="1:10">
      <c r="A33" s="43"/>
      <c r="B33" s="17" t="s">
        <v>81</v>
      </c>
      <c r="C33" s="19">
        <v>597</v>
      </c>
      <c r="D33" s="19">
        <f t="shared" si="1"/>
        <v>426</v>
      </c>
      <c r="E33" s="49"/>
      <c r="F33" s="49">
        <v>426</v>
      </c>
      <c r="G33" s="49">
        <f t="shared" si="2"/>
        <v>171</v>
      </c>
      <c r="H33" s="49"/>
      <c r="I33" s="49">
        <v>171</v>
      </c>
      <c r="J33" s="19"/>
    </row>
    <row r="34" s="41" customFormat="true" ht="19.95" customHeight="true" spans="1:10">
      <c r="A34" s="43"/>
      <c r="B34" s="17" t="s">
        <v>82</v>
      </c>
      <c r="C34" s="19">
        <v>779</v>
      </c>
      <c r="D34" s="19">
        <f t="shared" si="1"/>
        <v>574</v>
      </c>
      <c r="E34" s="49"/>
      <c r="F34" s="49">
        <v>574</v>
      </c>
      <c r="G34" s="49">
        <f t="shared" si="2"/>
        <v>205</v>
      </c>
      <c r="H34" s="49"/>
      <c r="I34" s="49">
        <v>205</v>
      </c>
      <c r="J34" s="19"/>
    </row>
    <row r="35" s="40" customFormat="true" ht="19.95" customHeight="true" spans="1:10">
      <c r="A35" s="44" t="s">
        <v>26</v>
      </c>
      <c r="B35" s="43" t="s">
        <v>19</v>
      </c>
      <c r="C35" s="28">
        <v>6522</v>
      </c>
      <c r="D35" s="28">
        <f t="shared" si="1"/>
        <v>3399</v>
      </c>
      <c r="E35" s="48">
        <v>741</v>
      </c>
      <c r="F35" s="48">
        <v>2658</v>
      </c>
      <c r="G35" s="48">
        <f t="shared" si="2"/>
        <v>3123</v>
      </c>
      <c r="H35" s="48">
        <v>375</v>
      </c>
      <c r="I35" s="48">
        <v>2748</v>
      </c>
      <c r="J35" s="28"/>
    </row>
    <row r="36" s="41" customFormat="true" ht="19.95" customHeight="true" spans="1:10">
      <c r="A36" s="45"/>
      <c r="B36" s="17" t="s">
        <v>83</v>
      </c>
      <c r="C36" s="19">
        <v>73</v>
      </c>
      <c r="D36" s="19">
        <f t="shared" si="1"/>
        <v>54</v>
      </c>
      <c r="E36" s="49"/>
      <c r="F36" s="49">
        <v>54</v>
      </c>
      <c r="G36" s="49">
        <f t="shared" si="2"/>
        <v>19</v>
      </c>
      <c r="H36" s="49"/>
      <c r="I36" s="49">
        <v>19</v>
      </c>
      <c r="J36" s="19"/>
    </row>
    <row r="37" s="41" customFormat="true" ht="19.95" customHeight="true" spans="1:10">
      <c r="A37" s="45"/>
      <c r="B37" s="17" t="s">
        <v>182</v>
      </c>
      <c r="C37" s="19">
        <v>11</v>
      </c>
      <c r="D37" s="19">
        <f t="shared" si="1"/>
        <v>0</v>
      </c>
      <c r="E37" s="49"/>
      <c r="F37" s="49"/>
      <c r="G37" s="49">
        <f t="shared" si="2"/>
        <v>11</v>
      </c>
      <c r="H37" s="49"/>
      <c r="I37" s="49">
        <v>11</v>
      </c>
      <c r="J37" s="19"/>
    </row>
    <row r="38" s="41" customFormat="true" ht="19.95" customHeight="true" spans="1:10">
      <c r="A38" s="45" t="s">
        <v>26</v>
      </c>
      <c r="B38" s="17" t="s">
        <v>85</v>
      </c>
      <c r="C38" s="19">
        <v>1728</v>
      </c>
      <c r="D38" s="19">
        <f t="shared" ref="D38:D50" si="3">E38+F38</f>
        <v>1001</v>
      </c>
      <c r="E38" s="49">
        <v>215</v>
      </c>
      <c r="F38" s="49">
        <v>786</v>
      </c>
      <c r="G38" s="49">
        <f t="shared" ref="G38:G56" si="4">H38+I38</f>
        <v>727</v>
      </c>
      <c r="H38" s="49">
        <v>157</v>
      </c>
      <c r="I38" s="49">
        <v>570</v>
      </c>
      <c r="J38" s="19"/>
    </row>
    <row r="39" s="41" customFormat="true" ht="19.95" customHeight="true" spans="1:10">
      <c r="A39" s="45"/>
      <c r="B39" s="17" t="s">
        <v>86</v>
      </c>
      <c r="C39" s="19">
        <v>355</v>
      </c>
      <c r="D39" s="19">
        <f t="shared" si="3"/>
        <v>263</v>
      </c>
      <c r="E39" s="49">
        <v>47</v>
      </c>
      <c r="F39" s="49">
        <v>216</v>
      </c>
      <c r="G39" s="49">
        <f t="shared" si="4"/>
        <v>92</v>
      </c>
      <c r="H39" s="49"/>
      <c r="I39" s="49">
        <v>92</v>
      </c>
      <c r="J39" s="19"/>
    </row>
    <row r="40" s="41" customFormat="true" ht="19.95" customHeight="true" spans="1:10">
      <c r="A40" s="45"/>
      <c r="B40" s="17" t="s">
        <v>87</v>
      </c>
      <c r="C40" s="19">
        <v>999</v>
      </c>
      <c r="D40" s="19">
        <f t="shared" si="3"/>
        <v>675</v>
      </c>
      <c r="E40" s="49">
        <v>60</v>
      </c>
      <c r="F40" s="49">
        <v>615</v>
      </c>
      <c r="G40" s="49">
        <f t="shared" si="4"/>
        <v>324</v>
      </c>
      <c r="H40" s="49"/>
      <c r="I40" s="49">
        <v>324</v>
      </c>
      <c r="J40" s="19"/>
    </row>
    <row r="41" s="41" customFormat="true" ht="19.95" customHeight="true" spans="1:10">
      <c r="A41" s="45"/>
      <c r="B41" s="17" t="s">
        <v>88</v>
      </c>
      <c r="C41" s="19">
        <v>647</v>
      </c>
      <c r="D41" s="19">
        <f t="shared" si="3"/>
        <v>229</v>
      </c>
      <c r="E41" s="49">
        <v>46</v>
      </c>
      <c r="F41" s="49">
        <v>183</v>
      </c>
      <c r="G41" s="49">
        <f t="shared" si="4"/>
        <v>418</v>
      </c>
      <c r="H41" s="49">
        <v>59</v>
      </c>
      <c r="I41" s="49">
        <v>359</v>
      </c>
      <c r="J41" s="19"/>
    </row>
    <row r="42" s="41" customFormat="true" ht="19.95" customHeight="true" spans="1:10">
      <c r="A42" s="45"/>
      <c r="B42" s="17" t="s">
        <v>89</v>
      </c>
      <c r="C42" s="19">
        <v>441</v>
      </c>
      <c r="D42" s="19">
        <f t="shared" si="3"/>
        <v>113</v>
      </c>
      <c r="E42" s="49">
        <v>113</v>
      </c>
      <c r="F42" s="49"/>
      <c r="G42" s="49">
        <f t="shared" si="4"/>
        <v>328</v>
      </c>
      <c r="H42" s="49"/>
      <c r="I42" s="49">
        <v>328</v>
      </c>
      <c r="J42" s="19"/>
    </row>
    <row r="43" s="41" customFormat="true" ht="19.95" customHeight="true" spans="1:10">
      <c r="A43" s="45"/>
      <c r="B43" s="17" t="s">
        <v>90</v>
      </c>
      <c r="C43" s="19">
        <v>1027</v>
      </c>
      <c r="D43" s="19">
        <f t="shared" si="3"/>
        <v>734</v>
      </c>
      <c r="E43" s="49">
        <v>56</v>
      </c>
      <c r="F43" s="49">
        <v>678</v>
      </c>
      <c r="G43" s="49">
        <f t="shared" si="4"/>
        <v>293</v>
      </c>
      <c r="H43" s="49"/>
      <c r="I43" s="49">
        <v>293</v>
      </c>
      <c r="J43" s="19"/>
    </row>
    <row r="44" s="41" customFormat="true" ht="19.95" customHeight="true" spans="1:10">
      <c r="A44" s="45"/>
      <c r="B44" s="17" t="s">
        <v>91</v>
      </c>
      <c r="C44" s="19">
        <v>19</v>
      </c>
      <c r="D44" s="19">
        <f t="shared" si="3"/>
        <v>19</v>
      </c>
      <c r="E44" s="49">
        <v>19</v>
      </c>
      <c r="F44" s="49"/>
      <c r="G44" s="49">
        <f t="shared" si="4"/>
        <v>0</v>
      </c>
      <c r="H44" s="49"/>
      <c r="I44" s="49"/>
      <c r="J44" s="19"/>
    </row>
    <row r="45" s="41" customFormat="true" ht="19.95" customHeight="true" spans="1:10">
      <c r="A45" s="45"/>
      <c r="B45" s="17" t="s">
        <v>92</v>
      </c>
      <c r="C45" s="19">
        <v>338</v>
      </c>
      <c r="D45" s="19">
        <f t="shared" si="3"/>
        <v>108</v>
      </c>
      <c r="E45" s="49">
        <v>108</v>
      </c>
      <c r="F45" s="49"/>
      <c r="G45" s="49">
        <f t="shared" si="4"/>
        <v>230</v>
      </c>
      <c r="H45" s="49"/>
      <c r="I45" s="49">
        <v>230</v>
      </c>
      <c r="J45" s="19"/>
    </row>
    <row r="46" s="41" customFormat="true" ht="19.95" customHeight="true" spans="1:10">
      <c r="A46" s="46"/>
      <c r="B46" s="17" t="s">
        <v>93</v>
      </c>
      <c r="C46" s="19">
        <v>884</v>
      </c>
      <c r="D46" s="19">
        <f t="shared" si="3"/>
        <v>203</v>
      </c>
      <c r="E46" s="49">
        <v>77</v>
      </c>
      <c r="F46" s="49">
        <v>126</v>
      </c>
      <c r="G46" s="49">
        <f t="shared" si="4"/>
        <v>681</v>
      </c>
      <c r="H46" s="49">
        <v>159</v>
      </c>
      <c r="I46" s="49">
        <v>522</v>
      </c>
      <c r="J46" s="19"/>
    </row>
    <row r="47" s="40" customFormat="true" ht="19.95" customHeight="true" spans="1:10">
      <c r="A47" s="43" t="s">
        <v>28</v>
      </c>
      <c r="B47" s="43" t="s">
        <v>19</v>
      </c>
      <c r="C47" s="28">
        <f>SUM(C48:C56)</f>
        <v>9643</v>
      </c>
      <c r="D47" s="28">
        <f t="shared" ref="D47:I47" si="5">SUM(D48:D56)</f>
        <v>7629</v>
      </c>
      <c r="E47" s="28">
        <f t="shared" si="5"/>
        <v>1038</v>
      </c>
      <c r="F47" s="28">
        <f t="shared" si="5"/>
        <v>6591</v>
      </c>
      <c r="G47" s="28">
        <f t="shared" si="5"/>
        <v>2014</v>
      </c>
      <c r="H47" s="28">
        <f t="shared" si="5"/>
        <v>197</v>
      </c>
      <c r="I47" s="28">
        <f t="shared" si="5"/>
        <v>1817</v>
      </c>
      <c r="J47" s="28"/>
    </row>
    <row r="48" s="40" customFormat="true" ht="137.4" customHeight="true" spans="1:10">
      <c r="A48" s="43"/>
      <c r="B48" s="17" t="s">
        <v>94</v>
      </c>
      <c r="C48" s="19">
        <f>D48</f>
        <v>158</v>
      </c>
      <c r="D48" s="19">
        <f t="shared" ref="D48" si="6">E48+F48</f>
        <v>158</v>
      </c>
      <c r="E48" s="49">
        <v>18</v>
      </c>
      <c r="F48" s="49">
        <v>140</v>
      </c>
      <c r="G48" s="49"/>
      <c r="H48" s="49"/>
      <c r="I48" s="49"/>
      <c r="J48" s="16" t="s">
        <v>183</v>
      </c>
    </row>
    <row r="49" s="41" customFormat="true" ht="19.95" customHeight="true" spans="1:10">
      <c r="A49" s="43"/>
      <c r="B49" s="17" t="s">
        <v>184</v>
      </c>
      <c r="C49" s="19">
        <v>165</v>
      </c>
      <c r="D49" s="19">
        <v>46</v>
      </c>
      <c r="E49" s="49">
        <v>29</v>
      </c>
      <c r="F49" s="49">
        <v>17</v>
      </c>
      <c r="G49" s="49">
        <f t="shared" si="4"/>
        <v>119</v>
      </c>
      <c r="H49" s="49"/>
      <c r="I49" s="49">
        <v>119</v>
      </c>
      <c r="J49" s="19"/>
    </row>
    <row r="50" s="41" customFormat="true" ht="19.95" customHeight="true" spans="1:10">
      <c r="A50" s="43"/>
      <c r="B50" s="17" t="s">
        <v>96</v>
      </c>
      <c r="C50" s="19">
        <v>32</v>
      </c>
      <c r="D50" s="19">
        <f t="shared" si="3"/>
        <v>32</v>
      </c>
      <c r="E50" s="49">
        <v>32</v>
      </c>
      <c r="F50" s="49"/>
      <c r="G50" s="49">
        <f t="shared" si="4"/>
        <v>0</v>
      </c>
      <c r="H50" s="49"/>
      <c r="I50" s="49"/>
      <c r="J50" s="19"/>
    </row>
    <row r="51" s="41" customFormat="true" ht="19.95" customHeight="true" spans="1:10">
      <c r="A51" s="43"/>
      <c r="B51" s="17" t="s">
        <v>97</v>
      </c>
      <c r="C51" s="19">
        <v>1146</v>
      </c>
      <c r="D51" s="19">
        <v>890</v>
      </c>
      <c r="E51" s="49">
        <v>141</v>
      </c>
      <c r="F51" s="49">
        <v>749</v>
      </c>
      <c r="G51" s="49">
        <f t="shared" si="4"/>
        <v>256</v>
      </c>
      <c r="H51" s="49"/>
      <c r="I51" s="49">
        <v>256</v>
      </c>
      <c r="J51" s="19"/>
    </row>
    <row r="52" s="41" customFormat="true" ht="19.95" customHeight="true" spans="1:10">
      <c r="A52" s="43"/>
      <c r="B52" s="17" t="s">
        <v>98</v>
      </c>
      <c r="C52" s="19">
        <v>1880</v>
      </c>
      <c r="D52" s="19">
        <v>986</v>
      </c>
      <c r="E52" s="49">
        <v>92</v>
      </c>
      <c r="F52" s="49">
        <v>894</v>
      </c>
      <c r="G52" s="49">
        <f t="shared" si="4"/>
        <v>894</v>
      </c>
      <c r="H52" s="49">
        <v>197</v>
      </c>
      <c r="I52" s="49">
        <v>697</v>
      </c>
      <c r="J52" s="19"/>
    </row>
    <row r="53" s="41" customFormat="true" ht="19.95" customHeight="true" spans="1:10">
      <c r="A53" s="43"/>
      <c r="B53" s="17" t="s">
        <v>100</v>
      </c>
      <c r="C53" s="19">
        <v>490</v>
      </c>
      <c r="D53" s="19">
        <v>386</v>
      </c>
      <c r="E53" s="49">
        <v>32</v>
      </c>
      <c r="F53" s="49">
        <v>354</v>
      </c>
      <c r="G53" s="49">
        <f t="shared" si="4"/>
        <v>104</v>
      </c>
      <c r="H53" s="49"/>
      <c r="I53" s="49">
        <v>104</v>
      </c>
      <c r="J53" s="19"/>
    </row>
    <row r="54" s="41" customFormat="true" ht="19.95" customHeight="true" spans="1:10">
      <c r="A54" s="43"/>
      <c r="B54" s="17" t="s">
        <v>99</v>
      </c>
      <c r="C54" s="19">
        <v>4571</v>
      </c>
      <c r="D54" s="19">
        <v>4422</v>
      </c>
      <c r="E54" s="49">
        <v>613</v>
      </c>
      <c r="F54" s="49">
        <v>3809</v>
      </c>
      <c r="G54" s="49">
        <f t="shared" si="4"/>
        <v>149</v>
      </c>
      <c r="H54" s="49"/>
      <c r="I54" s="49">
        <v>149</v>
      </c>
      <c r="J54" s="19"/>
    </row>
    <row r="55" s="41" customFormat="true" ht="19.95" customHeight="true" spans="1:10">
      <c r="A55" s="43"/>
      <c r="B55" s="17" t="s">
        <v>185</v>
      </c>
      <c r="C55" s="19">
        <v>694</v>
      </c>
      <c r="D55" s="19">
        <v>441</v>
      </c>
      <c r="E55" s="49">
        <v>17</v>
      </c>
      <c r="F55" s="49">
        <v>424</v>
      </c>
      <c r="G55" s="49">
        <v>253</v>
      </c>
      <c r="H55" s="49"/>
      <c r="I55" s="49">
        <v>253</v>
      </c>
      <c r="J55" s="19"/>
    </row>
    <row r="56" s="41" customFormat="true" ht="19.95" customHeight="true" spans="1:10">
      <c r="A56" s="43"/>
      <c r="B56" s="17" t="s">
        <v>101</v>
      </c>
      <c r="C56" s="19">
        <v>507</v>
      </c>
      <c r="D56" s="19">
        <v>268</v>
      </c>
      <c r="E56" s="49">
        <v>64</v>
      </c>
      <c r="F56" s="49">
        <v>204</v>
      </c>
      <c r="G56" s="49">
        <f t="shared" si="4"/>
        <v>239</v>
      </c>
      <c r="H56" s="49"/>
      <c r="I56" s="49">
        <v>239</v>
      </c>
      <c r="J56" s="19"/>
    </row>
    <row r="57" s="40" customFormat="true" ht="19.95" customHeight="true" spans="1:10">
      <c r="A57" s="47" t="s">
        <v>35</v>
      </c>
      <c r="B57" s="43" t="s">
        <v>19</v>
      </c>
      <c r="C57" s="28">
        <f>SUM(C58:C66)</f>
        <v>9918</v>
      </c>
      <c r="D57" s="28">
        <f t="shared" ref="D57:I57" si="7">SUM(D58:D66)</f>
        <v>8069</v>
      </c>
      <c r="E57" s="28">
        <f t="shared" si="7"/>
        <v>423</v>
      </c>
      <c r="F57" s="28">
        <f t="shared" si="7"/>
        <v>7646</v>
      </c>
      <c r="G57" s="28">
        <f t="shared" si="7"/>
        <v>1849</v>
      </c>
      <c r="H57" s="28">
        <f t="shared" si="7"/>
        <v>100</v>
      </c>
      <c r="I57" s="28">
        <f t="shared" si="7"/>
        <v>1749</v>
      </c>
      <c r="J57" s="28"/>
    </row>
    <row r="58" s="40" customFormat="true" ht="192.6" customHeight="true" spans="1:10">
      <c r="A58" s="43" t="s">
        <v>35</v>
      </c>
      <c r="B58" s="17" t="s">
        <v>186</v>
      </c>
      <c r="C58" s="19">
        <f>D58+G58</f>
        <v>130</v>
      </c>
      <c r="D58" s="19">
        <f t="shared" ref="D58:D71" si="8">E58+F58</f>
        <v>109</v>
      </c>
      <c r="E58" s="49">
        <v>27</v>
      </c>
      <c r="F58" s="49">
        <v>82</v>
      </c>
      <c r="G58" s="49">
        <v>21</v>
      </c>
      <c r="H58" s="48"/>
      <c r="I58" s="51">
        <v>21</v>
      </c>
      <c r="J58" s="16" t="s">
        <v>187</v>
      </c>
    </row>
    <row r="59" s="41" customFormat="true" ht="18" customHeight="true" spans="1:10">
      <c r="A59" s="43"/>
      <c r="B59" s="17" t="s">
        <v>188</v>
      </c>
      <c r="C59" s="19">
        <v>560</v>
      </c>
      <c r="D59" s="19">
        <f t="shared" si="8"/>
        <v>479</v>
      </c>
      <c r="E59" s="49">
        <v>29</v>
      </c>
      <c r="F59" s="49">
        <v>450</v>
      </c>
      <c r="G59" s="49">
        <f t="shared" ref="G59:G71" si="9">H59+I59</f>
        <v>81</v>
      </c>
      <c r="H59" s="49"/>
      <c r="I59" s="49">
        <v>81</v>
      </c>
      <c r="J59" s="19"/>
    </row>
    <row r="60" s="41" customFormat="true" ht="19.2" customHeight="true" spans="1:10">
      <c r="A60" s="43"/>
      <c r="B60" s="17" t="s">
        <v>102</v>
      </c>
      <c r="C60" s="19">
        <v>2454</v>
      </c>
      <c r="D60" s="19">
        <f t="shared" si="8"/>
        <v>2127</v>
      </c>
      <c r="E60" s="49">
        <v>76</v>
      </c>
      <c r="F60" s="49">
        <v>2051</v>
      </c>
      <c r="G60" s="49">
        <f t="shared" si="9"/>
        <v>327</v>
      </c>
      <c r="H60" s="49"/>
      <c r="I60" s="49">
        <v>327</v>
      </c>
      <c r="J60" s="19"/>
    </row>
    <row r="61" s="41" customFormat="true" ht="19.2" customHeight="true" spans="1:10">
      <c r="A61" s="43"/>
      <c r="B61" s="17" t="s">
        <v>103</v>
      </c>
      <c r="C61" s="19">
        <v>829</v>
      </c>
      <c r="D61" s="19">
        <f t="shared" si="8"/>
        <v>295</v>
      </c>
      <c r="E61" s="49">
        <v>25</v>
      </c>
      <c r="F61" s="49">
        <v>270</v>
      </c>
      <c r="G61" s="49">
        <f t="shared" si="9"/>
        <v>534</v>
      </c>
      <c r="H61" s="49">
        <v>100</v>
      </c>
      <c r="I61" s="49">
        <v>434</v>
      </c>
      <c r="J61" s="19"/>
    </row>
    <row r="62" s="41" customFormat="true" ht="19.2" customHeight="true" spans="1:10">
      <c r="A62" s="43"/>
      <c r="B62" s="17" t="s">
        <v>104</v>
      </c>
      <c r="C62" s="19">
        <v>3238</v>
      </c>
      <c r="D62" s="19">
        <f t="shared" si="8"/>
        <v>2913</v>
      </c>
      <c r="E62" s="49">
        <v>122</v>
      </c>
      <c r="F62" s="49">
        <v>2791</v>
      </c>
      <c r="G62" s="49">
        <f t="shared" si="9"/>
        <v>325</v>
      </c>
      <c r="H62" s="49"/>
      <c r="I62" s="49">
        <v>325</v>
      </c>
      <c r="J62" s="19"/>
    </row>
    <row r="63" s="41" customFormat="true" ht="19.2" customHeight="true" spans="1:10">
      <c r="A63" s="43"/>
      <c r="B63" s="17" t="s">
        <v>105</v>
      </c>
      <c r="C63" s="19">
        <v>483</v>
      </c>
      <c r="D63" s="19">
        <f t="shared" si="8"/>
        <v>391</v>
      </c>
      <c r="E63" s="49">
        <v>85</v>
      </c>
      <c r="F63" s="49">
        <v>306</v>
      </c>
      <c r="G63" s="49">
        <f t="shared" si="9"/>
        <v>92</v>
      </c>
      <c r="H63" s="49"/>
      <c r="I63" s="49">
        <v>92</v>
      </c>
      <c r="J63" s="19"/>
    </row>
    <row r="64" s="41" customFormat="true" ht="19.2" customHeight="true" spans="1:10">
      <c r="A64" s="43"/>
      <c r="B64" s="17" t="s">
        <v>106</v>
      </c>
      <c r="C64" s="19">
        <v>863</v>
      </c>
      <c r="D64" s="19">
        <f t="shared" si="8"/>
        <v>704</v>
      </c>
      <c r="E64" s="49">
        <v>20</v>
      </c>
      <c r="F64" s="49">
        <v>684</v>
      </c>
      <c r="G64" s="49">
        <f t="shared" si="9"/>
        <v>159</v>
      </c>
      <c r="H64" s="49"/>
      <c r="I64" s="49">
        <v>159</v>
      </c>
      <c r="J64" s="19"/>
    </row>
    <row r="65" s="41" customFormat="true" ht="19.2" customHeight="true" spans="1:10">
      <c r="A65" s="43"/>
      <c r="B65" s="17" t="s">
        <v>107</v>
      </c>
      <c r="C65" s="19">
        <v>1172</v>
      </c>
      <c r="D65" s="19">
        <f t="shared" si="8"/>
        <v>887</v>
      </c>
      <c r="E65" s="49">
        <v>39</v>
      </c>
      <c r="F65" s="49">
        <v>848</v>
      </c>
      <c r="G65" s="49">
        <f t="shared" si="9"/>
        <v>285</v>
      </c>
      <c r="H65" s="49"/>
      <c r="I65" s="49">
        <v>285</v>
      </c>
      <c r="J65" s="19"/>
    </row>
    <row r="66" s="41" customFormat="true" ht="19.2" customHeight="true" spans="1:10">
      <c r="A66" s="43"/>
      <c r="B66" s="17" t="s">
        <v>189</v>
      </c>
      <c r="C66" s="19">
        <v>189</v>
      </c>
      <c r="D66" s="19">
        <f t="shared" si="8"/>
        <v>164</v>
      </c>
      <c r="E66" s="49"/>
      <c r="F66" s="49">
        <v>164</v>
      </c>
      <c r="G66" s="49">
        <f t="shared" si="9"/>
        <v>25</v>
      </c>
      <c r="H66" s="49"/>
      <c r="I66" s="49">
        <v>25</v>
      </c>
      <c r="J66" s="19"/>
    </row>
    <row r="67" s="40" customFormat="true" ht="19.95" customHeight="true" spans="1:10">
      <c r="A67" s="43" t="s">
        <v>39</v>
      </c>
      <c r="B67" s="43" t="s">
        <v>19</v>
      </c>
      <c r="C67" s="28">
        <v>1966</v>
      </c>
      <c r="D67" s="28">
        <f t="shared" si="8"/>
        <v>1089</v>
      </c>
      <c r="E67" s="48"/>
      <c r="F67" s="48">
        <v>1089</v>
      </c>
      <c r="G67" s="48">
        <f t="shared" si="9"/>
        <v>877</v>
      </c>
      <c r="H67" s="48">
        <v>35</v>
      </c>
      <c r="I67" s="48">
        <v>842</v>
      </c>
      <c r="J67" s="28"/>
    </row>
    <row r="68" s="41" customFormat="true" ht="19.95" customHeight="true" spans="1:10">
      <c r="A68" s="43"/>
      <c r="B68" s="17" t="s">
        <v>108</v>
      </c>
      <c r="C68" s="19">
        <v>277</v>
      </c>
      <c r="D68" s="19">
        <f t="shared" si="8"/>
        <v>81</v>
      </c>
      <c r="E68" s="49"/>
      <c r="F68" s="49">
        <v>81</v>
      </c>
      <c r="G68" s="49">
        <f t="shared" si="9"/>
        <v>196</v>
      </c>
      <c r="H68" s="49"/>
      <c r="I68" s="49">
        <v>196</v>
      </c>
      <c r="J68" s="19"/>
    </row>
    <row r="69" s="41" customFormat="true" ht="19.95" customHeight="true" spans="1:10">
      <c r="A69" s="43"/>
      <c r="B69" s="17" t="s">
        <v>109</v>
      </c>
      <c r="C69" s="19">
        <v>39</v>
      </c>
      <c r="D69" s="19">
        <f t="shared" si="8"/>
        <v>0</v>
      </c>
      <c r="E69" s="49"/>
      <c r="F69" s="49"/>
      <c r="G69" s="49">
        <f t="shared" si="9"/>
        <v>39</v>
      </c>
      <c r="H69" s="49"/>
      <c r="I69" s="49">
        <v>39</v>
      </c>
      <c r="J69" s="19"/>
    </row>
    <row r="70" s="41" customFormat="true" ht="19.95" customHeight="true" spans="1:10">
      <c r="A70" s="43"/>
      <c r="B70" s="17" t="s">
        <v>110</v>
      </c>
      <c r="C70" s="19">
        <v>825</v>
      </c>
      <c r="D70" s="19">
        <f t="shared" si="8"/>
        <v>297</v>
      </c>
      <c r="E70" s="49"/>
      <c r="F70" s="49">
        <v>297</v>
      </c>
      <c r="G70" s="49">
        <f t="shared" si="9"/>
        <v>528</v>
      </c>
      <c r="H70" s="49">
        <v>35</v>
      </c>
      <c r="I70" s="49">
        <v>493</v>
      </c>
      <c r="J70" s="19"/>
    </row>
    <row r="71" s="41" customFormat="true" ht="19.95" customHeight="true" spans="1:10">
      <c r="A71" s="43"/>
      <c r="B71" s="17" t="s">
        <v>111</v>
      </c>
      <c r="C71" s="19">
        <v>825</v>
      </c>
      <c r="D71" s="19">
        <f t="shared" si="8"/>
        <v>711</v>
      </c>
      <c r="E71" s="49"/>
      <c r="F71" s="49">
        <v>711</v>
      </c>
      <c r="G71" s="49">
        <f t="shared" si="9"/>
        <v>114</v>
      </c>
      <c r="H71" s="49"/>
      <c r="I71" s="49">
        <v>114</v>
      </c>
      <c r="J71" s="19"/>
    </row>
    <row r="72" s="40" customFormat="true" ht="19.95" customHeight="true" spans="1:10">
      <c r="A72" s="43" t="s">
        <v>41</v>
      </c>
      <c r="B72" s="43" t="s">
        <v>19</v>
      </c>
      <c r="C72" s="28">
        <f>SUM(C73:C79)</f>
        <v>8336</v>
      </c>
      <c r="D72" s="28">
        <f t="shared" ref="D72:I72" si="10">SUM(D73:D79)</f>
        <v>6203</v>
      </c>
      <c r="E72" s="28">
        <f t="shared" si="10"/>
        <v>569</v>
      </c>
      <c r="F72" s="28">
        <f t="shared" si="10"/>
        <v>5634</v>
      </c>
      <c r="G72" s="28">
        <f t="shared" si="10"/>
        <v>2133</v>
      </c>
      <c r="H72" s="28">
        <f t="shared" si="10"/>
        <v>367</v>
      </c>
      <c r="I72" s="28">
        <f t="shared" si="10"/>
        <v>1766</v>
      </c>
      <c r="J72" s="28"/>
    </row>
    <row r="73" s="40" customFormat="true" ht="40.2" customHeight="true" spans="1:10">
      <c r="A73" s="43"/>
      <c r="B73" s="17" t="s">
        <v>190</v>
      </c>
      <c r="C73" s="19">
        <v>607</v>
      </c>
      <c r="D73" s="19">
        <f t="shared" ref="D73:D76" si="11">E73+F73</f>
        <v>493</v>
      </c>
      <c r="E73" s="49">
        <v>82</v>
      </c>
      <c r="F73" s="49">
        <v>411</v>
      </c>
      <c r="G73" s="49">
        <f t="shared" ref="G73:G76" si="12">H73+I73</f>
        <v>114</v>
      </c>
      <c r="H73" s="49"/>
      <c r="I73" s="49">
        <v>114</v>
      </c>
      <c r="J73" s="16" t="s">
        <v>191</v>
      </c>
    </row>
    <row r="74" s="41" customFormat="true" ht="19.95" customHeight="true" spans="1:10">
      <c r="A74" s="43"/>
      <c r="B74" s="17" t="s">
        <v>114</v>
      </c>
      <c r="C74" s="19">
        <v>56</v>
      </c>
      <c r="D74" s="19">
        <f t="shared" si="11"/>
        <v>56</v>
      </c>
      <c r="E74" s="49">
        <v>11</v>
      </c>
      <c r="F74" s="49">
        <v>45</v>
      </c>
      <c r="G74" s="49">
        <f t="shared" si="12"/>
        <v>0</v>
      </c>
      <c r="H74" s="49"/>
      <c r="I74" s="49"/>
      <c r="J74" s="19"/>
    </row>
    <row r="75" s="41" customFormat="true" ht="19.95" customHeight="true" spans="1:10">
      <c r="A75" s="43"/>
      <c r="B75" s="17" t="s">
        <v>192</v>
      </c>
      <c r="C75" s="19">
        <v>378</v>
      </c>
      <c r="D75" s="19">
        <f t="shared" si="11"/>
        <v>378</v>
      </c>
      <c r="E75" s="49">
        <v>22</v>
      </c>
      <c r="F75" s="49">
        <v>356</v>
      </c>
      <c r="G75" s="49">
        <f t="shared" si="12"/>
        <v>0</v>
      </c>
      <c r="H75" s="49"/>
      <c r="I75" s="49"/>
      <c r="J75" s="19"/>
    </row>
    <row r="76" s="41" customFormat="true" ht="19.95" customHeight="true" spans="1:10">
      <c r="A76" s="43"/>
      <c r="B76" s="17" t="s">
        <v>115</v>
      </c>
      <c r="C76" s="19">
        <v>1050</v>
      </c>
      <c r="D76" s="19">
        <f t="shared" si="11"/>
        <v>1038</v>
      </c>
      <c r="E76" s="49">
        <v>96</v>
      </c>
      <c r="F76" s="49">
        <v>942</v>
      </c>
      <c r="G76" s="49">
        <f t="shared" si="12"/>
        <v>12</v>
      </c>
      <c r="H76" s="49"/>
      <c r="I76" s="49">
        <v>12</v>
      </c>
      <c r="J76" s="19"/>
    </row>
    <row r="77" s="41" customFormat="true" ht="19.95" customHeight="true" spans="1:10">
      <c r="A77" s="43"/>
      <c r="B77" s="17" t="s">
        <v>116</v>
      </c>
      <c r="C77" s="19">
        <v>2481</v>
      </c>
      <c r="D77" s="19">
        <f t="shared" ref="D77:D98" si="13">E77+F77</f>
        <v>2467</v>
      </c>
      <c r="E77" s="49">
        <v>111</v>
      </c>
      <c r="F77" s="49">
        <v>2356</v>
      </c>
      <c r="G77" s="49">
        <f t="shared" ref="G77:G98" si="14">H77+I77</f>
        <v>14</v>
      </c>
      <c r="H77" s="49"/>
      <c r="I77" s="49">
        <v>14</v>
      </c>
      <c r="J77" s="19"/>
    </row>
    <row r="78" s="41" customFormat="true" ht="19.95" customHeight="true" spans="1:10">
      <c r="A78" s="43"/>
      <c r="B78" s="17" t="s">
        <v>117</v>
      </c>
      <c r="C78" s="19">
        <v>3192</v>
      </c>
      <c r="D78" s="19">
        <f t="shared" si="13"/>
        <v>1514</v>
      </c>
      <c r="E78" s="49">
        <v>148</v>
      </c>
      <c r="F78" s="49">
        <v>1366</v>
      </c>
      <c r="G78" s="49">
        <f t="shared" si="14"/>
        <v>1678</v>
      </c>
      <c r="H78" s="49">
        <v>367</v>
      </c>
      <c r="I78" s="49">
        <v>1311</v>
      </c>
      <c r="J78" s="19"/>
    </row>
    <row r="79" s="41" customFormat="true" ht="19.95" customHeight="true" spans="1:10">
      <c r="A79" s="43"/>
      <c r="B79" s="17" t="s">
        <v>118</v>
      </c>
      <c r="C79" s="19">
        <v>572</v>
      </c>
      <c r="D79" s="19">
        <f t="shared" si="13"/>
        <v>257</v>
      </c>
      <c r="E79" s="49">
        <v>99</v>
      </c>
      <c r="F79" s="49">
        <v>158</v>
      </c>
      <c r="G79" s="49">
        <f t="shared" si="14"/>
        <v>315</v>
      </c>
      <c r="H79" s="49"/>
      <c r="I79" s="49">
        <v>315</v>
      </c>
      <c r="J79" s="19"/>
    </row>
    <row r="80" s="40" customFormat="true" ht="19.95" customHeight="true" spans="1:10">
      <c r="A80" s="43" t="s">
        <v>119</v>
      </c>
      <c r="B80" s="43" t="s">
        <v>19</v>
      </c>
      <c r="C80" s="28">
        <v>3182</v>
      </c>
      <c r="D80" s="28">
        <f t="shared" si="13"/>
        <v>2021</v>
      </c>
      <c r="E80" s="48"/>
      <c r="F80" s="48">
        <v>2021</v>
      </c>
      <c r="G80" s="48">
        <f t="shared" si="14"/>
        <v>1161</v>
      </c>
      <c r="H80" s="48">
        <v>124</v>
      </c>
      <c r="I80" s="48">
        <v>1037</v>
      </c>
      <c r="J80" s="28"/>
    </row>
    <row r="81" s="41" customFormat="true" ht="19.95" customHeight="true" spans="1:10">
      <c r="A81" s="43"/>
      <c r="B81" s="17" t="s">
        <v>120</v>
      </c>
      <c r="C81" s="19">
        <v>182</v>
      </c>
      <c r="D81" s="19">
        <f t="shared" si="13"/>
        <v>182</v>
      </c>
      <c r="E81" s="49"/>
      <c r="F81" s="49">
        <v>182</v>
      </c>
      <c r="G81" s="49">
        <f t="shared" si="14"/>
        <v>0</v>
      </c>
      <c r="H81" s="49"/>
      <c r="I81" s="49"/>
      <c r="J81" s="19"/>
    </row>
    <row r="82" s="41" customFormat="true" ht="19.95" customHeight="true" spans="1:10">
      <c r="A82" s="43"/>
      <c r="B82" s="17" t="s">
        <v>122</v>
      </c>
      <c r="C82" s="19">
        <v>207</v>
      </c>
      <c r="D82" s="19">
        <f t="shared" si="13"/>
        <v>79</v>
      </c>
      <c r="E82" s="49"/>
      <c r="F82" s="49">
        <v>79</v>
      </c>
      <c r="G82" s="49">
        <f t="shared" si="14"/>
        <v>128</v>
      </c>
      <c r="H82" s="49"/>
      <c r="I82" s="49">
        <v>128</v>
      </c>
      <c r="J82" s="19"/>
    </row>
    <row r="83" s="41" customFormat="true" ht="19.95" customHeight="true" spans="1:10">
      <c r="A83" s="43" t="s">
        <v>119</v>
      </c>
      <c r="B83" s="17" t="s">
        <v>123</v>
      </c>
      <c r="C83" s="19">
        <v>398</v>
      </c>
      <c r="D83" s="19">
        <f t="shared" si="13"/>
        <v>86</v>
      </c>
      <c r="E83" s="49"/>
      <c r="F83" s="49">
        <v>86</v>
      </c>
      <c r="G83" s="49">
        <f t="shared" si="14"/>
        <v>312</v>
      </c>
      <c r="H83" s="49"/>
      <c r="I83" s="49">
        <v>312</v>
      </c>
      <c r="J83" s="19"/>
    </row>
    <row r="84" s="41" customFormat="true" ht="19.95" customHeight="true" spans="1:10">
      <c r="A84" s="43"/>
      <c r="B84" s="17" t="s">
        <v>125</v>
      </c>
      <c r="C84" s="19">
        <v>8</v>
      </c>
      <c r="D84" s="19">
        <f t="shared" si="13"/>
        <v>0</v>
      </c>
      <c r="E84" s="49"/>
      <c r="F84" s="49"/>
      <c r="G84" s="49">
        <f t="shared" si="14"/>
        <v>8</v>
      </c>
      <c r="H84" s="49"/>
      <c r="I84" s="49">
        <v>8</v>
      </c>
      <c r="J84" s="19"/>
    </row>
    <row r="85" s="41" customFormat="true" ht="19.95" customHeight="true" spans="1:10">
      <c r="A85" s="43"/>
      <c r="B85" s="17" t="s">
        <v>126</v>
      </c>
      <c r="C85" s="19">
        <v>400</v>
      </c>
      <c r="D85" s="19">
        <f t="shared" si="13"/>
        <v>391</v>
      </c>
      <c r="E85" s="49"/>
      <c r="F85" s="49">
        <v>391</v>
      </c>
      <c r="G85" s="49">
        <f t="shared" si="14"/>
        <v>9</v>
      </c>
      <c r="H85" s="49"/>
      <c r="I85" s="49">
        <v>9</v>
      </c>
      <c r="J85" s="19"/>
    </row>
    <row r="86" s="41" customFormat="true" ht="19.95" customHeight="true" spans="1:10">
      <c r="A86" s="43"/>
      <c r="B86" s="17" t="s">
        <v>127</v>
      </c>
      <c r="C86" s="19">
        <v>862</v>
      </c>
      <c r="D86" s="19">
        <f t="shared" si="13"/>
        <v>221</v>
      </c>
      <c r="E86" s="49"/>
      <c r="F86" s="49">
        <v>221</v>
      </c>
      <c r="G86" s="49">
        <f t="shared" si="14"/>
        <v>641</v>
      </c>
      <c r="H86" s="49">
        <v>124</v>
      </c>
      <c r="I86" s="49">
        <v>517</v>
      </c>
      <c r="J86" s="19"/>
    </row>
    <row r="87" s="41" customFormat="true" ht="19.95" customHeight="true" spans="1:10">
      <c r="A87" s="43"/>
      <c r="B87" s="17" t="s">
        <v>128</v>
      </c>
      <c r="C87" s="19">
        <v>335</v>
      </c>
      <c r="D87" s="19">
        <f t="shared" si="13"/>
        <v>335</v>
      </c>
      <c r="E87" s="49"/>
      <c r="F87" s="49">
        <v>335</v>
      </c>
      <c r="G87" s="49">
        <f t="shared" si="14"/>
        <v>0</v>
      </c>
      <c r="H87" s="49"/>
      <c r="I87" s="49"/>
      <c r="J87" s="19"/>
    </row>
    <row r="88" s="41" customFormat="true" ht="19.95" customHeight="true" spans="1:10">
      <c r="A88" s="43"/>
      <c r="B88" s="17" t="s">
        <v>129</v>
      </c>
      <c r="C88" s="19">
        <v>758</v>
      </c>
      <c r="D88" s="19">
        <f t="shared" si="13"/>
        <v>727</v>
      </c>
      <c r="E88" s="49"/>
      <c r="F88" s="49">
        <v>727</v>
      </c>
      <c r="G88" s="49">
        <f t="shared" si="14"/>
        <v>31</v>
      </c>
      <c r="H88" s="49"/>
      <c r="I88" s="49">
        <v>31</v>
      </c>
      <c r="J88" s="19"/>
    </row>
    <row r="89" s="41" customFormat="true" ht="19.95" customHeight="true" spans="1:10">
      <c r="A89" s="43"/>
      <c r="B89" s="17" t="s">
        <v>130</v>
      </c>
      <c r="C89" s="19">
        <v>32</v>
      </c>
      <c r="D89" s="19">
        <f t="shared" si="13"/>
        <v>0</v>
      </c>
      <c r="E89" s="49"/>
      <c r="F89" s="49"/>
      <c r="G89" s="49">
        <f t="shared" si="14"/>
        <v>32</v>
      </c>
      <c r="H89" s="49"/>
      <c r="I89" s="49">
        <v>32</v>
      </c>
      <c r="J89" s="19"/>
    </row>
    <row r="90" s="40" customFormat="true" ht="19.95" customHeight="true" spans="1:10">
      <c r="A90" s="43" t="s">
        <v>131</v>
      </c>
      <c r="B90" s="43" t="s">
        <v>19</v>
      </c>
      <c r="C90" s="28">
        <v>4660</v>
      </c>
      <c r="D90" s="28">
        <f t="shared" si="13"/>
        <v>2028</v>
      </c>
      <c r="E90" s="48"/>
      <c r="F90" s="48">
        <v>2028</v>
      </c>
      <c r="G90" s="48">
        <f t="shared" si="14"/>
        <v>2632</v>
      </c>
      <c r="H90" s="48">
        <v>256</v>
      </c>
      <c r="I90" s="48">
        <v>2376</v>
      </c>
      <c r="J90" s="28"/>
    </row>
    <row r="91" s="40" customFormat="true" ht="48" customHeight="true" spans="1:10">
      <c r="A91" s="43"/>
      <c r="B91" s="17" t="s">
        <v>193</v>
      </c>
      <c r="C91" s="19">
        <v>113</v>
      </c>
      <c r="D91" s="19">
        <f t="shared" ref="D91" si="15">E91+F91</f>
        <v>77</v>
      </c>
      <c r="E91" s="49"/>
      <c r="F91" s="49">
        <v>77</v>
      </c>
      <c r="G91" s="49">
        <f t="shared" ref="G91" si="16">H91+I91</f>
        <v>36</v>
      </c>
      <c r="H91" s="49"/>
      <c r="I91" s="49">
        <v>36</v>
      </c>
      <c r="J91" s="16" t="s">
        <v>194</v>
      </c>
    </row>
    <row r="92" s="41" customFormat="true" ht="19.95" customHeight="true" spans="1:10">
      <c r="A92" s="43"/>
      <c r="B92" s="17" t="s">
        <v>134</v>
      </c>
      <c r="C92" s="19">
        <v>396</v>
      </c>
      <c r="D92" s="19">
        <f t="shared" si="13"/>
        <v>308</v>
      </c>
      <c r="E92" s="49"/>
      <c r="F92" s="49">
        <v>308</v>
      </c>
      <c r="G92" s="49">
        <f t="shared" si="14"/>
        <v>88</v>
      </c>
      <c r="H92" s="49"/>
      <c r="I92" s="49">
        <v>88</v>
      </c>
      <c r="J92" s="19"/>
    </row>
    <row r="93" s="41" customFormat="true" ht="31.2" customHeight="true" spans="1:10">
      <c r="A93" s="43"/>
      <c r="B93" s="17" t="s">
        <v>135</v>
      </c>
      <c r="C93" s="19">
        <v>233</v>
      </c>
      <c r="D93" s="19">
        <f t="shared" si="13"/>
        <v>0</v>
      </c>
      <c r="E93" s="49"/>
      <c r="F93" s="49"/>
      <c r="G93" s="49">
        <f t="shared" si="14"/>
        <v>233</v>
      </c>
      <c r="H93" s="49"/>
      <c r="I93" s="49">
        <v>233</v>
      </c>
      <c r="J93" s="19"/>
    </row>
    <row r="94" s="41" customFormat="true" ht="19.95" customHeight="true" spans="1:10">
      <c r="A94" s="43"/>
      <c r="B94" s="17" t="s">
        <v>144</v>
      </c>
      <c r="C94" s="19">
        <v>248</v>
      </c>
      <c r="D94" s="19">
        <f t="shared" si="13"/>
        <v>193</v>
      </c>
      <c r="E94" s="49"/>
      <c r="F94" s="49">
        <v>193</v>
      </c>
      <c r="G94" s="49">
        <f t="shared" si="14"/>
        <v>55</v>
      </c>
      <c r="H94" s="49"/>
      <c r="I94" s="49">
        <v>55</v>
      </c>
      <c r="J94" s="19"/>
    </row>
    <row r="95" s="41" customFormat="true" ht="19.95" customHeight="true" spans="1:10">
      <c r="A95" s="43"/>
      <c r="B95" s="17" t="s">
        <v>136</v>
      </c>
      <c r="C95" s="19">
        <v>61</v>
      </c>
      <c r="D95" s="19">
        <f t="shared" si="13"/>
        <v>0</v>
      </c>
      <c r="E95" s="49"/>
      <c r="F95" s="49"/>
      <c r="G95" s="49">
        <f t="shared" si="14"/>
        <v>61</v>
      </c>
      <c r="H95" s="49"/>
      <c r="I95" s="49">
        <v>61</v>
      </c>
      <c r="J95" s="19"/>
    </row>
    <row r="96" s="41" customFormat="true" ht="19.95" customHeight="true" spans="1:10">
      <c r="A96" s="43"/>
      <c r="B96" s="17" t="s">
        <v>137</v>
      </c>
      <c r="C96" s="19">
        <v>76</v>
      </c>
      <c r="D96" s="19">
        <f t="shared" si="13"/>
        <v>0</v>
      </c>
      <c r="E96" s="49"/>
      <c r="F96" s="49"/>
      <c r="G96" s="49">
        <f t="shared" si="14"/>
        <v>76</v>
      </c>
      <c r="H96" s="49"/>
      <c r="I96" s="49">
        <v>76</v>
      </c>
      <c r="J96" s="19"/>
    </row>
    <row r="97" s="41" customFormat="true" ht="19.95" customHeight="true" spans="1:10">
      <c r="A97" s="43"/>
      <c r="B97" s="17" t="s">
        <v>138</v>
      </c>
      <c r="C97" s="19">
        <v>666</v>
      </c>
      <c r="D97" s="19">
        <f t="shared" si="13"/>
        <v>440</v>
      </c>
      <c r="E97" s="49"/>
      <c r="F97" s="49">
        <v>440</v>
      </c>
      <c r="G97" s="49">
        <f t="shared" si="14"/>
        <v>226</v>
      </c>
      <c r="H97" s="49"/>
      <c r="I97" s="49">
        <v>226</v>
      </c>
      <c r="J97" s="19"/>
    </row>
    <row r="98" s="41" customFormat="true" ht="19.95" customHeight="true" spans="1:10">
      <c r="A98" s="43"/>
      <c r="B98" s="17" t="s">
        <v>139</v>
      </c>
      <c r="C98" s="19">
        <v>408</v>
      </c>
      <c r="D98" s="19">
        <f t="shared" si="13"/>
        <v>0</v>
      </c>
      <c r="E98" s="49"/>
      <c r="F98" s="49"/>
      <c r="G98" s="49">
        <f t="shared" si="14"/>
        <v>408</v>
      </c>
      <c r="H98" s="49">
        <v>56</v>
      </c>
      <c r="I98" s="49">
        <v>352</v>
      </c>
      <c r="J98" s="19"/>
    </row>
    <row r="99" s="41" customFormat="true" ht="19.95" customHeight="true" spans="1:10">
      <c r="A99" s="43"/>
      <c r="B99" s="17" t="s">
        <v>140</v>
      </c>
      <c r="C99" s="19">
        <v>1498</v>
      </c>
      <c r="D99" s="19">
        <f t="shared" ref="D99:D129" si="17">E99+F99</f>
        <v>386</v>
      </c>
      <c r="E99" s="49"/>
      <c r="F99" s="49">
        <v>386</v>
      </c>
      <c r="G99" s="49">
        <f t="shared" ref="G99:G129" si="18">H99+I99</f>
        <v>1112</v>
      </c>
      <c r="H99" s="49">
        <v>200</v>
      </c>
      <c r="I99" s="49">
        <v>912</v>
      </c>
      <c r="J99" s="19"/>
    </row>
    <row r="100" s="41" customFormat="true" ht="19.95" customHeight="true" spans="1:10">
      <c r="A100" s="43"/>
      <c r="B100" s="17" t="s">
        <v>141</v>
      </c>
      <c r="C100" s="19">
        <v>307</v>
      </c>
      <c r="D100" s="19">
        <f t="shared" si="17"/>
        <v>177</v>
      </c>
      <c r="E100" s="49"/>
      <c r="F100" s="49">
        <v>177</v>
      </c>
      <c r="G100" s="49">
        <f t="shared" si="18"/>
        <v>130</v>
      </c>
      <c r="H100" s="49"/>
      <c r="I100" s="49">
        <v>130</v>
      </c>
      <c r="J100" s="19"/>
    </row>
    <row r="101" s="41" customFormat="true" ht="19.95" customHeight="true" spans="1:10">
      <c r="A101" s="43"/>
      <c r="B101" s="17" t="s">
        <v>142</v>
      </c>
      <c r="C101" s="19">
        <v>308</v>
      </c>
      <c r="D101" s="19">
        <f t="shared" si="17"/>
        <v>297</v>
      </c>
      <c r="E101" s="49"/>
      <c r="F101" s="49">
        <v>297</v>
      </c>
      <c r="G101" s="49">
        <f t="shared" si="18"/>
        <v>11</v>
      </c>
      <c r="H101" s="49"/>
      <c r="I101" s="49">
        <v>11</v>
      </c>
      <c r="J101" s="19"/>
    </row>
    <row r="102" s="41" customFormat="true" ht="19.95" customHeight="true" spans="1:10">
      <c r="A102" s="43"/>
      <c r="B102" s="17" t="s">
        <v>143</v>
      </c>
      <c r="C102" s="19">
        <v>346</v>
      </c>
      <c r="D102" s="19">
        <f t="shared" si="17"/>
        <v>150</v>
      </c>
      <c r="E102" s="49"/>
      <c r="F102" s="49">
        <v>150</v>
      </c>
      <c r="G102" s="49">
        <f t="shared" si="18"/>
        <v>196</v>
      </c>
      <c r="H102" s="49"/>
      <c r="I102" s="49">
        <v>196</v>
      </c>
      <c r="J102" s="19"/>
    </row>
    <row r="103" s="40" customFormat="true" ht="19.95" customHeight="true" spans="1:10">
      <c r="A103" s="43" t="s">
        <v>44</v>
      </c>
      <c r="B103" s="43" t="s">
        <v>19</v>
      </c>
      <c r="C103" s="28">
        <v>2729</v>
      </c>
      <c r="D103" s="28">
        <f t="shared" si="17"/>
        <v>1739</v>
      </c>
      <c r="E103" s="48">
        <v>988</v>
      </c>
      <c r="F103" s="48">
        <v>751</v>
      </c>
      <c r="G103" s="48">
        <f t="shared" si="18"/>
        <v>990</v>
      </c>
      <c r="H103" s="48">
        <v>40</v>
      </c>
      <c r="I103" s="48">
        <v>950</v>
      </c>
      <c r="J103" s="28"/>
    </row>
    <row r="104" s="41" customFormat="true" ht="18" customHeight="true" spans="1:10">
      <c r="A104" s="43"/>
      <c r="B104" s="17" t="s">
        <v>145</v>
      </c>
      <c r="C104" s="19">
        <v>62</v>
      </c>
      <c r="D104" s="19">
        <f t="shared" si="17"/>
        <v>62</v>
      </c>
      <c r="E104" s="49">
        <v>33</v>
      </c>
      <c r="F104" s="49">
        <v>29</v>
      </c>
      <c r="G104" s="49">
        <f t="shared" si="18"/>
        <v>0</v>
      </c>
      <c r="H104" s="49"/>
      <c r="I104" s="49"/>
      <c r="J104" s="19"/>
    </row>
    <row r="105" s="41" customFormat="true" ht="18" customHeight="true" spans="1:10">
      <c r="A105" s="43"/>
      <c r="B105" s="17" t="s">
        <v>146</v>
      </c>
      <c r="C105" s="19">
        <v>36</v>
      </c>
      <c r="D105" s="19">
        <f t="shared" si="17"/>
        <v>36</v>
      </c>
      <c r="E105" s="49">
        <v>36</v>
      </c>
      <c r="F105" s="49"/>
      <c r="G105" s="49">
        <f t="shared" si="18"/>
        <v>0</v>
      </c>
      <c r="H105" s="49"/>
      <c r="I105" s="49"/>
      <c r="J105" s="19"/>
    </row>
    <row r="106" s="41" customFormat="true" ht="18" customHeight="true" spans="1:10">
      <c r="A106" s="43"/>
      <c r="B106" s="17" t="s">
        <v>147</v>
      </c>
      <c r="C106" s="19">
        <v>623</v>
      </c>
      <c r="D106" s="19">
        <f t="shared" si="17"/>
        <v>235</v>
      </c>
      <c r="E106" s="49">
        <v>173</v>
      </c>
      <c r="F106" s="49">
        <v>62</v>
      </c>
      <c r="G106" s="49">
        <f t="shared" si="18"/>
        <v>388</v>
      </c>
      <c r="H106" s="49">
        <v>40</v>
      </c>
      <c r="I106" s="49">
        <v>348</v>
      </c>
      <c r="J106" s="19"/>
    </row>
    <row r="107" s="41" customFormat="true" ht="18" customHeight="true" spans="1:10">
      <c r="A107" s="43"/>
      <c r="B107" s="17" t="s">
        <v>148</v>
      </c>
      <c r="C107" s="19">
        <v>37</v>
      </c>
      <c r="D107" s="19">
        <f t="shared" si="17"/>
        <v>31</v>
      </c>
      <c r="E107" s="49">
        <v>31</v>
      </c>
      <c r="F107" s="49"/>
      <c r="G107" s="49">
        <f t="shared" si="18"/>
        <v>6</v>
      </c>
      <c r="H107" s="49"/>
      <c r="I107" s="49">
        <v>6</v>
      </c>
      <c r="J107" s="19"/>
    </row>
    <row r="108" s="41" customFormat="true" ht="18" customHeight="true" spans="1:10">
      <c r="A108" s="43"/>
      <c r="B108" s="17" t="s">
        <v>149</v>
      </c>
      <c r="C108" s="19">
        <v>731</v>
      </c>
      <c r="D108" s="19">
        <f t="shared" si="17"/>
        <v>354</v>
      </c>
      <c r="E108" s="49">
        <v>301</v>
      </c>
      <c r="F108" s="49">
        <v>53</v>
      </c>
      <c r="G108" s="49">
        <f t="shared" si="18"/>
        <v>377</v>
      </c>
      <c r="H108" s="49"/>
      <c r="I108" s="49">
        <v>377</v>
      </c>
      <c r="J108" s="19"/>
    </row>
    <row r="109" s="41" customFormat="true" ht="18" customHeight="true" spans="1:10">
      <c r="A109" s="43"/>
      <c r="B109" s="17" t="s">
        <v>150</v>
      </c>
      <c r="C109" s="19">
        <v>13</v>
      </c>
      <c r="D109" s="19">
        <f t="shared" si="17"/>
        <v>0</v>
      </c>
      <c r="E109" s="49"/>
      <c r="F109" s="49"/>
      <c r="G109" s="49">
        <f t="shared" si="18"/>
        <v>13</v>
      </c>
      <c r="H109" s="49"/>
      <c r="I109" s="49">
        <v>13</v>
      </c>
      <c r="J109" s="19"/>
    </row>
    <row r="110" s="41" customFormat="true" ht="18" customHeight="true" spans="1:10">
      <c r="A110" s="43"/>
      <c r="B110" s="17" t="s">
        <v>151</v>
      </c>
      <c r="C110" s="19">
        <v>304</v>
      </c>
      <c r="D110" s="19">
        <f t="shared" si="17"/>
        <v>142</v>
      </c>
      <c r="E110" s="49">
        <v>28</v>
      </c>
      <c r="F110" s="49">
        <v>114</v>
      </c>
      <c r="G110" s="49">
        <f t="shared" si="18"/>
        <v>162</v>
      </c>
      <c r="H110" s="49"/>
      <c r="I110" s="49">
        <v>162</v>
      </c>
      <c r="J110" s="19"/>
    </row>
    <row r="111" s="41" customFormat="true" ht="18" customHeight="true" spans="1:10">
      <c r="A111" s="43"/>
      <c r="B111" s="17" t="s">
        <v>153</v>
      </c>
      <c r="C111" s="19">
        <v>176</v>
      </c>
      <c r="D111" s="19">
        <f t="shared" si="17"/>
        <v>162</v>
      </c>
      <c r="E111" s="49">
        <v>80</v>
      </c>
      <c r="F111" s="49">
        <v>82</v>
      </c>
      <c r="G111" s="49">
        <f t="shared" si="18"/>
        <v>14</v>
      </c>
      <c r="H111" s="49"/>
      <c r="I111" s="49">
        <v>14</v>
      </c>
      <c r="J111" s="19"/>
    </row>
    <row r="112" s="41" customFormat="true" ht="18" customHeight="true" spans="1:10">
      <c r="A112" s="43"/>
      <c r="B112" s="17" t="s">
        <v>152</v>
      </c>
      <c r="C112" s="19">
        <v>49</v>
      </c>
      <c r="D112" s="19">
        <f t="shared" si="17"/>
        <v>25</v>
      </c>
      <c r="E112" s="49">
        <v>25</v>
      </c>
      <c r="F112" s="49"/>
      <c r="G112" s="49">
        <f t="shared" si="18"/>
        <v>24</v>
      </c>
      <c r="H112" s="49"/>
      <c r="I112" s="49">
        <v>24</v>
      </c>
      <c r="J112" s="19"/>
    </row>
    <row r="113" s="41" customFormat="true" ht="18" customHeight="true" spans="1:10">
      <c r="A113" s="43"/>
      <c r="B113" s="17" t="s">
        <v>154</v>
      </c>
      <c r="C113" s="19">
        <v>216</v>
      </c>
      <c r="D113" s="19">
        <f t="shared" si="17"/>
        <v>216</v>
      </c>
      <c r="E113" s="49">
        <v>199</v>
      </c>
      <c r="F113" s="49">
        <v>17</v>
      </c>
      <c r="G113" s="49">
        <f t="shared" si="18"/>
        <v>0</v>
      </c>
      <c r="H113" s="49"/>
      <c r="I113" s="49"/>
      <c r="J113" s="19"/>
    </row>
    <row r="114" s="41" customFormat="true" ht="18" customHeight="true" spans="1:10">
      <c r="A114" s="43"/>
      <c r="B114" s="17" t="s">
        <v>195</v>
      </c>
      <c r="C114" s="19">
        <v>67</v>
      </c>
      <c r="D114" s="19">
        <f t="shared" si="17"/>
        <v>67</v>
      </c>
      <c r="E114" s="49">
        <v>67</v>
      </c>
      <c r="F114" s="49"/>
      <c r="G114" s="49">
        <f t="shared" si="18"/>
        <v>0</v>
      </c>
      <c r="H114" s="49"/>
      <c r="I114" s="49"/>
      <c r="J114" s="19"/>
    </row>
    <row r="115" s="41" customFormat="true" ht="18" customHeight="true" spans="1:10">
      <c r="A115" s="43"/>
      <c r="B115" s="17" t="s">
        <v>155</v>
      </c>
      <c r="C115" s="19">
        <v>415</v>
      </c>
      <c r="D115" s="19">
        <f t="shared" si="17"/>
        <v>409</v>
      </c>
      <c r="E115" s="49">
        <v>15</v>
      </c>
      <c r="F115" s="49">
        <v>394</v>
      </c>
      <c r="G115" s="49">
        <f t="shared" si="18"/>
        <v>6</v>
      </c>
      <c r="H115" s="49"/>
      <c r="I115" s="49">
        <v>6</v>
      </c>
      <c r="J115" s="19"/>
    </row>
    <row r="116" s="40" customFormat="true" ht="19.95" customHeight="true" spans="1:10">
      <c r="A116" s="43" t="s">
        <v>156</v>
      </c>
      <c r="B116" s="43" t="s">
        <v>19</v>
      </c>
      <c r="C116" s="28">
        <v>3427</v>
      </c>
      <c r="D116" s="28">
        <f t="shared" si="17"/>
        <v>820</v>
      </c>
      <c r="E116" s="48"/>
      <c r="F116" s="48">
        <v>820</v>
      </c>
      <c r="G116" s="48">
        <f t="shared" si="18"/>
        <v>2607</v>
      </c>
      <c r="H116" s="48">
        <v>319</v>
      </c>
      <c r="I116" s="48">
        <v>2288</v>
      </c>
      <c r="J116" s="28"/>
    </row>
    <row r="117" s="41" customFormat="true" ht="19.95" customHeight="true" spans="1:10">
      <c r="A117" s="43"/>
      <c r="B117" s="17" t="s">
        <v>157</v>
      </c>
      <c r="C117" s="19">
        <v>191</v>
      </c>
      <c r="D117" s="19">
        <f t="shared" si="17"/>
        <v>0</v>
      </c>
      <c r="E117" s="49"/>
      <c r="F117" s="49"/>
      <c r="G117" s="49">
        <f t="shared" si="18"/>
        <v>191</v>
      </c>
      <c r="H117" s="49"/>
      <c r="I117" s="49">
        <v>191</v>
      </c>
      <c r="J117" s="19"/>
    </row>
    <row r="118" s="41" customFormat="true" ht="19.95" customHeight="true" spans="1:10">
      <c r="A118" s="43"/>
      <c r="B118" s="17" t="s">
        <v>158</v>
      </c>
      <c r="C118" s="19">
        <v>648</v>
      </c>
      <c r="D118" s="19">
        <f t="shared" si="17"/>
        <v>58</v>
      </c>
      <c r="E118" s="49"/>
      <c r="F118" s="49">
        <v>58</v>
      </c>
      <c r="G118" s="49">
        <f t="shared" si="18"/>
        <v>590</v>
      </c>
      <c r="H118" s="49">
        <v>63</v>
      </c>
      <c r="I118" s="49">
        <v>527</v>
      </c>
      <c r="J118" s="19"/>
    </row>
    <row r="119" s="41" customFormat="true" ht="19.95" customHeight="true" spans="1:10">
      <c r="A119" s="43"/>
      <c r="B119" s="17" t="s">
        <v>159</v>
      </c>
      <c r="C119" s="19">
        <v>1594</v>
      </c>
      <c r="D119" s="19">
        <f t="shared" si="17"/>
        <v>551</v>
      </c>
      <c r="E119" s="49"/>
      <c r="F119" s="49">
        <v>551</v>
      </c>
      <c r="G119" s="49">
        <f t="shared" si="18"/>
        <v>1043</v>
      </c>
      <c r="H119" s="49">
        <v>180</v>
      </c>
      <c r="I119" s="49">
        <v>863</v>
      </c>
      <c r="J119" s="19"/>
    </row>
    <row r="120" s="41" customFormat="true" ht="19.95" customHeight="true" spans="1:10">
      <c r="A120" s="43"/>
      <c r="B120" s="17" t="s">
        <v>161</v>
      </c>
      <c r="C120" s="19">
        <v>87</v>
      </c>
      <c r="D120" s="19">
        <f t="shared" si="17"/>
        <v>0</v>
      </c>
      <c r="E120" s="49"/>
      <c r="F120" s="49"/>
      <c r="G120" s="49">
        <f t="shared" si="18"/>
        <v>87</v>
      </c>
      <c r="H120" s="49"/>
      <c r="I120" s="49">
        <v>87</v>
      </c>
      <c r="J120" s="19"/>
    </row>
    <row r="121" s="41" customFormat="true" ht="19.95" customHeight="true" spans="1:10">
      <c r="A121" s="43"/>
      <c r="B121" s="17" t="s">
        <v>160</v>
      </c>
      <c r="C121" s="19">
        <v>907</v>
      </c>
      <c r="D121" s="19">
        <f t="shared" si="17"/>
        <v>211</v>
      </c>
      <c r="E121" s="49"/>
      <c r="F121" s="49">
        <v>211</v>
      </c>
      <c r="G121" s="49">
        <f t="shared" si="18"/>
        <v>696</v>
      </c>
      <c r="H121" s="49">
        <v>76</v>
      </c>
      <c r="I121" s="49">
        <v>620</v>
      </c>
      <c r="J121" s="19"/>
    </row>
    <row r="122" s="40" customFormat="true" ht="19.95" customHeight="true" spans="1:10">
      <c r="A122" s="43" t="s">
        <v>162</v>
      </c>
      <c r="B122" s="43" t="s">
        <v>19</v>
      </c>
      <c r="C122" s="28">
        <v>1292</v>
      </c>
      <c r="D122" s="28">
        <f t="shared" si="17"/>
        <v>1051</v>
      </c>
      <c r="E122" s="48"/>
      <c r="F122" s="48">
        <v>1051</v>
      </c>
      <c r="G122" s="48">
        <f t="shared" si="18"/>
        <v>241</v>
      </c>
      <c r="H122" s="48">
        <v>50</v>
      </c>
      <c r="I122" s="48">
        <v>191</v>
      </c>
      <c r="J122" s="28"/>
    </row>
    <row r="123" s="41" customFormat="true" ht="19.95" customHeight="true" spans="1:10">
      <c r="A123" s="43"/>
      <c r="B123" s="17" t="s">
        <v>164</v>
      </c>
      <c r="C123" s="19">
        <v>630</v>
      </c>
      <c r="D123" s="19">
        <f t="shared" si="17"/>
        <v>630</v>
      </c>
      <c r="E123" s="49"/>
      <c r="F123" s="49">
        <v>630</v>
      </c>
      <c r="G123" s="49">
        <f t="shared" si="18"/>
        <v>0</v>
      </c>
      <c r="H123" s="49"/>
      <c r="I123" s="49"/>
      <c r="J123" s="19"/>
    </row>
    <row r="124" s="41" customFormat="true" ht="19.95" customHeight="true" spans="1:10">
      <c r="A124" s="43"/>
      <c r="B124" s="17" t="s">
        <v>165</v>
      </c>
      <c r="C124" s="19">
        <v>104</v>
      </c>
      <c r="D124" s="19">
        <f t="shared" si="17"/>
        <v>104</v>
      </c>
      <c r="E124" s="49"/>
      <c r="F124" s="49">
        <v>104</v>
      </c>
      <c r="G124" s="49">
        <f t="shared" si="18"/>
        <v>0</v>
      </c>
      <c r="H124" s="49"/>
      <c r="I124" s="49"/>
      <c r="J124" s="19"/>
    </row>
    <row r="125" s="41" customFormat="true" ht="19.95" customHeight="true" spans="1:10">
      <c r="A125" s="43"/>
      <c r="B125" s="17" t="s">
        <v>167</v>
      </c>
      <c r="C125" s="19">
        <v>43</v>
      </c>
      <c r="D125" s="19">
        <f t="shared" si="17"/>
        <v>43</v>
      </c>
      <c r="E125" s="49"/>
      <c r="F125" s="49">
        <v>43</v>
      </c>
      <c r="G125" s="49">
        <f t="shared" si="18"/>
        <v>0</v>
      </c>
      <c r="H125" s="49"/>
      <c r="I125" s="49"/>
      <c r="J125" s="19"/>
    </row>
    <row r="126" s="41" customFormat="true" ht="19.95" customHeight="true" spans="1:10">
      <c r="A126" s="43"/>
      <c r="B126" s="17" t="s">
        <v>168</v>
      </c>
      <c r="C126" s="19">
        <v>71</v>
      </c>
      <c r="D126" s="19">
        <f t="shared" si="17"/>
        <v>71</v>
      </c>
      <c r="E126" s="49"/>
      <c r="F126" s="49">
        <v>71</v>
      </c>
      <c r="G126" s="49">
        <f t="shared" si="18"/>
        <v>0</v>
      </c>
      <c r="H126" s="49"/>
      <c r="I126" s="49"/>
      <c r="J126" s="19"/>
    </row>
    <row r="127" s="41" customFormat="true" ht="19.95" customHeight="true" spans="1:10">
      <c r="A127" s="43"/>
      <c r="B127" s="17" t="s">
        <v>166</v>
      </c>
      <c r="C127" s="19">
        <v>174</v>
      </c>
      <c r="D127" s="19">
        <f t="shared" si="17"/>
        <v>174</v>
      </c>
      <c r="E127" s="49"/>
      <c r="F127" s="49">
        <v>174</v>
      </c>
      <c r="G127" s="49">
        <f t="shared" si="18"/>
        <v>0</v>
      </c>
      <c r="H127" s="49"/>
      <c r="I127" s="49"/>
      <c r="J127" s="19"/>
    </row>
    <row r="128" s="41" customFormat="true" ht="19.95" customHeight="true" spans="1:10">
      <c r="A128" s="43"/>
      <c r="B128" s="17" t="s">
        <v>169</v>
      </c>
      <c r="C128" s="19">
        <v>241</v>
      </c>
      <c r="D128" s="19">
        <f t="shared" si="17"/>
        <v>0</v>
      </c>
      <c r="E128" s="49"/>
      <c r="F128" s="49"/>
      <c r="G128" s="49">
        <f t="shared" si="18"/>
        <v>241</v>
      </c>
      <c r="H128" s="49">
        <v>50</v>
      </c>
      <c r="I128" s="49">
        <v>191</v>
      </c>
      <c r="J128" s="19"/>
    </row>
    <row r="129" s="41" customFormat="true" ht="19.95" customHeight="true" spans="1:10">
      <c r="A129" s="43"/>
      <c r="B129" s="17" t="s">
        <v>170</v>
      </c>
      <c r="C129" s="19">
        <v>29</v>
      </c>
      <c r="D129" s="19">
        <f t="shared" si="17"/>
        <v>29</v>
      </c>
      <c r="E129" s="49"/>
      <c r="F129" s="49">
        <v>29</v>
      </c>
      <c r="G129" s="49">
        <f t="shared" si="18"/>
        <v>0</v>
      </c>
      <c r="H129" s="49"/>
      <c r="I129" s="49"/>
      <c r="J129" s="19"/>
    </row>
  </sheetData>
  <sheetProtection formatCells="0" insertHyperlinks="0" autoFilter="0"/>
  <mergeCells count="25">
    <mergeCell ref="A2:J2"/>
    <mergeCell ref="I3:J3"/>
    <mergeCell ref="D4:F4"/>
    <mergeCell ref="G4:I4"/>
    <mergeCell ref="A6:B6"/>
    <mergeCell ref="A4:A5"/>
    <mergeCell ref="A7:A10"/>
    <mergeCell ref="A11:A16"/>
    <mergeCell ref="A17:A22"/>
    <mergeCell ref="A23:A34"/>
    <mergeCell ref="A35:A37"/>
    <mergeCell ref="A38:A46"/>
    <mergeCell ref="A47:A56"/>
    <mergeCell ref="A58:A66"/>
    <mergeCell ref="A67:A71"/>
    <mergeCell ref="A72:A79"/>
    <mergeCell ref="A80:A82"/>
    <mergeCell ref="A83:A89"/>
    <mergeCell ref="A90:A102"/>
    <mergeCell ref="A103:A115"/>
    <mergeCell ref="A116:A121"/>
    <mergeCell ref="A122:A129"/>
    <mergeCell ref="B4:B5"/>
    <mergeCell ref="C4:C5"/>
    <mergeCell ref="J4:J5"/>
  </mergeCells>
  <conditionalFormatting sqref="B4:B5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scale="9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0"/>
  <sheetViews>
    <sheetView workbookViewId="0">
      <selection activeCell="U10" sqref="U10"/>
    </sheetView>
  </sheetViews>
  <sheetFormatPr defaultColWidth="9.10833333333333" defaultRowHeight="13.5"/>
  <cols>
    <col min="1" max="1" width="9.88333333333333" style="4" customWidth="true"/>
    <col min="2" max="2" width="8.21666666666667" style="4" customWidth="true"/>
    <col min="3" max="3" width="9.88333333333333" style="4" customWidth="true"/>
    <col min="4" max="4" width="10.8833333333333" style="4" customWidth="true"/>
    <col min="5" max="5" width="7.44166666666667" style="4" customWidth="true"/>
    <col min="6" max="6" width="9.55833333333333" style="4" customWidth="true"/>
    <col min="7" max="7" width="9.66666666666667" style="4" customWidth="true"/>
    <col min="8" max="8" width="8" style="4" customWidth="true"/>
    <col min="9" max="10" width="6.44166666666667" style="4" customWidth="true"/>
    <col min="11" max="11" width="6.55833333333333" style="4" customWidth="true"/>
    <col min="12" max="12" width="7.88333333333333" style="4" customWidth="true"/>
    <col min="13" max="13" width="8.10833333333333" style="4" customWidth="true"/>
    <col min="14" max="14" width="6.775" style="4" customWidth="true"/>
    <col min="15" max="15" width="5.66666666666667" style="4" customWidth="true"/>
    <col min="16" max="16" width="7.88333333333333" style="4" customWidth="true"/>
    <col min="17" max="17" width="7.775" style="4" customWidth="true"/>
    <col min="18" max="18" width="9.33333333333333" style="4" customWidth="true"/>
    <col min="19" max="19" width="12.4416666666667" style="4" customWidth="true"/>
    <col min="20" max="16364" width="9.10833333333333" style="4" customWidth="true"/>
    <col min="16365" max="16384" width="9.10833333333333" style="4"/>
  </cols>
  <sheetData>
    <row r="1" spans="1:6">
      <c r="A1" s="5" t="s">
        <v>196</v>
      </c>
      <c r="B1" s="5"/>
      <c r="C1" s="5"/>
      <c r="D1" s="5"/>
      <c r="E1" s="5"/>
      <c r="F1" s="5"/>
    </row>
    <row r="2" ht="27" customHeight="true" spans="1:18">
      <c r="A2" s="6" t="s">
        <v>197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7.6" customHeight="true" spans="1:18">
      <c r="A3" s="7" t="s">
        <v>16</v>
      </c>
      <c r="B3" s="7" t="s">
        <v>48</v>
      </c>
      <c r="C3" s="8" t="s">
        <v>198</v>
      </c>
      <c r="D3" s="9"/>
      <c r="E3" s="9"/>
      <c r="F3" s="9"/>
      <c r="G3" s="9"/>
      <c r="H3" s="9"/>
      <c r="I3" s="9"/>
      <c r="J3" s="9"/>
      <c r="K3" s="9"/>
      <c r="L3" s="25"/>
      <c r="M3" s="8" t="s">
        <v>199</v>
      </c>
      <c r="N3" s="9"/>
      <c r="O3" s="9"/>
      <c r="P3" s="9"/>
      <c r="Q3" s="25"/>
      <c r="R3" s="13" t="s">
        <v>200</v>
      </c>
    </row>
    <row r="4" s="1" customFormat="true" ht="42" customHeight="true" spans="1:18">
      <c r="A4" s="7"/>
      <c r="B4" s="7"/>
      <c r="C4" s="8" t="s">
        <v>201</v>
      </c>
      <c r="D4" s="9"/>
      <c r="E4" s="9"/>
      <c r="F4" s="9"/>
      <c r="G4" s="9"/>
      <c r="H4" s="25"/>
      <c r="I4" s="8" t="s">
        <v>202</v>
      </c>
      <c r="J4" s="9"/>
      <c r="K4" s="13" t="s">
        <v>203</v>
      </c>
      <c r="L4" s="13" t="s">
        <v>204</v>
      </c>
      <c r="M4" s="13" t="s">
        <v>205</v>
      </c>
      <c r="N4" s="13" t="s">
        <v>206</v>
      </c>
      <c r="O4" s="13"/>
      <c r="P4" s="13" t="s">
        <v>207</v>
      </c>
      <c r="Q4" s="13" t="s">
        <v>208</v>
      </c>
      <c r="R4" s="13" t="s">
        <v>209</v>
      </c>
    </row>
    <row r="5" ht="75" customHeight="true" spans="1:18">
      <c r="A5" s="7"/>
      <c r="B5" s="7"/>
      <c r="C5" s="7" t="s">
        <v>210</v>
      </c>
      <c r="D5" s="7" t="s">
        <v>211</v>
      </c>
      <c r="E5" s="7" t="s">
        <v>212</v>
      </c>
      <c r="F5" s="7" t="s">
        <v>213</v>
      </c>
      <c r="G5" s="7" t="s">
        <v>214</v>
      </c>
      <c r="H5" s="13" t="s">
        <v>215</v>
      </c>
      <c r="I5" s="13" t="s">
        <v>216</v>
      </c>
      <c r="J5" s="13" t="s">
        <v>217</v>
      </c>
      <c r="K5" s="13" t="s">
        <v>218</v>
      </c>
      <c r="L5" s="30" t="s">
        <v>219</v>
      </c>
      <c r="M5" s="30" t="s">
        <v>220</v>
      </c>
      <c r="N5" s="30" t="s">
        <v>221</v>
      </c>
      <c r="O5" s="30" t="s">
        <v>222</v>
      </c>
      <c r="P5" s="30" t="s">
        <v>223</v>
      </c>
      <c r="Q5" s="30" t="s">
        <v>224</v>
      </c>
      <c r="R5" s="30" t="s">
        <v>225</v>
      </c>
    </row>
    <row r="6" ht="19.95" customHeight="true" spans="1:18">
      <c r="A6" s="10" t="s">
        <v>5</v>
      </c>
      <c r="B6" s="11"/>
      <c r="C6" s="12">
        <f>C7+C14+C24+C30+C42+C55+C65+C76+C81+C89+C101+C114+C126+C132</f>
        <v>432.132</v>
      </c>
      <c r="D6" s="12">
        <f>D7+D14+D24+D30+D42+D55+D65+D76+D81+D89+D101+D114+D126+D132</f>
        <v>4539.591</v>
      </c>
      <c r="E6" s="26">
        <f>SUM(E7:E140)</f>
        <v>80</v>
      </c>
      <c r="F6" s="26">
        <f>SUM(F7:F140)</f>
        <v>684</v>
      </c>
      <c r="G6" s="7">
        <v>5000</v>
      </c>
      <c r="H6" s="13">
        <v>650</v>
      </c>
      <c r="I6" s="31" t="s">
        <v>226</v>
      </c>
      <c r="J6" s="32">
        <v>1</v>
      </c>
      <c r="K6" s="31" t="s">
        <v>226</v>
      </c>
      <c r="L6" s="31" t="s">
        <v>226</v>
      </c>
      <c r="M6" s="31" t="s">
        <v>227</v>
      </c>
      <c r="N6" s="7" t="s">
        <v>228</v>
      </c>
      <c r="O6" s="35" t="s">
        <v>228</v>
      </c>
      <c r="P6" s="35" t="s">
        <v>229</v>
      </c>
      <c r="Q6" s="38">
        <v>1</v>
      </c>
      <c r="R6" s="38" t="s">
        <v>230</v>
      </c>
    </row>
    <row r="7" s="2" customFormat="true" ht="19.95" customHeight="true" spans="1:18">
      <c r="A7" s="13" t="s">
        <v>18</v>
      </c>
      <c r="B7" s="13" t="s">
        <v>19</v>
      </c>
      <c r="C7" s="14">
        <v>4.416</v>
      </c>
      <c r="D7" s="15">
        <f>SUM(D8:D13)</f>
        <v>82.821</v>
      </c>
      <c r="E7" s="27">
        <v>4</v>
      </c>
      <c r="F7" s="26">
        <v>40</v>
      </c>
      <c r="G7" s="28">
        <v>282</v>
      </c>
      <c r="H7" s="28">
        <v>6</v>
      </c>
      <c r="I7" s="31" t="s">
        <v>226</v>
      </c>
      <c r="J7" s="32">
        <v>1</v>
      </c>
      <c r="K7" s="31" t="s">
        <v>226</v>
      </c>
      <c r="L7" s="31" t="s">
        <v>226</v>
      </c>
      <c r="M7" s="31" t="s">
        <v>227</v>
      </c>
      <c r="N7" s="7" t="s">
        <v>228</v>
      </c>
      <c r="O7" s="35" t="s">
        <v>228</v>
      </c>
      <c r="P7" s="35" t="s">
        <v>229</v>
      </c>
      <c r="Q7" s="38">
        <v>1</v>
      </c>
      <c r="R7" s="38" t="s">
        <v>230</v>
      </c>
    </row>
    <row r="8" s="2" customFormat="true" ht="29.4" customHeight="true" spans="1:18">
      <c r="A8" s="16" t="s">
        <v>18</v>
      </c>
      <c r="B8" s="17" t="s">
        <v>231</v>
      </c>
      <c r="C8" s="18" t="s">
        <v>53</v>
      </c>
      <c r="D8" s="19"/>
      <c r="E8" s="28"/>
      <c r="F8" s="28"/>
      <c r="G8" s="28"/>
      <c r="H8" s="28"/>
      <c r="I8" s="33" t="s">
        <v>226</v>
      </c>
      <c r="J8" s="34">
        <v>1</v>
      </c>
      <c r="K8" s="33" t="s">
        <v>226</v>
      </c>
      <c r="L8" s="33" t="s">
        <v>226</v>
      </c>
      <c r="M8" s="33" t="s">
        <v>227</v>
      </c>
      <c r="N8" s="36" t="s">
        <v>228</v>
      </c>
      <c r="O8" s="36" t="s">
        <v>228</v>
      </c>
      <c r="P8" s="37" t="s">
        <v>229</v>
      </c>
      <c r="Q8" s="39">
        <v>1</v>
      </c>
      <c r="R8" s="39" t="s">
        <v>230</v>
      </c>
    </row>
    <row r="9" s="2" customFormat="true" ht="19.95" customHeight="true" spans="1:18">
      <c r="A9" s="16" t="s">
        <v>18</v>
      </c>
      <c r="B9" s="17" t="s">
        <v>55</v>
      </c>
      <c r="C9" s="20" t="s">
        <v>53</v>
      </c>
      <c r="D9" s="19">
        <v>2.3</v>
      </c>
      <c r="E9" s="28"/>
      <c r="F9" s="28"/>
      <c r="G9" s="28"/>
      <c r="H9" s="28"/>
      <c r="I9" s="33" t="s">
        <v>226</v>
      </c>
      <c r="J9" s="34">
        <v>1</v>
      </c>
      <c r="K9" s="33" t="s">
        <v>226</v>
      </c>
      <c r="L9" s="33" t="s">
        <v>226</v>
      </c>
      <c r="M9" s="33" t="s">
        <v>227</v>
      </c>
      <c r="N9" s="36" t="s">
        <v>228</v>
      </c>
      <c r="O9" s="36" t="s">
        <v>228</v>
      </c>
      <c r="P9" s="37" t="s">
        <v>229</v>
      </c>
      <c r="Q9" s="39">
        <v>1</v>
      </c>
      <c r="R9" s="39" t="s">
        <v>230</v>
      </c>
    </row>
    <row r="10" s="3" customFormat="true" ht="19.95" customHeight="true" spans="1:18">
      <c r="A10" s="16" t="s">
        <v>18</v>
      </c>
      <c r="B10" s="17" t="s">
        <v>54</v>
      </c>
      <c r="C10" s="20" t="s">
        <v>53</v>
      </c>
      <c r="D10" s="19">
        <v>15</v>
      </c>
      <c r="E10" s="28"/>
      <c r="F10" s="28"/>
      <c r="G10" s="20">
        <v>15</v>
      </c>
      <c r="H10" s="19">
        <v>1</v>
      </c>
      <c r="I10" s="33" t="s">
        <v>226</v>
      </c>
      <c r="J10" s="34">
        <v>1</v>
      </c>
      <c r="K10" s="33" t="s">
        <v>226</v>
      </c>
      <c r="L10" s="33" t="s">
        <v>226</v>
      </c>
      <c r="M10" s="33" t="s">
        <v>227</v>
      </c>
      <c r="N10" s="36" t="s">
        <v>228</v>
      </c>
      <c r="O10" s="37" t="s">
        <v>228</v>
      </c>
      <c r="P10" s="37" t="s">
        <v>229</v>
      </c>
      <c r="Q10" s="39">
        <v>1</v>
      </c>
      <c r="R10" s="39" t="s">
        <v>230</v>
      </c>
    </row>
    <row r="11" s="3" customFormat="true" ht="19.95" customHeight="true" spans="1:18">
      <c r="A11" s="16" t="s">
        <v>18</v>
      </c>
      <c r="B11" s="17" t="s">
        <v>57</v>
      </c>
      <c r="C11" s="17"/>
      <c r="D11" s="19">
        <v>20</v>
      </c>
      <c r="E11" s="28"/>
      <c r="F11" s="28"/>
      <c r="G11" s="19">
        <v>126</v>
      </c>
      <c r="H11" s="19">
        <v>2</v>
      </c>
      <c r="I11" s="33" t="s">
        <v>226</v>
      </c>
      <c r="J11" s="34">
        <v>1</v>
      </c>
      <c r="K11" s="33" t="s">
        <v>226</v>
      </c>
      <c r="L11" s="33" t="s">
        <v>226</v>
      </c>
      <c r="M11" s="33" t="s">
        <v>227</v>
      </c>
      <c r="N11" s="36" t="s">
        <v>228</v>
      </c>
      <c r="O11" s="37" t="s">
        <v>228</v>
      </c>
      <c r="P11" s="37" t="s">
        <v>229</v>
      </c>
      <c r="Q11" s="39">
        <v>1</v>
      </c>
      <c r="R11" s="39" t="s">
        <v>230</v>
      </c>
    </row>
    <row r="12" s="3" customFormat="true" ht="19.95" customHeight="true" spans="1:18">
      <c r="A12" s="16" t="s">
        <v>18</v>
      </c>
      <c r="B12" s="17" t="s">
        <v>56</v>
      </c>
      <c r="C12" s="17"/>
      <c r="D12" s="19">
        <v>15</v>
      </c>
      <c r="E12" s="28"/>
      <c r="F12" s="28"/>
      <c r="G12" s="19"/>
      <c r="H12" s="19"/>
      <c r="I12" s="33" t="s">
        <v>226</v>
      </c>
      <c r="J12" s="34">
        <v>1</v>
      </c>
      <c r="K12" s="33" t="s">
        <v>226</v>
      </c>
      <c r="L12" s="33" t="s">
        <v>226</v>
      </c>
      <c r="M12" s="33" t="s">
        <v>227</v>
      </c>
      <c r="N12" s="36" t="s">
        <v>228</v>
      </c>
      <c r="O12" s="36" t="s">
        <v>228</v>
      </c>
      <c r="P12" s="37" t="s">
        <v>229</v>
      </c>
      <c r="Q12" s="39">
        <v>1</v>
      </c>
      <c r="R12" s="39" t="s">
        <v>230</v>
      </c>
    </row>
    <row r="13" s="3" customFormat="true" ht="19.95" customHeight="true" spans="1:18">
      <c r="A13" s="16" t="s">
        <v>18</v>
      </c>
      <c r="B13" s="17" t="s">
        <v>58</v>
      </c>
      <c r="C13" s="17"/>
      <c r="D13" s="19">
        <v>30.521</v>
      </c>
      <c r="E13" s="28"/>
      <c r="F13" s="28"/>
      <c r="G13" s="19">
        <v>137</v>
      </c>
      <c r="H13" s="19">
        <v>3</v>
      </c>
      <c r="I13" s="33" t="s">
        <v>226</v>
      </c>
      <c r="J13" s="34">
        <v>1</v>
      </c>
      <c r="K13" s="33" t="s">
        <v>226</v>
      </c>
      <c r="L13" s="33" t="s">
        <v>226</v>
      </c>
      <c r="M13" s="33" t="s">
        <v>227</v>
      </c>
      <c r="N13" s="36" t="s">
        <v>228</v>
      </c>
      <c r="O13" s="37" t="s">
        <v>228</v>
      </c>
      <c r="P13" s="37" t="s">
        <v>229</v>
      </c>
      <c r="Q13" s="39">
        <v>1</v>
      </c>
      <c r="R13" s="39" t="s">
        <v>230</v>
      </c>
    </row>
    <row r="14" s="2" customFormat="true" ht="19.95" customHeight="true" spans="1:18">
      <c r="A14" s="13" t="s">
        <v>21</v>
      </c>
      <c r="B14" s="13" t="s">
        <v>19</v>
      </c>
      <c r="C14" s="21">
        <v>54.925</v>
      </c>
      <c r="D14" s="15">
        <f>SUM(D15:D23)</f>
        <v>184.04</v>
      </c>
      <c r="E14" s="27">
        <v>8</v>
      </c>
      <c r="F14" s="26">
        <v>80</v>
      </c>
      <c r="G14" s="28">
        <v>110</v>
      </c>
      <c r="H14" s="28">
        <v>23</v>
      </c>
      <c r="I14" s="31" t="s">
        <v>226</v>
      </c>
      <c r="J14" s="32">
        <v>1</v>
      </c>
      <c r="K14" s="31" t="s">
        <v>226</v>
      </c>
      <c r="L14" s="31" t="s">
        <v>226</v>
      </c>
      <c r="M14" s="31" t="s">
        <v>227</v>
      </c>
      <c r="N14" s="7" t="s">
        <v>228</v>
      </c>
      <c r="O14" s="35" t="s">
        <v>228</v>
      </c>
      <c r="P14" s="35" t="s">
        <v>229</v>
      </c>
      <c r="Q14" s="38">
        <v>1</v>
      </c>
      <c r="R14" s="38" t="s">
        <v>230</v>
      </c>
    </row>
    <row r="15" s="2" customFormat="true" ht="19.95" customHeight="true" spans="1:18">
      <c r="A15" s="16" t="s">
        <v>21</v>
      </c>
      <c r="B15" s="17" t="s">
        <v>59</v>
      </c>
      <c r="C15" s="13"/>
      <c r="D15" s="19">
        <v>11.673</v>
      </c>
      <c r="E15" s="28"/>
      <c r="F15" s="28"/>
      <c r="G15" s="28"/>
      <c r="H15" s="28"/>
      <c r="I15" s="33" t="s">
        <v>226</v>
      </c>
      <c r="J15" s="34">
        <v>1</v>
      </c>
      <c r="K15" s="33" t="s">
        <v>226</v>
      </c>
      <c r="L15" s="33" t="s">
        <v>226</v>
      </c>
      <c r="M15" s="33" t="s">
        <v>227</v>
      </c>
      <c r="N15" s="36" t="s">
        <v>228</v>
      </c>
      <c r="O15" s="36" t="s">
        <v>228</v>
      </c>
      <c r="P15" s="37" t="s">
        <v>229</v>
      </c>
      <c r="Q15" s="39">
        <v>1</v>
      </c>
      <c r="R15" s="39" t="s">
        <v>230</v>
      </c>
    </row>
    <row r="16" s="2" customFormat="true" ht="19.95" customHeight="true" spans="1:18">
      <c r="A16" s="16" t="s">
        <v>21</v>
      </c>
      <c r="B16" s="17" t="s">
        <v>60</v>
      </c>
      <c r="C16" s="13"/>
      <c r="D16" s="19">
        <v>14.7</v>
      </c>
      <c r="E16" s="28"/>
      <c r="F16" s="28"/>
      <c r="G16" s="28"/>
      <c r="H16" s="28"/>
      <c r="I16" s="33" t="s">
        <v>226</v>
      </c>
      <c r="J16" s="34">
        <v>1</v>
      </c>
      <c r="K16" s="33" t="s">
        <v>226</v>
      </c>
      <c r="L16" s="33" t="s">
        <v>226</v>
      </c>
      <c r="M16" s="33" t="s">
        <v>227</v>
      </c>
      <c r="N16" s="36" t="s">
        <v>228</v>
      </c>
      <c r="O16" s="36" t="s">
        <v>228</v>
      </c>
      <c r="P16" s="37" t="s">
        <v>229</v>
      </c>
      <c r="Q16" s="39">
        <v>1</v>
      </c>
      <c r="R16" s="39" t="s">
        <v>230</v>
      </c>
    </row>
    <row r="17" s="3" customFormat="true" ht="19.95" customHeight="true" spans="1:18">
      <c r="A17" s="16" t="s">
        <v>21</v>
      </c>
      <c r="B17" s="17" t="s">
        <v>61</v>
      </c>
      <c r="C17" s="20" t="s">
        <v>53</v>
      </c>
      <c r="D17" s="19">
        <v>4</v>
      </c>
      <c r="E17" s="28"/>
      <c r="F17" s="28"/>
      <c r="G17" s="19">
        <v>3</v>
      </c>
      <c r="H17" s="19" t="s">
        <v>53</v>
      </c>
      <c r="I17" s="33" t="s">
        <v>226</v>
      </c>
      <c r="J17" s="34">
        <v>1</v>
      </c>
      <c r="K17" s="33" t="s">
        <v>226</v>
      </c>
      <c r="L17" s="33" t="s">
        <v>226</v>
      </c>
      <c r="M17" s="33" t="s">
        <v>227</v>
      </c>
      <c r="N17" s="36" t="s">
        <v>228</v>
      </c>
      <c r="O17" s="37" t="s">
        <v>228</v>
      </c>
      <c r="P17" s="37" t="s">
        <v>229</v>
      </c>
      <c r="Q17" s="39">
        <v>1</v>
      </c>
      <c r="R17" s="39" t="s">
        <v>230</v>
      </c>
    </row>
    <row r="18" s="3" customFormat="true" ht="19.95" customHeight="true" spans="1:18">
      <c r="A18" s="16" t="s">
        <v>21</v>
      </c>
      <c r="B18" s="17" t="s">
        <v>232</v>
      </c>
      <c r="C18" s="20"/>
      <c r="D18" s="19">
        <v>4</v>
      </c>
      <c r="E18" s="28"/>
      <c r="F18" s="28"/>
      <c r="G18" s="19"/>
      <c r="H18" s="19"/>
      <c r="I18" s="33" t="s">
        <v>226</v>
      </c>
      <c r="J18" s="34">
        <v>1</v>
      </c>
      <c r="K18" s="33" t="s">
        <v>226</v>
      </c>
      <c r="L18" s="33" t="s">
        <v>226</v>
      </c>
      <c r="M18" s="33" t="s">
        <v>227</v>
      </c>
      <c r="N18" s="36" t="s">
        <v>228</v>
      </c>
      <c r="O18" s="36" t="s">
        <v>228</v>
      </c>
      <c r="P18" s="37" t="s">
        <v>229</v>
      </c>
      <c r="Q18" s="39">
        <v>1</v>
      </c>
      <c r="R18" s="39" t="s">
        <v>230</v>
      </c>
    </row>
    <row r="19" s="3" customFormat="true" ht="19.95" customHeight="true" spans="1:18">
      <c r="A19" s="16" t="s">
        <v>21</v>
      </c>
      <c r="B19" s="17" t="s">
        <v>63</v>
      </c>
      <c r="C19" s="20"/>
      <c r="D19" s="19">
        <v>7.827</v>
      </c>
      <c r="E19" s="28"/>
      <c r="F19" s="28"/>
      <c r="G19" s="19"/>
      <c r="H19" s="19"/>
      <c r="I19" s="33" t="s">
        <v>226</v>
      </c>
      <c r="J19" s="34">
        <v>1</v>
      </c>
      <c r="K19" s="33" t="s">
        <v>226</v>
      </c>
      <c r="L19" s="33" t="s">
        <v>226</v>
      </c>
      <c r="M19" s="33" t="s">
        <v>227</v>
      </c>
      <c r="N19" s="36" t="s">
        <v>228</v>
      </c>
      <c r="O19" s="36" t="s">
        <v>228</v>
      </c>
      <c r="P19" s="37" t="s">
        <v>229</v>
      </c>
      <c r="Q19" s="39">
        <v>1</v>
      </c>
      <c r="R19" s="39" t="s">
        <v>230</v>
      </c>
    </row>
    <row r="20" s="3" customFormat="true" ht="19.95" customHeight="true" spans="1:18">
      <c r="A20" s="16" t="s">
        <v>21</v>
      </c>
      <c r="B20" s="17" t="s">
        <v>64</v>
      </c>
      <c r="C20" s="22"/>
      <c r="D20" s="19">
        <v>44.22</v>
      </c>
      <c r="E20" s="28"/>
      <c r="F20" s="28"/>
      <c r="G20" s="19">
        <v>35</v>
      </c>
      <c r="H20" s="19">
        <v>3</v>
      </c>
      <c r="I20" s="33" t="s">
        <v>226</v>
      </c>
      <c r="J20" s="34">
        <v>1</v>
      </c>
      <c r="K20" s="33" t="s">
        <v>226</v>
      </c>
      <c r="L20" s="33" t="s">
        <v>226</v>
      </c>
      <c r="M20" s="33" t="s">
        <v>227</v>
      </c>
      <c r="N20" s="36" t="s">
        <v>228</v>
      </c>
      <c r="O20" s="37" t="s">
        <v>228</v>
      </c>
      <c r="P20" s="37" t="s">
        <v>229</v>
      </c>
      <c r="Q20" s="39">
        <v>1</v>
      </c>
      <c r="R20" s="39" t="s">
        <v>230</v>
      </c>
    </row>
    <row r="21" s="3" customFormat="true" ht="19.95" customHeight="true" spans="1:18">
      <c r="A21" s="16" t="s">
        <v>21</v>
      </c>
      <c r="B21" s="17" t="s">
        <v>65</v>
      </c>
      <c r="C21" s="17"/>
      <c r="D21" s="19">
        <v>18.07</v>
      </c>
      <c r="E21" s="28"/>
      <c r="F21" s="28"/>
      <c r="G21" s="19">
        <v>11</v>
      </c>
      <c r="H21" s="19">
        <v>11</v>
      </c>
      <c r="I21" s="33" t="s">
        <v>226</v>
      </c>
      <c r="J21" s="34">
        <v>1</v>
      </c>
      <c r="K21" s="33" t="s">
        <v>226</v>
      </c>
      <c r="L21" s="33" t="s">
        <v>226</v>
      </c>
      <c r="M21" s="33" t="s">
        <v>227</v>
      </c>
      <c r="N21" s="36" t="s">
        <v>228</v>
      </c>
      <c r="O21" s="37" t="s">
        <v>228</v>
      </c>
      <c r="P21" s="37" t="s">
        <v>229</v>
      </c>
      <c r="Q21" s="39">
        <v>1</v>
      </c>
      <c r="R21" s="39" t="s">
        <v>230</v>
      </c>
    </row>
    <row r="22" s="3" customFormat="true" ht="19.95" customHeight="true" spans="1:18">
      <c r="A22" s="16" t="s">
        <v>21</v>
      </c>
      <c r="B22" s="17" t="s">
        <v>66</v>
      </c>
      <c r="C22" s="17"/>
      <c r="D22" s="19">
        <v>48.71</v>
      </c>
      <c r="E22" s="28"/>
      <c r="F22" s="28"/>
      <c r="G22" s="19">
        <v>27</v>
      </c>
      <c r="H22" s="19">
        <v>3</v>
      </c>
      <c r="I22" s="33" t="s">
        <v>226</v>
      </c>
      <c r="J22" s="34">
        <v>1</v>
      </c>
      <c r="K22" s="33" t="s">
        <v>226</v>
      </c>
      <c r="L22" s="33" t="s">
        <v>226</v>
      </c>
      <c r="M22" s="33" t="s">
        <v>227</v>
      </c>
      <c r="N22" s="36" t="s">
        <v>228</v>
      </c>
      <c r="O22" s="37" t="s">
        <v>228</v>
      </c>
      <c r="P22" s="37" t="s">
        <v>229</v>
      </c>
      <c r="Q22" s="39">
        <v>1</v>
      </c>
      <c r="R22" s="39" t="s">
        <v>230</v>
      </c>
    </row>
    <row r="23" s="3" customFormat="true" ht="19.95" customHeight="true" spans="1:18">
      <c r="A23" s="16" t="s">
        <v>21</v>
      </c>
      <c r="B23" s="17" t="s">
        <v>67</v>
      </c>
      <c r="C23" s="23" t="s">
        <v>53</v>
      </c>
      <c r="D23" s="19">
        <v>30.84</v>
      </c>
      <c r="E23" s="28"/>
      <c r="F23" s="28"/>
      <c r="G23" s="19">
        <v>34</v>
      </c>
      <c r="H23" s="19">
        <v>6</v>
      </c>
      <c r="I23" s="33" t="s">
        <v>226</v>
      </c>
      <c r="J23" s="34">
        <v>1</v>
      </c>
      <c r="K23" s="33" t="s">
        <v>226</v>
      </c>
      <c r="L23" s="33" t="s">
        <v>226</v>
      </c>
      <c r="M23" s="33" t="s">
        <v>227</v>
      </c>
      <c r="N23" s="36" t="s">
        <v>228</v>
      </c>
      <c r="O23" s="37" t="s">
        <v>228</v>
      </c>
      <c r="P23" s="37" t="s">
        <v>229</v>
      </c>
      <c r="Q23" s="39">
        <v>1</v>
      </c>
      <c r="R23" s="39" t="s">
        <v>230</v>
      </c>
    </row>
    <row r="24" s="2" customFormat="true" ht="19.95" customHeight="true" spans="1:18">
      <c r="A24" s="13" t="s">
        <v>24</v>
      </c>
      <c r="B24" s="13" t="s">
        <v>19</v>
      </c>
      <c r="C24" s="21">
        <v>26.474</v>
      </c>
      <c r="D24" s="15">
        <f>SUM(D25:D29)</f>
        <v>67.283</v>
      </c>
      <c r="E24" s="27">
        <v>2</v>
      </c>
      <c r="F24" s="29">
        <v>40</v>
      </c>
      <c r="G24" s="28">
        <v>265</v>
      </c>
      <c r="H24" s="28">
        <v>16</v>
      </c>
      <c r="I24" s="31" t="s">
        <v>226</v>
      </c>
      <c r="J24" s="32">
        <v>1</v>
      </c>
      <c r="K24" s="31" t="s">
        <v>226</v>
      </c>
      <c r="L24" s="31" t="s">
        <v>226</v>
      </c>
      <c r="M24" s="31" t="s">
        <v>227</v>
      </c>
      <c r="N24" s="7" t="s">
        <v>228</v>
      </c>
      <c r="O24" s="35" t="s">
        <v>228</v>
      </c>
      <c r="P24" s="35" t="s">
        <v>229</v>
      </c>
      <c r="Q24" s="38">
        <v>1</v>
      </c>
      <c r="R24" s="38" t="s">
        <v>230</v>
      </c>
    </row>
    <row r="25" s="3" customFormat="true" ht="19.95" customHeight="true" spans="1:18">
      <c r="A25" s="16" t="s">
        <v>24</v>
      </c>
      <c r="B25" s="17" t="s">
        <v>68</v>
      </c>
      <c r="C25" s="17"/>
      <c r="D25" s="19">
        <v>10.01</v>
      </c>
      <c r="E25" s="28"/>
      <c r="F25" s="28"/>
      <c r="G25" s="19">
        <v>4</v>
      </c>
      <c r="H25" s="19">
        <v>1</v>
      </c>
      <c r="I25" s="33" t="s">
        <v>226</v>
      </c>
      <c r="J25" s="34">
        <v>1</v>
      </c>
      <c r="K25" s="33" t="s">
        <v>226</v>
      </c>
      <c r="L25" s="33" t="s">
        <v>226</v>
      </c>
      <c r="M25" s="33" t="s">
        <v>227</v>
      </c>
      <c r="N25" s="36" t="s">
        <v>228</v>
      </c>
      <c r="O25" s="37" t="s">
        <v>228</v>
      </c>
      <c r="P25" s="37" t="s">
        <v>229</v>
      </c>
      <c r="Q25" s="39">
        <v>1</v>
      </c>
      <c r="R25" s="39" t="s">
        <v>230</v>
      </c>
    </row>
    <row r="26" s="3" customFormat="true" ht="19.95" customHeight="true" spans="1:18">
      <c r="A26" s="16" t="s">
        <v>24</v>
      </c>
      <c r="B26" s="17" t="s">
        <v>180</v>
      </c>
      <c r="C26" s="17"/>
      <c r="D26" s="19"/>
      <c r="E26" s="28"/>
      <c r="F26" s="28"/>
      <c r="G26" s="19">
        <v>3</v>
      </c>
      <c r="H26" s="19">
        <v>2</v>
      </c>
      <c r="I26" s="33" t="s">
        <v>226</v>
      </c>
      <c r="J26" s="34">
        <v>1</v>
      </c>
      <c r="K26" s="33" t="s">
        <v>226</v>
      </c>
      <c r="L26" s="33" t="s">
        <v>226</v>
      </c>
      <c r="M26" s="33" t="s">
        <v>227</v>
      </c>
      <c r="N26" s="36" t="s">
        <v>228</v>
      </c>
      <c r="O26" s="37" t="s">
        <v>228</v>
      </c>
      <c r="P26" s="37" t="s">
        <v>229</v>
      </c>
      <c r="Q26" s="39">
        <v>1</v>
      </c>
      <c r="R26" s="39" t="s">
        <v>230</v>
      </c>
    </row>
    <row r="27" s="3" customFormat="true" ht="19.95" customHeight="true" spans="1:18">
      <c r="A27" s="16" t="s">
        <v>24</v>
      </c>
      <c r="B27" s="17" t="s">
        <v>69</v>
      </c>
      <c r="C27" s="23" t="s">
        <v>53</v>
      </c>
      <c r="D27" s="19">
        <v>16.103</v>
      </c>
      <c r="E27" s="28"/>
      <c r="F27" s="28"/>
      <c r="G27" s="19">
        <v>185</v>
      </c>
      <c r="H27" s="19">
        <v>4</v>
      </c>
      <c r="I27" s="33" t="s">
        <v>226</v>
      </c>
      <c r="J27" s="34">
        <v>1</v>
      </c>
      <c r="K27" s="33" t="s">
        <v>226</v>
      </c>
      <c r="L27" s="33" t="s">
        <v>226</v>
      </c>
      <c r="M27" s="33" t="s">
        <v>227</v>
      </c>
      <c r="N27" s="36" t="s">
        <v>228</v>
      </c>
      <c r="O27" s="37" t="s">
        <v>228</v>
      </c>
      <c r="P27" s="37" t="s">
        <v>229</v>
      </c>
      <c r="Q27" s="39">
        <v>1</v>
      </c>
      <c r="R27" s="39" t="s">
        <v>230</v>
      </c>
    </row>
    <row r="28" s="3" customFormat="true" ht="19.95" customHeight="true" spans="1:18">
      <c r="A28" s="16" t="s">
        <v>24</v>
      </c>
      <c r="B28" s="17" t="s">
        <v>70</v>
      </c>
      <c r="C28" s="17"/>
      <c r="D28" s="19">
        <v>34.98</v>
      </c>
      <c r="E28" s="28"/>
      <c r="F28" s="28"/>
      <c r="G28" s="19">
        <v>65</v>
      </c>
      <c r="H28" s="19">
        <v>5</v>
      </c>
      <c r="I28" s="33" t="s">
        <v>226</v>
      </c>
      <c r="J28" s="34">
        <v>1</v>
      </c>
      <c r="K28" s="33" t="s">
        <v>226</v>
      </c>
      <c r="L28" s="33" t="s">
        <v>226</v>
      </c>
      <c r="M28" s="33" t="s">
        <v>227</v>
      </c>
      <c r="N28" s="36" t="s">
        <v>228</v>
      </c>
      <c r="O28" s="37" t="s">
        <v>228</v>
      </c>
      <c r="P28" s="37" t="s">
        <v>229</v>
      </c>
      <c r="Q28" s="39">
        <v>1</v>
      </c>
      <c r="R28" s="39" t="s">
        <v>230</v>
      </c>
    </row>
    <row r="29" s="3" customFormat="true" ht="19.95" customHeight="true" spans="1:18">
      <c r="A29" s="16" t="s">
        <v>24</v>
      </c>
      <c r="B29" s="17" t="s">
        <v>71</v>
      </c>
      <c r="C29" s="17"/>
      <c r="D29" s="19">
        <v>6.19</v>
      </c>
      <c r="E29" s="28"/>
      <c r="F29" s="28"/>
      <c r="G29" s="19">
        <v>8</v>
      </c>
      <c r="H29" s="19">
        <v>4</v>
      </c>
      <c r="I29" s="33" t="s">
        <v>226</v>
      </c>
      <c r="J29" s="34">
        <v>1</v>
      </c>
      <c r="K29" s="33" t="s">
        <v>226</v>
      </c>
      <c r="L29" s="33" t="s">
        <v>226</v>
      </c>
      <c r="M29" s="33" t="s">
        <v>227</v>
      </c>
      <c r="N29" s="36" t="s">
        <v>228</v>
      </c>
      <c r="O29" s="37" t="s">
        <v>228</v>
      </c>
      <c r="P29" s="37" t="s">
        <v>229</v>
      </c>
      <c r="Q29" s="39">
        <v>1</v>
      </c>
      <c r="R29" s="39" t="s">
        <v>230</v>
      </c>
    </row>
    <row r="30" s="2" customFormat="true" ht="19.95" customHeight="true" spans="1:18">
      <c r="A30" s="13" t="s">
        <v>72</v>
      </c>
      <c r="B30" s="13" t="s">
        <v>19</v>
      </c>
      <c r="C30" s="13">
        <v>0</v>
      </c>
      <c r="D30" s="13">
        <f>SUM(D31:D41)</f>
        <v>531.157</v>
      </c>
      <c r="E30" s="13"/>
      <c r="F30" s="29">
        <v>70</v>
      </c>
      <c r="G30" s="28">
        <v>570</v>
      </c>
      <c r="H30" s="28">
        <v>36</v>
      </c>
      <c r="I30" s="31" t="s">
        <v>226</v>
      </c>
      <c r="J30" s="32">
        <v>1</v>
      </c>
      <c r="K30" s="31" t="s">
        <v>226</v>
      </c>
      <c r="L30" s="31" t="s">
        <v>226</v>
      </c>
      <c r="M30" s="31" t="s">
        <v>227</v>
      </c>
      <c r="N30" s="7" t="s">
        <v>228</v>
      </c>
      <c r="O30" s="35" t="s">
        <v>228</v>
      </c>
      <c r="P30" s="35" t="s">
        <v>229</v>
      </c>
      <c r="Q30" s="38">
        <v>1</v>
      </c>
      <c r="R30" s="38" t="s">
        <v>230</v>
      </c>
    </row>
    <row r="31" s="3" customFormat="true" ht="19.95" customHeight="true" spans="1:18">
      <c r="A31" s="16" t="s">
        <v>72</v>
      </c>
      <c r="B31" s="17" t="s">
        <v>181</v>
      </c>
      <c r="C31" s="17"/>
      <c r="D31" s="19" t="s">
        <v>53</v>
      </c>
      <c r="E31" s="28"/>
      <c r="F31" s="28"/>
      <c r="G31" s="19">
        <v>11</v>
      </c>
      <c r="H31" s="19" t="s">
        <v>53</v>
      </c>
      <c r="I31" s="33" t="s">
        <v>226</v>
      </c>
      <c r="J31" s="34">
        <v>1</v>
      </c>
      <c r="K31" s="33" t="s">
        <v>226</v>
      </c>
      <c r="L31" s="33" t="s">
        <v>226</v>
      </c>
      <c r="M31" s="33" t="s">
        <v>227</v>
      </c>
      <c r="N31" s="36" t="s">
        <v>228</v>
      </c>
      <c r="O31" s="37" t="s">
        <v>228</v>
      </c>
      <c r="P31" s="37" t="s">
        <v>229</v>
      </c>
      <c r="Q31" s="39">
        <v>1</v>
      </c>
      <c r="R31" s="39" t="s">
        <v>230</v>
      </c>
    </row>
    <row r="32" s="3" customFormat="true" ht="19.95" customHeight="true" spans="1:18">
      <c r="A32" s="16" t="s">
        <v>72</v>
      </c>
      <c r="B32" s="17" t="s">
        <v>74</v>
      </c>
      <c r="C32" s="17"/>
      <c r="D32" s="19">
        <v>8</v>
      </c>
      <c r="E32" s="28"/>
      <c r="F32" s="28"/>
      <c r="G32" s="19">
        <v>1</v>
      </c>
      <c r="H32" s="19" t="s">
        <v>53</v>
      </c>
      <c r="I32" s="33" t="s">
        <v>226</v>
      </c>
      <c r="J32" s="34">
        <v>1</v>
      </c>
      <c r="K32" s="33" t="s">
        <v>226</v>
      </c>
      <c r="L32" s="33" t="s">
        <v>226</v>
      </c>
      <c r="M32" s="33" t="s">
        <v>227</v>
      </c>
      <c r="N32" s="36" t="s">
        <v>228</v>
      </c>
      <c r="O32" s="37" t="s">
        <v>228</v>
      </c>
      <c r="P32" s="37" t="s">
        <v>229</v>
      </c>
      <c r="Q32" s="39">
        <v>1</v>
      </c>
      <c r="R32" s="39" t="s">
        <v>230</v>
      </c>
    </row>
    <row r="33" s="3" customFormat="true" ht="19.95" customHeight="true" spans="1:18">
      <c r="A33" s="16" t="s">
        <v>72</v>
      </c>
      <c r="B33" s="17" t="s">
        <v>73</v>
      </c>
      <c r="C33" s="17"/>
      <c r="D33" s="19">
        <v>10.742</v>
      </c>
      <c r="E33" s="28"/>
      <c r="F33" s="28"/>
      <c r="G33" s="19">
        <v>8</v>
      </c>
      <c r="H33" s="19" t="s">
        <v>53</v>
      </c>
      <c r="I33" s="33" t="s">
        <v>226</v>
      </c>
      <c r="J33" s="34">
        <v>1</v>
      </c>
      <c r="K33" s="33" t="s">
        <v>226</v>
      </c>
      <c r="L33" s="33" t="s">
        <v>226</v>
      </c>
      <c r="M33" s="33" t="s">
        <v>227</v>
      </c>
      <c r="N33" s="36" t="s">
        <v>228</v>
      </c>
      <c r="O33" s="37" t="s">
        <v>228</v>
      </c>
      <c r="P33" s="37" t="s">
        <v>229</v>
      </c>
      <c r="Q33" s="39">
        <v>1</v>
      </c>
      <c r="R33" s="39" t="s">
        <v>230</v>
      </c>
    </row>
    <row r="34" s="3" customFormat="true" ht="19.95" customHeight="true" spans="1:18">
      <c r="A34" s="16" t="s">
        <v>72</v>
      </c>
      <c r="B34" s="17" t="s">
        <v>75</v>
      </c>
      <c r="C34" s="17"/>
      <c r="D34" s="19">
        <v>2.237</v>
      </c>
      <c r="E34" s="28"/>
      <c r="F34" s="28"/>
      <c r="G34" s="19">
        <v>7</v>
      </c>
      <c r="H34" s="19" t="s">
        <v>53</v>
      </c>
      <c r="I34" s="33" t="s">
        <v>226</v>
      </c>
      <c r="J34" s="34">
        <v>1</v>
      </c>
      <c r="K34" s="33" t="s">
        <v>226</v>
      </c>
      <c r="L34" s="33" t="s">
        <v>226</v>
      </c>
      <c r="M34" s="33" t="s">
        <v>227</v>
      </c>
      <c r="N34" s="36" t="s">
        <v>228</v>
      </c>
      <c r="O34" s="37" t="s">
        <v>228</v>
      </c>
      <c r="P34" s="37" t="s">
        <v>229</v>
      </c>
      <c r="Q34" s="39">
        <v>1</v>
      </c>
      <c r="R34" s="39" t="s">
        <v>230</v>
      </c>
    </row>
    <row r="35" s="3" customFormat="true" ht="19.95" customHeight="true" spans="1:18">
      <c r="A35" s="16" t="s">
        <v>72</v>
      </c>
      <c r="B35" s="17" t="s">
        <v>76</v>
      </c>
      <c r="C35" s="17"/>
      <c r="D35" s="19">
        <v>105.919</v>
      </c>
      <c r="E35" s="28"/>
      <c r="F35" s="28"/>
      <c r="G35" s="19">
        <v>124</v>
      </c>
      <c r="H35" s="19">
        <v>4</v>
      </c>
      <c r="I35" s="33" t="s">
        <v>226</v>
      </c>
      <c r="J35" s="34">
        <v>1</v>
      </c>
      <c r="K35" s="33" t="s">
        <v>226</v>
      </c>
      <c r="L35" s="33" t="s">
        <v>226</v>
      </c>
      <c r="M35" s="33" t="s">
        <v>227</v>
      </c>
      <c r="N35" s="36" t="s">
        <v>228</v>
      </c>
      <c r="O35" s="37" t="s">
        <v>228</v>
      </c>
      <c r="P35" s="37" t="s">
        <v>229</v>
      </c>
      <c r="Q35" s="39">
        <v>1</v>
      </c>
      <c r="R35" s="39" t="s">
        <v>230</v>
      </c>
    </row>
    <row r="36" s="3" customFormat="true" ht="19.95" customHeight="true" spans="1:18">
      <c r="A36" s="16" t="s">
        <v>72</v>
      </c>
      <c r="B36" s="17" t="s">
        <v>77</v>
      </c>
      <c r="C36" s="17"/>
      <c r="D36" s="19">
        <v>107.804</v>
      </c>
      <c r="E36" s="28"/>
      <c r="F36" s="28"/>
      <c r="G36" s="19">
        <v>181</v>
      </c>
      <c r="H36" s="19">
        <v>4</v>
      </c>
      <c r="I36" s="33" t="s">
        <v>226</v>
      </c>
      <c r="J36" s="34">
        <v>1</v>
      </c>
      <c r="K36" s="33" t="s">
        <v>226</v>
      </c>
      <c r="L36" s="33" t="s">
        <v>226</v>
      </c>
      <c r="M36" s="33" t="s">
        <v>227</v>
      </c>
      <c r="N36" s="36" t="s">
        <v>228</v>
      </c>
      <c r="O36" s="37" t="s">
        <v>228</v>
      </c>
      <c r="P36" s="37" t="s">
        <v>229</v>
      </c>
      <c r="Q36" s="39">
        <v>1</v>
      </c>
      <c r="R36" s="39" t="s">
        <v>230</v>
      </c>
    </row>
    <row r="37" s="3" customFormat="true" ht="19.95" customHeight="true" spans="1:18">
      <c r="A37" s="16" t="s">
        <v>72</v>
      </c>
      <c r="B37" s="17" t="s">
        <v>78</v>
      </c>
      <c r="C37" s="17"/>
      <c r="D37" s="19">
        <v>13.003</v>
      </c>
      <c r="E37" s="28"/>
      <c r="F37" s="28"/>
      <c r="G37" s="19">
        <v>34</v>
      </c>
      <c r="H37" s="19" t="s">
        <v>53</v>
      </c>
      <c r="I37" s="33" t="s">
        <v>226</v>
      </c>
      <c r="J37" s="34">
        <v>1</v>
      </c>
      <c r="K37" s="33" t="s">
        <v>226</v>
      </c>
      <c r="L37" s="33" t="s">
        <v>226</v>
      </c>
      <c r="M37" s="33" t="s">
        <v>227</v>
      </c>
      <c r="N37" s="36" t="s">
        <v>228</v>
      </c>
      <c r="O37" s="37" t="s">
        <v>228</v>
      </c>
      <c r="P37" s="37" t="s">
        <v>229</v>
      </c>
      <c r="Q37" s="39">
        <v>1</v>
      </c>
      <c r="R37" s="39" t="s">
        <v>230</v>
      </c>
    </row>
    <row r="38" s="3" customFormat="true" ht="19.95" customHeight="true" spans="1:18">
      <c r="A38" s="16" t="s">
        <v>72</v>
      </c>
      <c r="B38" s="17" t="s">
        <v>79</v>
      </c>
      <c r="C38" s="17"/>
      <c r="D38" s="19">
        <v>64.161</v>
      </c>
      <c r="E38" s="28"/>
      <c r="F38" s="28"/>
      <c r="G38" s="19">
        <v>78</v>
      </c>
      <c r="H38" s="19">
        <v>6</v>
      </c>
      <c r="I38" s="33" t="s">
        <v>226</v>
      </c>
      <c r="J38" s="34">
        <v>1</v>
      </c>
      <c r="K38" s="33" t="s">
        <v>226</v>
      </c>
      <c r="L38" s="33" t="s">
        <v>226</v>
      </c>
      <c r="M38" s="33" t="s">
        <v>227</v>
      </c>
      <c r="N38" s="36" t="s">
        <v>228</v>
      </c>
      <c r="O38" s="37" t="s">
        <v>228</v>
      </c>
      <c r="P38" s="37" t="s">
        <v>229</v>
      </c>
      <c r="Q38" s="39">
        <v>1</v>
      </c>
      <c r="R38" s="39" t="s">
        <v>230</v>
      </c>
    </row>
    <row r="39" s="3" customFormat="true" ht="19.95" customHeight="true" spans="1:18">
      <c r="A39" s="16" t="s">
        <v>72</v>
      </c>
      <c r="B39" s="17" t="s">
        <v>80</v>
      </c>
      <c r="C39" s="17"/>
      <c r="D39" s="19">
        <v>57.264</v>
      </c>
      <c r="E39" s="28"/>
      <c r="F39" s="28"/>
      <c r="G39" s="19">
        <v>24</v>
      </c>
      <c r="H39" s="19" t="s">
        <v>53</v>
      </c>
      <c r="I39" s="33" t="s">
        <v>226</v>
      </c>
      <c r="J39" s="34">
        <v>1</v>
      </c>
      <c r="K39" s="33" t="s">
        <v>226</v>
      </c>
      <c r="L39" s="33" t="s">
        <v>226</v>
      </c>
      <c r="M39" s="33" t="s">
        <v>227</v>
      </c>
      <c r="N39" s="36" t="s">
        <v>228</v>
      </c>
      <c r="O39" s="37" t="s">
        <v>228</v>
      </c>
      <c r="P39" s="37" t="s">
        <v>229</v>
      </c>
      <c r="Q39" s="39">
        <v>1</v>
      </c>
      <c r="R39" s="39" t="s">
        <v>230</v>
      </c>
    </row>
    <row r="40" s="3" customFormat="true" ht="19.95" customHeight="true" spans="1:18">
      <c r="A40" s="16" t="s">
        <v>72</v>
      </c>
      <c r="B40" s="17" t="s">
        <v>81</v>
      </c>
      <c r="C40" s="17"/>
      <c r="D40" s="19">
        <v>55.157</v>
      </c>
      <c r="E40" s="28"/>
      <c r="F40" s="28"/>
      <c r="G40" s="19">
        <v>46</v>
      </c>
      <c r="H40" s="19">
        <v>14</v>
      </c>
      <c r="I40" s="33" t="s">
        <v>226</v>
      </c>
      <c r="J40" s="34">
        <v>1</v>
      </c>
      <c r="K40" s="33" t="s">
        <v>226</v>
      </c>
      <c r="L40" s="33" t="s">
        <v>226</v>
      </c>
      <c r="M40" s="33" t="s">
        <v>227</v>
      </c>
      <c r="N40" s="36" t="s">
        <v>228</v>
      </c>
      <c r="O40" s="37" t="s">
        <v>228</v>
      </c>
      <c r="P40" s="37" t="s">
        <v>229</v>
      </c>
      <c r="Q40" s="39">
        <v>1</v>
      </c>
      <c r="R40" s="39" t="s">
        <v>230</v>
      </c>
    </row>
    <row r="41" s="3" customFormat="true" ht="19.95" customHeight="true" spans="1:18">
      <c r="A41" s="16" t="s">
        <v>72</v>
      </c>
      <c r="B41" s="17" t="s">
        <v>82</v>
      </c>
      <c r="C41" s="17"/>
      <c r="D41" s="19">
        <v>106.87</v>
      </c>
      <c r="E41" s="28"/>
      <c r="F41" s="28"/>
      <c r="G41" s="19">
        <v>56</v>
      </c>
      <c r="H41" s="19">
        <v>8</v>
      </c>
      <c r="I41" s="33" t="s">
        <v>226</v>
      </c>
      <c r="J41" s="34">
        <v>1</v>
      </c>
      <c r="K41" s="33" t="s">
        <v>226</v>
      </c>
      <c r="L41" s="33" t="s">
        <v>226</v>
      </c>
      <c r="M41" s="33" t="s">
        <v>227</v>
      </c>
      <c r="N41" s="36" t="s">
        <v>228</v>
      </c>
      <c r="O41" s="37" t="s">
        <v>228</v>
      </c>
      <c r="P41" s="37" t="s">
        <v>229</v>
      </c>
      <c r="Q41" s="39">
        <v>1</v>
      </c>
      <c r="R41" s="39" t="s">
        <v>230</v>
      </c>
    </row>
    <row r="42" s="2" customFormat="true" ht="19.95" customHeight="true" spans="1:18">
      <c r="A42" s="13" t="s">
        <v>26</v>
      </c>
      <c r="B42" s="13" t="s">
        <v>19</v>
      </c>
      <c r="C42" s="21">
        <v>22.178</v>
      </c>
      <c r="D42" s="15">
        <f>SUM(D43:D54)</f>
        <v>643.735</v>
      </c>
      <c r="E42" s="27">
        <v>8</v>
      </c>
      <c r="F42" s="26">
        <v>90</v>
      </c>
      <c r="G42" s="28">
        <v>638</v>
      </c>
      <c r="H42" s="28">
        <v>40</v>
      </c>
      <c r="I42" s="31" t="s">
        <v>226</v>
      </c>
      <c r="J42" s="32">
        <v>1</v>
      </c>
      <c r="K42" s="31" t="s">
        <v>226</v>
      </c>
      <c r="L42" s="31" t="s">
        <v>226</v>
      </c>
      <c r="M42" s="31" t="s">
        <v>227</v>
      </c>
      <c r="N42" s="7" t="s">
        <v>228</v>
      </c>
      <c r="O42" s="35" t="s">
        <v>228</v>
      </c>
      <c r="P42" s="35" t="s">
        <v>229</v>
      </c>
      <c r="Q42" s="38">
        <v>1</v>
      </c>
      <c r="R42" s="38" t="s">
        <v>230</v>
      </c>
    </row>
    <row r="43" s="3" customFormat="true" ht="19.95" customHeight="true" spans="1:18">
      <c r="A43" s="16" t="s">
        <v>26</v>
      </c>
      <c r="B43" s="17" t="s">
        <v>83</v>
      </c>
      <c r="C43" s="17"/>
      <c r="D43" s="19">
        <v>1.133</v>
      </c>
      <c r="E43" s="28"/>
      <c r="F43" s="28"/>
      <c r="G43" s="19">
        <v>5</v>
      </c>
      <c r="H43" s="19">
        <v>1</v>
      </c>
      <c r="I43" s="33" t="s">
        <v>226</v>
      </c>
      <c r="J43" s="34">
        <v>1</v>
      </c>
      <c r="K43" s="33" t="s">
        <v>226</v>
      </c>
      <c r="L43" s="33" t="s">
        <v>226</v>
      </c>
      <c r="M43" s="33" t="s">
        <v>227</v>
      </c>
      <c r="N43" s="36" t="s">
        <v>228</v>
      </c>
      <c r="O43" s="37" t="s">
        <v>228</v>
      </c>
      <c r="P43" s="37" t="s">
        <v>229</v>
      </c>
      <c r="Q43" s="39">
        <v>1</v>
      </c>
      <c r="R43" s="39" t="s">
        <v>230</v>
      </c>
    </row>
    <row r="44" s="3" customFormat="true" ht="19.95" customHeight="true" spans="1:18">
      <c r="A44" s="16" t="s">
        <v>26</v>
      </c>
      <c r="B44" s="17" t="s">
        <v>84</v>
      </c>
      <c r="C44" s="17"/>
      <c r="D44" s="19">
        <v>2.336</v>
      </c>
      <c r="E44" s="28"/>
      <c r="F44" s="28"/>
      <c r="G44" s="19"/>
      <c r="H44" s="19"/>
      <c r="I44" s="33" t="s">
        <v>226</v>
      </c>
      <c r="J44" s="34">
        <v>1</v>
      </c>
      <c r="K44" s="33" t="s">
        <v>226</v>
      </c>
      <c r="L44" s="33" t="s">
        <v>226</v>
      </c>
      <c r="M44" s="33" t="s">
        <v>227</v>
      </c>
      <c r="N44" s="36" t="s">
        <v>228</v>
      </c>
      <c r="O44" s="36" t="s">
        <v>228</v>
      </c>
      <c r="P44" s="37" t="s">
        <v>229</v>
      </c>
      <c r="Q44" s="39">
        <v>1</v>
      </c>
      <c r="R44" s="39" t="s">
        <v>230</v>
      </c>
    </row>
    <row r="45" s="3" customFormat="true" ht="19.95" customHeight="true" spans="1:18">
      <c r="A45" s="16" t="s">
        <v>26</v>
      </c>
      <c r="B45" s="17" t="s">
        <v>182</v>
      </c>
      <c r="C45" s="17"/>
      <c r="D45" s="19"/>
      <c r="E45" s="28"/>
      <c r="F45" s="28"/>
      <c r="G45" s="19">
        <v>3</v>
      </c>
      <c r="H45" s="19" t="s">
        <v>53</v>
      </c>
      <c r="I45" s="33" t="s">
        <v>226</v>
      </c>
      <c r="J45" s="34">
        <v>1</v>
      </c>
      <c r="K45" s="33" t="s">
        <v>226</v>
      </c>
      <c r="L45" s="33" t="s">
        <v>226</v>
      </c>
      <c r="M45" s="33" t="s">
        <v>227</v>
      </c>
      <c r="N45" s="36" t="s">
        <v>228</v>
      </c>
      <c r="O45" s="37" t="s">
        <v>228</v>
      </c>
      <c r="P45" s="37" t="s">
        <v>229</v>
      </c>
      <c r="Q45" s="39">
        <v>1</v>
      </c>
      <c r="R45" s="39" t="s">
        <v>230</v>
      </c>
    </row>
    <row r="46" s="3" customFormat="true" ht="19.95" customHeight="true" spans="1:18">
      <c r="A46" s="16" t="s">
        <v>26</v>
      </c>
      <c r="B46" s="17" t="s">
        <v>85</v>
      </c>
      <c r="C46" s="17"/>
      <c r="D46" s="19">
        <v>50.447</v>
      </c>
      <c r="E46" s="28"/>
      <c r="F46" s="28"/>
      <c r="G46" s="19">
        <v>127</v>
      </c>
      <c r="H46" s="19">
        <v>16</v>
      </c>
      <c r="I46" s="33" t="s">
        <v>226</v>
      </c>
      <c r="J46" s="34">
        <v>1</v>
      </c>
      <c r="K46" s="33" t="s">
        <v>226</v>
      </c>
      <c r="L46" s="33" t="s">
        <v>226</v>
      </c>
      <c r="M46" s="33" t="s">
        <v>227</v>
      </c>
      <c r="N46" s="36" t="s">
        <v>228</v>
      </c>
      <c r="O46" s="37" t="s">
        <v>228</v>
      </c>
      <c r="P46" s="37" t="s">
        <v>229</v>
      </c>
      <c r="Q46" s="39">
        <v>1</v>
      </c>
      <c r="R46" s="39" t="s">
        <v>230</v>
      </c>
    </row>
    <row r="47" s="3" customFormat="true" ht="19.95" customHeight="true" spans="1:18">
      <c r="A47" s="16" t="s">
        <v>26</v>
      </c>
      <c r="B47" s="17" t="s">
        <v>86</v>
      </c>
      <c r="C47" s="17"/>
      <c r="D47" s="19">
        <v>67.617</v>
      </c>
      <c r="E47" s="28"/>
      <c r="F47" s="28"/>
      <c r="G47" s="19">
        <v>20</v>
      </c>
      <c r="H47" s="19">
        <v>3</v>
      </c>
      <c r="I47" s="33" t="s">
        <v>226</v>
      </c>
      <c r="J47" s="34">
        <v>1</v>
      </c>
      <c r="K47" s="33" t="s">
        <v>226</v>
      </c>
      <c r="L47" s="33" t="s">
        <v>226</v>
      </c>
      <c r="M47" s="33" t="s">
        <v>227</v>
      </c>
      <c r="N47" s="36" t="s">
        <v>228</v>
      </c>
      <c r="O47" s="37" t="s">
        <v>228</v>
      </c>
      <c r="P47" s="37" t="s">
        <v>229</v>
      </c>
      <c r="Q47" s="39">
        <v>1</v>
      </c>
      <c r="R47" s="39" t="s">
        <v>230</v>
      </c>
    </row>
    <row r="48" s="3" customFormat="true" ht="19.95" customHeight="true" spans="1:18">
      <c r="A48" s="16" t="s">
        <v>26</v>
      </c>
      <c r="B48" s="17" t="s">
        <v>87</v>
      </c>
      <c r="C48" s="17"/>
      <c r="D48" s="19">
        <v>64.93</v>
      </c>
      <c r="E48" s="28"/>
      <c r="F48" s="28"/>
      <c r="G48" s="19">
        <v>72</v>
      </c>
      <c r="H48" s="19">
        <v>10</v>
      </c>
      <c r="I48" s="33" t="s">
        <v>226</v>
      </c>
      <c r="J48" s="34">
        <v>1</v>
      </c>
      <c r="K48" s="33" t="s">
        <v>226</v>
      </c>
      <c r="L48" s="33" t="s">
        <v>226</v>
      </c>
      <c r="M48" s="33" t="s">
        <v>227</v>
      </c>
      <c r="N48" s="36" t="s">
        <v>228</v>
      </c>
      <c r="O48" s="37" t="s">
        <v>228</v>
      </c>
      <c r="P48" s="37" t="s">
        <v>229</v>
      </c>
      <c r="Q48" s="39">
        <v>1</v>
      </c>
      <c r="R48" s="39" t="s">
        <v>230</v>
      </c>
    </row>
    <row r="49" s="3" customFormat="true" ht="19.95" customHeight="true" spans="1:18">
      <c r="A49" s="16" t="s">
        <v>26</v>
      </c>
      <c r="B49" s="17" t="s">
        <v>88</v>
      </c>
      <c r="C49" s="23" t="s">
        <v>53</v>
      </c>
      <c r="D49" s="19">
        <v>184.683</v>
      </c>
      <c r="E49" s="28"/>
      <c r="F49" s="28"/>
      <c r="G49" s="19">
        <v>80</v>
      </c>
      <c r="H49" s="19">
        <v>3</v>
      </c>
      <c r="I49" s="33" t="s">
        <v>226</v>
      </c>
      <c r="J49" s="34">
        <v>1</v>
      </c>
      <c r="K49" s="33" t="s">
        <v>226</v>
      </c>
      <c r="L49" s="33" t="s">
        <v>226</v>
      </c>
      <c r="M49" s="33" t="s">
        <v>227</v>
      </c>
      <c r="N49" s="36" t="s">
        <v>228</v>
      </c>
      <c r="O49" s="37" t="s">
        <v>228</v>
      </c>
      <c r="P49" s="37" t="s">
        <v>229</v>
      </c>
      <c r="Q49" s="39">
        <v>1</v>
      </c>
      <c r="R49" s="39" t="s">
        <v>230</v>
      </c>
    </row>
    <row r="50" s="3" customFormat="true" ht="19.95" customHeight="true" spans="1:18">
      <c r="A50" s="16" t="s">
        <v>26</v>
      </c>
      <c r="B50" s="17" t="s">
        <v>89</v>
      </c>
      <c r="C50" s="17"/>
      <c r="D50" s="19">
        <v>46.84</v>
      </c>
      <c r="E50" s="28"/>
      <c r="F50" s="28"/>
      <c r="G50" s="19">
        <v>73</v>
      </c>
      <c r="H50" s="19" t="s">
        <v>53</v>
      </c>
      <c r="I50" s="33" t="s">
        <v>226</v>
      </c>
      <c r="J50" s="34">
        <v>1</v>
      </c>
      <c r="K50" s="33" t="s">
        <v>226</v>
      </c>
      <c r="L50" s="33" t="s">
        <v>226</v>
      </c>
      <c r="M50" s="33" t="s">
        <v>227</v>
      </c>
      <c r="N50" s="36" t="s">
        <v>228</v>
      </c>
      <c r="O50" s="37" t="s">
        <v>228</v>
      </c>
      <c r="P50" s="37" t="s">
        <v>229</v>
      </c>
      <c r="Q50" s="39">
        <v>1</v>
      </c>
      <c r="R50" s="39" t="s">
        <v>230</v>
      </c>
    </row>
    <row r="51" s="3" customFormat="true" ht="19.95" customHeight="true" spans="1:18">
      <c r="A51" s="16" t="s">
        <v>26</v>
      </c>
      <c r="B51" s="17" t="s">
        <v>90</v>
      </c>
      <c r="C51" s="17"/>
      <c r="D51" s="19">
        <v>67.083</v>
      </c>
      <c r="E51" s="28"/>
      <c r="F51" s="28"/>
      <c r="G51" s="19">
        <v>65</v>
      </c>
      <c r="H51" s="19">
        <v>4</v>
      </c>
      <c r="I51" s="33" t="s">
        <v>226</v>
      </c>
      <c r="J51" s="34">
        <v>1</v>
      </c>
      <c r="K51" s="33" t="s">
        <v>226</v>
      </c>
      <c r="L51" s="33" t="s">
        <v>226</v>
      </c>
      <c r="M51" s="33" t="s">
        <v>227</v>
      </c>
      <c r="N51" s="36" t="s">
        <v>228</v>
      </c>
      <c r="O51" s="37" t="s">
        <v>228</v>
      </c>
      <c r="P51" s="37" t="s">
        <v>229</v>
      </c>
      <c r="Q51" s="39">
        <v>1</v>
      </c>
      <c r="R51" s="39" t="s">
        <v>230</v>
      </c>
    </row>
    <row r="52" s="3" customFormat="true" ht="28.8" customHeight="true" spans="1:18">
      <c r="A52" s="16" t="s">
        <v>26</v>
      </c>
      <c r="B52" s="17" t="s">
        <v>233</v>
      </c>
      <c r="C52" s="17"/>
      <c r="D52" s="19">
        <v>90.186</v>
      </c>
      <c r="E52" s="28"/>
      <c r="F52" s="28"/>
      <c r="G52" s="19"/>
      <c r="H52" s="19"/>
      <c r="I52" s="33" t="s">
        <v>226</v>
      </c>
      <c r="J52" s="34">
        <v>1</v>
      </c>
      <c r="K52" s="33" t="s">
        <v>226</v>
      </c>
      <c r="L52" s="33" t="s">
        <v>226</v>
      </c>
      <c r="M52" s="33" t="s">
        <v>227</v>
      </c>
      <c r="N52" s="36" t="s">
        <v>228</v>
      </c>
      <c r="O52" s="36" t="s">
        <v>228</v>
      </c>
      <c r="P52" s="37" t="s">
        <v>229</v>
      </c>
      <c r="Q52" s="39">
        <v>1</v>
      </c>
      <c r="R52" s="39" t="s">
        <v>230</v>
      </c>
    </row>
    <row r="53" s="3" customFormat="true" ht="19.95" customHeight="true" spans="1:18">
      <c r="A53" s="16" t="s">
        <v>26</v>
      </c>
      <c r="B53" s="17" t="s">
        <v>92</v>
      </c>
      <c r="C53" s="17"/>
      <c r="D53" s="19">
        <v>40.887</v>
      </c>
      <c r="E53" s="28"/>
      <c r="F53" s="28"/>
      <c r="G53" s="19">
        <v>51</v>
      </c>
      <c r="H53" s="19" t="s">
        <v>53</v>
      </c>
      <c r="I53" s="33" t="s">
        <v>226</v>
      </c>
      <c r="J53" s="34">
        <v>1</v>
      </c>
      <c r="K53" s="33" t="s">
        <v>226</v>
      </c>
      <c r="L53" s="33" t="s">
        <v>226</v>
      </c>
      <c r="M53" s="33" t="s">
        <v>227</v>
      </c>
      <c r="N53" s="36" t="s">
        <v>228</v>
      </c>
      <c r="O53" s="37" t="s">
        <v>228</v>
      </c>
      <c r="P53" s="37" t="s">
        <v>229</v>
      </c>
      <c r="Q53" s="39">
        <v>1</v>
      </c>
      <c r="R53" s="39" t="s">
        <v>230</v>
      </c>
    </row>
    <row r="54" s="3" customFormat="true" ht="19.95" customHeight="true" spans="1:18">
      <c r="A54" s="16" t="s">
        <v>26</v>
      </c>
      <c r="B54" s="17" t="s">
        <v>93</v>
      </c>
      <c r="C54" s="17"/>
      <c r="D54" s="19">
        <v>27.593</v>
      </c>
      <c r="E54" s="28"/>
      <c r="F54" s="28"/>
      <c r="G54" s="19">
        <v>142</v>
      </c>
      <c r="H54" s="19">
        <v>3</v>
      </c>
      <c r="I54" s="33" t="s">
        <v>226</v>
      </c>
      <c r="J54" s="34">
        <v>1</v>
      </c>
      <c r="K54" s="33" t="s">
        <v>226</v>
      </c>
      <c r="L54" s="33" t="s">
        <v>226</v>
      </c>
      <c r="M54" s="33" t="s">
        <v>227</v>
      </c>
      <c r="N54" s="36" t="s">
        <v>228</v>
      </c>
      <c r="O54" s="37" t="s">
        <v>228</v>
      </c>
      <c r="P54" s="37" t="s">
        <v>229</v>
      </c>
      <c r="Q54" s="39">
        <v>1</v>
      </c>
      <c r="R54" s="39" t="s">
        <v>230</v>
      </c>
    </row>
    <row r="55" s="2" customFormat="true" ht="19.95" customHeight="true" spans="1:18">
      <c r="A55" s="13" t="s">
        <v>28</v>
      </c>
      <c r="B55" s="13" t="s">
        <v>19</v>
      </c>
      <c r="C55" s="13">
        <v>135.254</v>
      </c>
      <c r="D55" s="13">
        <f>SUM(D56:D64)</f>
        <v>257.133</v>
      </c>
      <c r="E55" s="27">
        <v>10</v>
      </c>
      <c r="F55" s="26">
        <v>60</v>
      </c>
      <c r="G55" s="28">
        <v>487</v>
      </c>
      <c r="H55" s="28">
        <v>108</v>
      </c>
      <c r="I55" s="31" t="s">
        <v>226</v>
      </c>
      <c r="J55" s="32">
        <v>1</v>
      </c>
      <c r="K55" s="31" t="s">
        <v>226</v>
      </c>
      <c r="L55" s="31" t="s">
        <v>226</v>
      </c>
      <c r="M55" s="31" t="s">
        <v>227</v>
      </c>
      <c r="N55" s="7" t="s">
        <v>228</v>
      </c>
      <c r="O55" s="35" t="s">
        <v>228</v>
      </c>
      <c r="P55" s="35" t="s">
        <v>229</v>
      </c>
      <c r="Q55" s="38">
        <v>1</v>
      </c>
      <c r="R55" s="38" t="s">
        <v>230</v>
      </c>
    </row>
    <row r="56" s="3" customFormat="true" ht="19.95" customHeight="true" spans="1:18">
      <c r="A56" s="16" t="s">
        <v>28</v>
      </c>
      <c r="B56" s="17" t="s">
        <v>184</v>
      </c>
      <c r="C56" s="23" t="s">
        <v>53</v>
      </c>
      <c r="D56" s="19"/>
      <c r="E56" s="28"/>
      <c r="F56" s="28"/>
      <c r="G56" s="19">
        <v>32</v>
      </c>
      <c r="H56" s="19">
        <v>1</v>
      </c>
      <c r="I56" s="33" t="s">
        <v>226</v>
      </c>
      <c r="J56" s="34">
        <v>1</v>
      </c>
      <c r="K56" s="33" t="s">
        <v>226</v>
      </c>
      <c r="L56" s="33" t="s">
        <v>226</v>
      </c>
      <c r="M56" s="33" t="s">
        <v>227</v>
      </c>
      <c r="N56" s="36" t="s">
        <v>228</v>
      </c>
      <c r="O56" s="37" t="s">
        <v>228</v>
      </c>
      <c r="P56" s="37" t="s">
        <v>229</v>
      </c>
      <c r="Q56" s="39">
        <v>1</v>
      </c>
      <c r="R56" s="39" t="s">
        <v>230</v>
      </c>
    </row>
    <row r="57" s="3" customFormat="true" ht="19.95" customHeight="true" spans="1:18">
      <c r="A57" s="16" t="s">
        <v>28</v>
      </c>
      <c r="B57" s="17" t="s">
        <v>97</v>
      </c>
      <c r="C57" s="23" t="s">
        <v>53</v>
      </c>
      <c r="D57" s="19">
        <v>23.83</v>
      </c>
      <c r="E57" s="28"/>
      <c r="F57" s="28"/>
      <c r="G57" s="19">
        <v>69</v>
      </c>
      <c r="H57" s="19">
        <v>17</v>
      </c>
      <c r="I57" s="33" t="s">
        <v>226</v>
      </c>
      <c r="J57" s="34">
        <v>1</v>
      </c>
      <c r="K57" s="33" t="s">
        <v>226</v>
      </c>
      <c r="L57" s="33" t="s">
        <v>226</v>
      </c>
      <c r="M57" s="33" t="s">
        <v>227</v>
      </c>
      <c r="N57" s="36" t="s">
        <v>228</v>
      </c>
      <c r="O57" s="37" t="s">
        <v>228</v>
      </c>
      <c r="P57" s="37" t="s">
        <v>229</v>
      </c>
      <c r="Q57" s="39">
        <v>1</v>
      </c>
      <c r="R57" s="39" t="s">
        <v>230</v>
      </c>
    </row>
    <row r="58" s="3" customFormat="true" ht="29.4" customHeight="true" spans="1:18">
      <c r="A58" s="16" t="s">
        <v>28</v>
      </c>
      <c r="B58" s="17" t="s">
        <v>234</v>
      </c>
      <c r="C58" s="17"/>
      <c r="D58" s="19">
        <v>7.629</v>
      </c>
      <c r="E58" s="28"/>
      <c r="F58" s="28"/>
      <c r="G58" s="19" t="s">
        <v>53</v>
      </c>
      <c r="H58" s="19">
        <v>3</v>
      </c>
      <c r="I58" s="33" t="s">
        <v>226</v>
      </c>
      <c r="J58" s="34">
        <v>1</v>
      </c>
      <c r="K58" s="33" t="s">
        <v>226</v>
      </c>
      <c r="L58" s="33" t="s">
        <v>226</v>
      </c>
      <c r="M58" s="33" t="s">
        <v>227</v>
      </c>
      <c r="N58" s="36" t="s">
        <v>228</v>
      </c>
      <c r="O58" s="37" t="s">
        <v>228</v>
      </c>
      <c r="P58" s="37" t="s">
        <v>229</v>
      </c>
      <c r="Q58" s="39">
        <v>1</v>
      </c>
      <c r="R58" s="39" t="s">
        <v>230</v>
      </c>
    </row>
    <row r="59" s="3" customFormat="true" ht="19.95" customHeight="true" spans="1:18">
      <c r="A59" s="16" t="s">
        <v>28</v>
      </c>
      <c r="B59" s="17" t="s">
        <v>96</v>
      </c>
      <c r="C59" s="24" t="s">
        <v>53</v>
      </c>
      <c r="D59" s="19">
        <v>18.127</v>
      </c>
      <c r="E59" s="28"/>
      <c r="F59" s="28"/>
      <c r="G59" s="19"/>
      <c r="H59" s="19"/>
      <c r="I59" s="33" t="s">
        <v>226</v>
      </c>
      <c r="J59" s="34">
        <v>1</v>
      </c>
      <c r="K59" s="33" t="s">
        <v>226</v>
      </c>
      <c r="L59" s="33" t="s">
        <v>226</v>
      </c>
      <c r="M59" s="33" t="s">
        <v>227</v>
      </c>
      <c r="N59" s="36" t="s">
        <v>228</v>
      </c>
      <c r="O59" s="37" t="s">
        <v>228</v>
      </c>
      <c r="P59" s="37" t="s">
        <v>229</v>
      </c>
      <c r="Q59" s="39">
        <v>1</v>
      </c>
      <c r="R59" s="39" t="s">
        <v>230</v>
      </c>
    </row>
    <row r="60" s="3" customFormat="true" ht="19.95" customHeight="true" spans="1:18">
      <c r="A60" s="16" t="s">
        <v>28</v>
      </c>
      <c r="B60" s="17" t="s">
        <v>98</v>
      </c>
      <c r="C60" s="17"/>
      <c r="D60" s="19">
        <v>34.19</v>
      </c>
      <c r="E60" s="28"/>
      <c r="F60" s="28"/>
      <c r="G60" s="19">
        <v>191</v>
      </c>
      <c r="H60" s="19">
        <v>17</v>
      </c>
      <c r="I60" s="33" t="s">
        <v>226</v>
      </c>
      <c r="J60" s="34">
        <v>1</v>
      </c>
      <c r="K60" s="33" t="s">
        <v>226</v>
      </c>
      <c r="L60" s="33" t="s">
        <v>226</v>
      </c>
      <c r="M60" s="33" t="s">
        <v>227</v>
      </c>
      <c r="N60" s="36" t="s">
        <v>228</v>
      </c>
      <c r="O60" s="37" t="s">
        <v>228</v>
      </c>
      <c r="P60" s="37" t="s">
        <v>229</v>
      </c>
      <c r="Q60" s="39">
        <v>1</v>
      </c>
      <c r="R60" s="39" t="s">
        <v>230</v>
      </c>
    </row>
    <row r="61" s="3" customFormat="true" ht="19.95" customHeight="true" spans="1:18">
      <c r="A61" s="16" t="s">
        <v>28</v>
      </c>
      <c r="B61" s="17" t="s">
        <v>100</v>
      </c>
      <c r="C61" s="22"/>
      <c r="D61" s="19" t="s">
        <v>53</v>
      </c>
      <c r="E61" s="28"/>
      <c r="F61" s="28"/>
      <c r="G61" s="19">
        <v>28</v>
      </c>
      <c r="H61" s="19">
        <v>15</v>
      </c>
      <c r="I61" s="33" t="s">
        <v>226</v>
      </c>
      <c r="J61" s="34">
        <v>1</v>
      </c>
      <c r="K61" s="33" t="s">
        <v>226</v>
      </c>
      <c r="L61" s="33" t="s">
        <v>226</v>
      </c>
      <c r="M61" s="33" t="s">
        <v>227</v>
      </c>
      <c r="N61" s="36" t="s">
        <v>228</v>
      </c>
      <c r="O61" s="37" t="s">
        <v>228</v>
      </c>
      <c r="P61" s="37" t="s">
        <v>229</v>
      </c>
      <c r="Q61" s="39">
        <v>1</v>
      </c>
      <c r="R61" s="39" t="s">
        <v>230</v>
      </c>
    </row>
    <row r="62" s="3" customFormat="true" ht="19.95" customHeight="true" spans="1:18">
      <c r="A62" s="16" t="s">
        <v>28</v>
      </c>
      <c r="B62" s="17" t="s">
        <v>99</v>
      </c>
      <c r="C62" s="23" t="s">
        <v>53</v>
      </c>
      <c r="D62" s="19">
        <v>104.405</v>
      </c>
      <c r="E62" s="28"/>
      <c r="F62" s="28"/>
      <c r="G62" s="19">
        <v>33</v>
      </c>
      <c r="H62" s="19">
        <v>41</v>
      </c>
      <c r="I62" s="33" t="s">
        <v>226</v>
      </c>
      <c r="J62" s="34">
        <v>1</v>
      </c>
      <c r="K62" s="33" t="s">
        <v>226</v>
      </c>
      <c r="L62" s="33" t="s">
        <v>226</v>
      </c>
      <c r="M62" s="33" t="s">
        <v>227</v>
      </c>
      <c r="N62" s="36" t="s">
        <v>228</v>
      </c>
      <c r="O62" s="37" t="s">
        <v>228</v>
      </c>
      <c r="P62" s="37" t="s">
        <v>229</v>
      </c>
      <c r="Q62" s="39">
        <v>1</v>
      </c>
      <c r="R62" s="39" t="s">
        <v>230</v>
      </c>
    </row>
    <row r="63" s="3" customFormat="true" ht="19.95" customHeight="true" spans="1:18">
      <c r="A63" s="16" t="s">
        <v>28</v>
      </c>
      <c r="B63" s="17" t="s">
        <v>185</v>
      </c>
      <c r="C63" s="17"/>
      <c r="D63" s="19"/>
      <c r="E63" s="28"/>
      <c r="F63" s="28"/>
      <c r="G63" s="19">
        <v>69</v>
      </c>
      <c r="H63" s="19">
        <v>9</v>
      </c>
      <c r="I63" s="33" t="s">
        <v>226</v>
      </c>
      <c r="J63" s="34">
        <v>1</v>
      </c>
      <c r="K63" s="33" t="s">
        <v>226</v>
      </c>
      <c r="L63" s="33" t="s">
        <v>226</v>
      </c>
      <c r="M63" s="33" t="s">
        <v>227</v>
      </c>
      <c r="N63" s="36" t="s">
        <v>228</v>
      </c>
      <c r="O63" s="37" t="s">
        <v>228</v>
      </c>
      <c r="P63" s="37" t="s">
        <v>229</v>
      </c>
      <c r="Q63" s="39">
        <v>1</v>
      </c>
      <c r="R63" s="39" t="s">
        <v>230</v>
      </c>
    </row>
    <row r="64" s="3" customFormat="true" ht="19.95" customHeight="true" spans="1:18">
      <c r="A64" s="16" t="s">
        <v>28</v>
      </c>
      <c r="B64" s="17" t="s">
        <v>101</v>
      </c>
      <c r="C64" s="17"/>
      <c r="D64" s="19">
        <v>68.952</v>
      </c>
      <c r="E64" s="28"/>
      <c r="F64" s="28"/>
      <c r="G64" s="19">
        <v>65</v>
      </c>
      <c r="H64" s="19">
        <v>5</v>
      </c>
      <c r="I64" s="33" t="s">
        <v>226</v>
      </c>
      <c r="J64" s="34">
        <v>1</v>
      </c>
      <c r="K64" s="33" t="s">
        <v>226</v>
      </c>
      <c r="L64" s="33" t="s">
        <v>226</v>
      </c>
      <c r="M64" s="33" t="s">
        <v>227</v>
      </c>
      <c r="N64" s="36" t="s">
        <v>228</v>
      </c>
      <c r="O64" s="37" t="s">
        <v>228</v>
      </c>
      <c r="P64" s="37" t="s">
        <v>229</v>
      </c>
      <c r="Q64" s="39">
        <v>1</v>
      </c>
      <c r="R64" s="39" t="s">
        <v>230</v>
      </c>
    </row>
    <row r="65" s="2" customFormat="true" ht="19.95" customHeight="true" spans="1:18">
      <c r="A65" s="13" t="s">
        <v>35</v>
      </c>
      <c r="B65" s="13" t="s">
        <v>19</v>
      </c>
      <c r="C65" s="13">
        <v>109.008</v>
      </c>
      <c r="D65" s="13">
        <f>SUM(D66:D75)</f>
        <v>281.509</v>
      </c>
      <c r="E65" s="27">
        <v>5</v>
      </c>
      <c r="F65" s="26">
        <v>15</v>
      </c>
      <c r="G65" s="28">
        <v>461</v>
      </c>
      <c r="H65" s="28">
        <v>168</v>
      </c>
      <c r="I65" s="31" t="s">
        <v>226</v>
      </c>
      <c r="J65" s="32">
        <v>1</v>
      </c>
      <c r="K65" s="31" t="s">
        <v>226</v>
      </c>
      <c r="L65" s="31" t="s">
        <v>226</v>
      </c>
      <c r="M65" s="31" t="s">
        <v>227</v>
      </c>
      <c r="N65" s="7" t="s">
        <v>228</v>
      </c>
      <c r="O65" s="35" t="s">
        <v>228</v>
      </c>
      <c r="P65" s="35" t="s">
        <v>229</v>
      </c>
      <c r="Q65" s="38">
        <v>1</v>
      </c>
      <c r="R65" s="38" t="s">
        <v>230</v>
      </c>
    </row>
    <row r="66" s="3" customFormat="true" ht="19.95" customHeight="true" spans="1:18">
      <c r="A66" s="16" t="s">
        <v>35</v>
      </c>
      <c r="B66" s="17" t="s">
        <v>188</v>
      </c>
      <c r="C66" s="17"/>
      <c r="D66" s="19"/>
      <c r="E66" s="28"/>
      <c r="F66" s="28"/>
      <c r="G66" s="19">
        <v>22</v>
      </c>
      <c r="H66" s="19">
        <v>9</v>
      </c>
      <c r="I66" s="33" t="s">
        <v>226</v>
      </c>
      <c r="J66" s="34">
        <v>1</v>
      </c>
      <c r="K66" s="33" t="s">
        <v>226</v>
      </c>
      <c r="L66" s="33" t="s">
        <v>226</v>
      </c>
      <c r="M66" s="33" t="s">
        <v>227</v>
      </c>
      <c r="N66" s="36" t="s">
        <v>228</v>
      </c>
      <c r="O66" s="37" t="s">
        <v>228</v>
      </c>
      <c r="P66" s="37" t="s">
        <v>229</v>
      </c>
      <c r="Q66" s="39">
        <v>1</v>
      </c>
      <c r="R66" s="39" t="s">
        <v>230</v>
      </c>
    </row>
    <row r="67" s="3" customFormat="true" ht="28.8" customHeight="true" spans="1:18">
      <c r="A67" s="16" t="s">
        <v>35</v>
      </c>
      <c r="B67" s="17" t="s">
        <v>235</v>
      </c>
      <c r="C67" s="17"/>
      <c r="D67" s="19"/>
      <c r="E67" s="28"/>
      <c r="F67" s="28"/>
      <c r="G67" s="19">
        <v>5</v>
      </c>
      <c r="H67" s="19" t="s">
        <v>53</v>
      </c>
      <c r="I67" s="33" t="s">
        <v>226</v>
      </c>
      <c r="J67" s="34">
        <v>1</v>
      </c>
      <c r="K67" s="33" t="s">
        <v>226</v>
      </c>
      <c r="L67" s="33" t="s">
        <v>226</v>
      </c>
      <c r="M67" s="33" t="s">
        <v>227</v>
      </c>
      <c r="N67" s="36" t="s">
        <v>228</v>
      </c>
      <c r="O67" s="37" t="s">
        <v>228</v>
      </c>
      <c r="P67" s="37" t="s">
        <v>229</v>
      </c>
      <c r="Q67" s="39">
        <v>1</v>
      </c>
      <c r="R67" s="39" t="s">
        <v>230</v>
      </c>
    </row>
    <row r="68" s="3" customFormat="true" ht="29.4" customHeight="true" spans="1:18">
      <c r="A68" s="16" t="s">
        <v>35</v>
      </c>
      <c r="B68" s="17" t="s">
        <v>236</v>
      </c>
      <c r="C68" s="23" t="s">
        <v>53</v>
      </c>
      <c r="D68" s="19"/>
      <c r="E68" s="28"/>
      <c r="F68" s="28"/>
      <c r="G68" s="19" t="s">
        <v>53</v>
      </c>
      <c r="H68" s="19">
        <v>2</v>
      </c>
      <c r="I68" s="33" t="s">
        <v>226</v>
      </c>
      <c r="J68" s="34">
        <v>1</v>
      </c>
      <c r="K68" s="33" t="s">
        <v>226</v>
      </c>
      <c r="L68" s="33" t="s">
        <v>226</v>
      </c>
      <c r="M68" s="33" t="s">
        <v>227</v>
      </c>
      <c r="N68" s="36" t="s">
        <v>228</v>
      </c>
      <c r="O68" s="37" t="s">
        <v>228</v>
      </c>
      <c r="P68" s="37" t="s">
        <v>229</v>
      </c>
      <c r="Q68" s="39">
        <v>1</v>
      </c>
      <c r="R68" s="39" t="s">
        <v>230</v>
      </c>
    </row>
    <row r="69" s="3" customFormat="true" ht="19.95" customHeight="true" spans="1:18">
      <c r="A69" s="16" t="s">
        <v>35</v>
      </c>
      <c r="B69" s="17" t="s">
        <v>102</v>
      </c>
      <c r="C69" s="23" t="s">
        <v>53</v>
      </c>
      <c r="D69" s="19">
        <v>28.22</v>
      </c>
      <c r="E69" s="28"/>
      <c r="F69" s="28"/>
      <c r="G69" s="19">
        <v>89</v>
      </c>
      <c r="H69" s="19">
        <v>58</v>
      </c>
      <c r="I69" s="33" t="s">
        <v>226</v>
      </c>
      <c r="J69" s="34">
        <v>1</v>
      </c>
      <c r="K69" s="33" t="s">
        <v>226</v>
      </c>
      <c r="L69" s="33" t="s">
        <v>226</v>
      </c>
      <c r="M69" s="33" t="s">
        <v>227</v>
      </c>
      <c r="N69" s="36" t="s">
        <v>228</v>
      </c>
      <c r="O69" s="37" t="s">
        <v>228</v>
      </c>
      <c r="P69" s="37" t="s">
        <v>229</v>
      </c>
      <c r="Q69" s="39">
        <v>1</v>
      </c>
      <c r="R69" s="39" t="s">
        <v>230</v>
      </c>
    </row>
    <row r="70" s="3" customFormat="true" ht="19.95" customHeight="true" spans="1:18">
      <c r="A70" s="16" t="s">
        <v>35</v>
      </c>
      <c r="B70" s="17" t="s">
        <v>103</v>
      </c>
      <c r="C70" s="17"/>
      <c r="D70" s="19">
        <v>32.27</v>
      </c>
      <c r="E70" s="28"/>
      <c r="F70" s="28"/>
      <c r="G70" s="19">
        <v>119</v>
      </c>
      <c r="H70" s="19">
        <v>6</v>
      </c>
      <c r="I70" s="33" t="s">
        <v>226</v>
      </c>
      <c r="J70" s="34">
        <v>1</v>
      </c>
      <c r="K70" s="33" t="s">
        <v>226</v>
      </c>
      <c r="L70" s="33" t="s">
        <v>226</v>
      </c>
      <c r="M70" s="33" t="s">
        <v>227</v>
      </c>
      <c r="N70" s="36" t="s">
        <v>228</v>
      </c>
      <c r="O70" s="37" t="s">
        <v>228</v>
      </c>
      <c r="P70" s="37" t="s">
        <v>229</v>
      </c>
      <c r="Q70" s="39">
        <v>1</v>
      </c>
      <c r="R70" s="39" t="s">
        <v>230</v>
      </c>
    </row>
    <row r="71" s="3" customFormat="true" ht="19.95" customHeight="true" spans="1:18">
      <c r="A71" s="16" t="s">
        <v>35</v>
      </c>
      <c r="B71" s="17" t="s">
        <v>104</v>
      </c>
      <c r="C71" s="23" t="s">
        <v>53</v>
      </c>
      <c r="D71" s="19">
        <v>12.366</v>
      </c>
      <c r="E71" s="28"/>
      <c r="F71" s="28"/>
      <c r="G71" s="19">
        <v>88</v>
      </c>
      <c r="H71" s="19">
        <v>59</v>
      </c>
      <c r="I71" s="33" t="s">
        <v>226</v>
      </c>
      <c r="J71" s="34">
        <v>1</v>
      </c>
      <c r="K71" s="33" t="s">
        <v>226</v>
      </c>
      <c r="L71" s="33" t="s">
        <v>226</v>
      </c>
      <c r="M71" s="33" t="s">
        <v>227</v>
      </c>
      <c r="N71" s="36" t="s">
        <v>228</v>
      </c>
      <c r="O71" s="37" t="s">
        <v>228</v>
      </c>
      <c r="P71" s="37" t="s">
        <v>229</v>
      </c>
      <c r="Q71" s="39">
        <v>1</v>
      </c>
      <c r="R71" s="39" t="s">
        <v>230</v>
      </c>
    </row>
    <row r="72" s="3" customFormat="true" ht="19.95" customHeight="true" spans="1:18">
      <c r="A72" s="16" t="s">
        <v>35</v>
      </c>
      <c r="B72" s="17" t="s">
        <v>105</v>
      </c>
      <c r="C72" s="17"/>
      <c r="D72" s="19">
        <v>7.281</v>
      </c>
      <c r="E72" s="28"/>
      <c r="F72" s="28"/>
      <c r="G72" s="19">
        <v>25</v>
      </c>
      <c r="H72" s="19">
        <v>8</v>
      </c>
      <c r="I72" s="33" t="s">
        <v>226</v>
      </c>
      <c r="J72" s="34">
        <v>1</v>
      </c>
      <c r="K72" s="33" t="s">
        <v>226</v>
      </c>
      <c r="L72" s="33" t="s">
        <v>226</v>
      </c>
      <c r="M72" s="33" t="s">
        <v>227</v>
      </c>
      <c r="N72" s="36" t="s">
        <v>228</v>
      </c>
      <c r="O72" s="37" t="s">
        <v>228</v>
      </c>
      <c r="P72" s="37" t="s">
        <v>229</v>
      </c>
      <c r="Q72" s="39">
        <v>1</v>
      </c>
      <c r="R72" s="39" t="s">
        <v>230</v>
      </c>
    </row>
    <row r="73" s="3" customFormat="true" ht="19.95" customHeight="true" spans="1:18">
      <c r="A73" s="16" t="s">
        <v>35</v>
      </c>
      <c r="B73" s="17" t="s">
        <v>106</v>
      </c>
      <c r="C73" s="17"/>
      <c r="D73" s="19">
        <v>142.152</v>
      </c>
      <c r="E73" s="28"/>
      <c r="F73" s="28"/>
      <c r="G73" s="19">
        <v>43</v>
      </c>
      <c r="H73" s="19">
        <v>9</v>
      </c>
      <c r="I73" s="33" t="s">
        <v>226</v>
      </c>
      <c r="J73" s="34">
        <v>1</v>
      </c>
      <c r="K73" s="33" t="s">
        <v>226</v>
      </c>
      <c r="L73" s="33" t="s">
        <v>226</v>
      </c>
      <c r="M73" s="33" t="s">
        <v>227</v>
      </c>
      <c r="N73" s="36" t="s">
        <v>228</v>
      </c>
      <c r="O73" s="37" t="s">
        <v>228</v>
      </c>
      <c r="P73" s="37" t="s">
        <v>229</v>
      </c>
      <c r="Q73" s="39">
        <v>1</v>
      </c>
      <c r="R73" s="39" t="s">
        <v>230</v>
      </c>
    </row>
    <row r="74" s="3" customFormat="true" ht="19.95" customHeight="true" spans="1:18">
      <c r="A74" s="16" t="s">
        <v>35</v>
      </c>
      <c r="B74" s="17" t="s">
        <v>107</v>
      </c>
      <c r="C74" s="17"/>
      <c r="D74" s="19">
        <v>59.22</v>
      </c>
      <c r="E74" s="28"/>
      <c r="F74" s="28"/>
      <c r="G74" s="19">
        <v>63</v>
      </c>
      <c r="H74" s="19">
        <v>15</v>
      </c>
      <c r="I74" s="33" t="s">
        <v>226</v>
      </c>
      <c r="J74" s="34">
        <v>1</v>
      </c>
      <c r="K74" s="33" t="s">
        <v>226</v>
      </c>
      <c r="L74" s="33" t="s">
        <v>226</v>
      </c>
      <c r="M74" s="33" t="s">
        <v>227</v>
      </c>
      <c r="N74" s="36" t="s">
        <v>228</v>
      </c>
      <c r="O74" s="37" t="s">
        <v>228</v>
      </c>
      <c r="P74" s="37" t="s">
        <v>229</v>
      </c>
      <c r="Q74" s="39">
        <v>1</v>
      </c>
      <c r="R74" s="39" t="s">
        <v>230</v>
      </c>
    </row>
    <row r="75" s="3" customFormat="true" ht="19.95" customHeight="true" spans="1:18">
      <c r="A75" s="16" t="s">
        <v>35</v>
      </c>
      <c r="B75" s="17" t="s">
        <v>189</v>
      </c>
      <c r="C75" s="17"/>
      <c r="D75" s="19"/>
      <c r="E75" s="28"/>
      <c r="F75" s="28"/>
      <c r="G75" s="19">
        <v>7</v>
      </c>
      <c r="H75" s="19">
        <v>2</v>
      </c>
      <c r="I75" s="33" t="s">
        <v>226</v>
      </c>
      <c r="J75" s="34">
        <v>1</v>
      </c>
      <c r="K75" s="33" t="s">
        <v>226</v>
      </c>
      <c r="L75" s="33" t="s">
        <v>226</v>
      </c>
      <c r="M75" s="33" t="s">
        <v>227</v>
      </c>
      <c r="N75" s="36" t="s">
        <v>228</v>
      </c>
      <c r="O75" s="37" t="s">
        <v>228</v>
      </c>
      <c r="P75" s="37" t="s">
        <v>229</v>
      </c>
      <c r="Q75" s="39">
        <v>1</v>
      </c>
      <c r="R75" s="39" t="s">
        <v>230</v>
      </c>
    </row>
    <row r="76" s="2" customFormat="true" ht="19.95" customHeight="true" spans="1:18">
      <c r="A76" s="13" t="s">
        <v>39</v>
      </c>
      <c r="B76" s="13" t="s">
        <v>19</v>
      </c>
      <c r="C76" s="13">
        <v>7.5</v>
      </c>
      <c r="D76" s="15">
        <f>SUM(D77:D80)</f>
        <v>148.84</v>
      </c>
      <c r="E76" s="27">
        <v>7</v>
      </c>
      <c r="F76" s="26">
        <v>35</v>
      </c>
      <c r="G76" s="28">
        <v>187</v>
      </c>
      <c r="H76" s="28">
        <v>19</v>
      </c>
      <c r="I76" s="31" t="s">
        <v>226</v>
      </c>
      <c r="J76" s="32">
        <v>1</v>
      </c>
      <c r="K76" s="31" t="s">
        <v>226</v>
      </c>
      <c r="L76" s="31" t="s">
        <v>226</v>
      </c>
      <c r="M76" s="31" t="s">
        <v>227</v>
      </c>
      <c r="N76" s="7" t="s">
        <v>228</v>
      </c>
      <c r="O76" s="35" t="s">
        <v>228</v>
      </c>
      <c r="P76" s="35" t="s">
        <v>229</v>
      </c>
      <c r="Q76" s="38">
        <v>1</v>
      </c>
      <c r="R76" s="38" t="s">
        <v>230</v>
      </c>
    </row>
    <row r="77" s="3" customFormat="true" ht="19.95" customHeight="true" spans="1:18">
      <c r="A77" s="16" t="s">
        <v>39</v>
      </c>
      <c r="B77" s="17" t="s">
        <v>108</v>
      </c>
      <c r="C77" s="17"/>
      <c r="D77" s="19">
        <v>42.713</v>
      </c>
      <c r="E77" s="28"/>
      <c r="F77" s="28"/>
      <c r="G77" s="19">
        <v>44</v>
      </c>
      <c r="H77" s="19">
        <v>3</v>
      </c>
      <c r="I77" s="33" t="s">
        <v>226</v>
      </c>
      <c r="J77" s="34">
        <v>1</v>
      </c>
      <c r="K77" s="33" t="s">
        <v>226</v>
      </c>
      <c r="L77" s="33" t="s">
        <v>226</v>
      </c>
      <c r="M77" s="33" t="s">
        <v>227</v>
      </c>
      <c r="N77" s="36" t="s">
        <v>228</v>
      </c>
      <c r="O77" s="37" t="s">
        <v>228</v>
      </c>
      <c r="P77" s="37" t="s">
        <v>229</v>
      </c>
      <c r="Q77" s="39">
        <v>1</v>
      </c>
      <c r="R77" s="39" t="s">
        <v>230</v>
      </c>
    </row>
    <row r="78" s="3" customFormat="true" ht="29.4" customHeight="true" spans="1:18">
      <c r="A78" s="16" t="s">
        <v>39</v>
      </c>
      <c r="B78" s="17" t="s">
        <v>109</v>
      </c>
      <c r="C78" s="17"/>
      <c r="D78" s="19">
        <v>2.14</v>
      </c>
      <c r="E78" s="28"/>
      <c r="F78" s="28"/>
      <c r="G78" s="19">
        <v>8</v>
      </c>
      <c r="H78" s="19" t="s">
        <v>53</v>
      </c>
      <c r="I78" s="33" t="s">
        <v>226</v>
      </c>
      <c r="J78" s="34">
        <v>1</v>
      </c>
      <c r="K78" s="33" t="s">
        <v>226</v>
      </c>
      <c r="L78" s="33" t="s">
        <v>226</v>
      </c>
      <c r="M78" s="33" t="s">
        <v>227</v>
      </c>
      <c r="N78" s="36" t="s">
        <v>228</v>
      </c>
      <c r="O78" s="37" t="s">
        <v>228</v>
      </c>
      <c r="P78" s="37" t="s">
        <v>229</v>
      </c>
      <c r="Q78" s="39">
        <v>1</v>
      </c>
      <c r="R78" s="39" t="s">
        <v>230</v>
      </c>
    </row>
    <row r="79" s="3" customFormat="true" ht="19.95" customHeight="true" spans="1:18">
      <c r="A79" s="16" t="s">
        <v>39</v>
      </c>
      <c r="B79" s="17" t="s">
        <v>110</v>
      </c>
      <c r="C79" s="17"/>
      <c r="D79" s="19">
        <v>56.065</v>
      </c>
      <c r="E79" s="28"/>
      <c r="F79" s="28"/>
      <c r="G79" s="19">
        <v>110</v>
      </c>
      <c r="H79" s="19">
        <v>6</v>
      </c>
      <c r="I79" s="33" t="s">
        <v>226</v>
      </c>
      <c r="J79" s="34">
        <v>1</v>
      </c>
      <c r="K79" s="33" t="s">
        <v>226</v>
      </c>
      <c r="L79" s="33" t="s">
        <v>226</v>
      </c>
      <c r="M79" s="33" t="s">
        <v>227</v>
      </c>
      <c r="N79" s="36" t="s">
        <v>228</v>
      </c>
      <c r="O79" s="37" t="s">
        <v>228</v>
      </c>
      <c r="P79" s="37" t="s">
        <v>229</v>
      </c>
      <c r="Q79" s="39">
        <v>1</v>
      </c>
      <c r="R79" s="39" t="s">
        <v>230</v>
      </c>
    </row>
    <row r="80" s="3" customFormat="true" ht="19.95" customHeight="true" spans="1:18">
      <c r="A80" s="16" t="s">
        <v>39</v>
      </c>
      <c r="B80" s="17" t="s">
        <v>111</v>
      </c>
      <c r="C80" s="24" t="s">
        <v>53</v>
      </c>
      <c r="D80" s="19">
        <v>47.922</v>
      </c>
      <c r="E80" s="28"/>
      <c r="F80" s="28"/>
      <c r="G80" s="19">
        <v>25</v>
      </c>
      <c r="H80" s="19">
        <v>10</v>
      </c>
      <c r="I80" s="33" t="s">
        <v>226</v>
      </c>
      <c r="J80" s="34">
        <v>1</v>
      </c>
      <c r="K80" s="33" t="s">
        <v>226</v>
      </c>
      <c r="L80" s="33" t="s">
        <v>226</v>
      </c>
      <c r="M80" s="33" t="s">
        <v>227</v>
      </c>
      <c r="N80" s="36" t="s">
        <v>228</v>
      </c>
      <c r="O80" s="37" t="s">
        <v>228</v>
      </c>
      <c r="P80" s="37" t="s">
        <v>229</v>
      </c>
      <c r="Q80" s="39">
        <v>1</v>
      </c>
      <c r="R80" s="39" t="s">
        <v>230</v>
      </c>
    </row>
    <row r="81" s="2" customFormat="true" ht="19.95" customHeight="true" spans="1:18">
      <c r="A81" s="13" t="s">
        <v>41</v>
      </c>
      <c r="B81" s="13" t="s">
        <v>19</v>
      </c>
      <c r="C81" s="13">
        <v>18.411</v>
      </c>
      <c r="D81" s="28">
        <f>SUM(D82:D88)</f>
        <v>362.615</v>
      </c>
      <c r="E81" s="27">
        <v>6</v>
      </c>
      <c r="F81" s="26">
        <v>30</v>
      </c>
      <c r="G81" s="28">
        <v>415</v>
      </c>
      <c r="H81" s="28">
        <v>107</v>
      </c>
      <c r="I81" s="31" t="s">
        <v>226</v>
      </c>
      <c r="J81" s="32">
        <v>1</v>
      </c>
      <c r="K81" s="31" t="s">
        <v>226</v>
      </c>
      <c r="L81" s="31" t="s">
        <v>226</v>
      </c>
      <c r="M81" s="31" t="s">
        <v>227</v>
      </c>
      <c r="N81" s="7" t="s">
        <v>228</v>
      </c>
      <c r="O81" s="35" t="s">
        <v>228</v>
      </c>
      <c r="P81" s="35" t="s">
        <v>229</v>
      </c>
      <c r="Q81" s="38">
        <v>1</v>
      </c>
      <c r="R81" s="38" t="s">
        <v>230</v>
      </c>
    </row>
    <row r="82" s="3" customFormat="true" ht="19.95" customHeight="true" spans="1:18">
      <c r="A82" s="16" t="s">
        <v>41</v>
      </c>
      <c r="B82" s="17" t="s">
        <v>114</v>
      </c>
      <c r="C82" s="17"/>
      <c r="D82" s="19">
        <v>1.255</v>
      </c>
      <c r="E82" s="28"/>
      <c r="F82" s="28"/>
      <c r="G82" s="19" t="s">
        <v>53</v>
      </c>
      <c r="H82" s="19">
        <v>1</v>
      </c>
      <c r="I82" s="33" t="s">
        <v>226</v>
      </c>
      <c r="J82" s="34">
        <v>1</v>
      </c>
      <c r="K82" s="33" t="s">
        <v>226</v>
      </c>
      <c r="L82" s="33" t="s">
        <v>226</v>
      </c>
      <c r="M82" s="33" t="s">
        <v>227</v>
      </c>
      <c r="N82" s="36" t="s">
        <v>228</v>
      </c>
      <c r="O82" s="37" t="s">
        <v>228</v>
      </c>
      <c r="P82" s="37" t="s">
        <v>229</v>
      </c>
      <c r="Q82" s="39">
        <v>1</v>
      </c>
      <c r="R82" s="39" t="s">
        <v>230</v>
      </c>
    </row>
    <row r="83" s="3" customFormat="true" ht="19.95" customHeight="true" spans="1:18">
      <c r="A83" s="16" t="s">
        <v>41</v>
      </c>
      <c r="B83" s="17" t="s">
        <v>192</v>
      </c>
      <c r="C83" s="23" t="s">
        <v>53</v>
      </c>
      <c r="D83" s="19"/>
      <c r="E83" s="28"/>
      <c r="F83" s="28"/>
      <c r="G83" s="19" t="s">
        <v>53</v>
      </c>
      <c r="H83" s="19">
        <v>4</v>
      </c>
      <c r="I83" s="33" t="s">
        <v>226</v>
      </c>
      <c r="J83" s="34">
        <v>1</v>
      </c>
      <c r="K83" s="33" t="s">
        <v>226</v>
      </c>
      <c r="L83" s="33" t="s">
        <v>226</v>
      </c>
      <c r="M83" s="33" t="s">
        <v>227</v>
      </c>
      <c r="N83" s="36" t="s">
        <v>228</v>
      </c>
      <c r="O83" s="37" t="s">
        <v>228</v>
      </c>
      <c r="P83" s="37" t="s">
        <v>229</v>
      </c>
      <c r="Q83" s="39">
        <v>1</v>
      </c>
      <c r="R83" s="39" t="s">
        <v>230</v>
      </c>
    </row>
    <row r="84" s="3" customFormat="true" ht="19.95" customHeight="true" spans="1:18">
      <c r="A84" s="16" t="s">
        <v>41</v>
      </c>
      <c r="B84" s="17" t="s">
        <v>115</v>
      </c>
      <c r="C84" s="23" t="s">
        <v>53</v>
      </c>
      <c r="D84" s="19">
        <v>16.007</v>
      </c>
      <c r="E84" s="28"/>
      <c r="F84" s="28"/>
      <c r="G84" s="19">
        <v>3</v>
      </c>
      <c r="H84" s="19">
        <v>18</v>
      </c>
      <c r="I84" s="33" t="s">
        <v>226</v>
      </c>
      <c r="J84" s="34">
        <v>1</v>
      </c>
      <c r="K84" s="33" t="s">
        <v>226</v>
      </c>
      <c r="L84" s="33" t="s">
        <v>226</v>
      </c>
      <c r="M84" s="33" t="s">
        <v>227</v>
      </c>
      <c r="N84" s="36" t="s">
        <v>228</v>
      </c>
      <c r="O84" s="37" t="s">
        <v>228</v>
      </c>
      <c r="P84" s="37" t="s">
        <v>229</v>
      </c>
      <c r="Q84" s="39">
        <v>1</v>
      </c>
      <c r="R84" s="39" t="s">
        <v>230</v>
      </c>
    </row>
    <row r="85" s="3" customFormat="true" ht="32.4" customHeight="true" spans="1:18">
      <c r="A85" s="16" t="s">
        <v>41</v>
      </c>
      <c r="B85" s="17" t="s">
        <v>237</v>
      </c>
      <c r="C85" s="17"/>
      <c r="D85" s="19">
        <v>1.192</v>
      </c>
      <c r="E85" s="28"/>
      <c r="F85" s="28"/>
      <c r="G85" s="19">
        <v>30</v>
      </c>
      <c r="H85" s="19">
        <v>11</v>
      </c>
      <c r="I85" s="33" t="s">
        <v>226</v>
      </c>
      <c r="J85" s="34">
        <v>1</v>
      </c>
      <c r="K85" s="33" t="s">
        <v>226</v>
      </c>
      <c r="L85" s="33" t="s">
        <v>226</v>
      </c>
      <c r="M85" s="33" t="s">
        <v>227</v>
      </c>
      <c r="N85" s="36" t="s">
        <v>228</v>
      </c>
      <c r="O85" s="37" t="s">
        <v>228</v>
      </c>
      <c r="P85" s="37" t="s">
        <v>229</v>
      </c>
      <c r="Q85" s="39">
        <v>1</v>
      </c>
      <c r="R85" s="39" t="s">
        <v>230</v>
      </c>
    </row>
    <row r="86" s="3" customFormat="true" ht="19.95" customHeight="true" spans="1:18">
      <c r="A86" s="16" t="s">
        <v>41</v>
      </c>
      <c r="B86" s="17" t="s">
        <v>116</v>
      </c>
      <c r="C86" s="17"/>
      <c r="D86" s="19">
        <v>39.781</v>
      </c>
      <c r="E86" s="28"/>
      <c r="F86" s="28"/>
      <c r="G86" s="19">
        <v>4</v>
      </c>
      <c r="H86" s="19">
        <v>46</v>
      </c>
      <c r="I86" s="33" t="s">
        <v>226</v>
      </c>
      <c r="J86" s="34">
        <v>1</v>
      </c>
      <c r="K86" s="33" t="s">
        <v>226</v>
      </c>
      <c r="L86" s="33" t="s">
        <v>226</v>
      </c>
      <c r="M86" s="33" t="s">
        <v>227</v>
      </c>
      <c r="N86" s="36" t="s">
        <v>228</v>
      </c>
      <c r="O86" s="37" t="s">
        <v>228</v>
      </c>
      <c r="P86" s="37" t="s">
        <v>229</v>
      </c>
      <c r="Q86" s="39">
        <v>1</v>
      </c>
      <c r="R86" s="39" t="s">
        <v>230</v>
      </c>
    </row>
    <row r="87" s="3" customFormat="true" ht="19.95" customHeight="true" spans="1:18">
      <c r="A87" s="16" t="s">
        <v>41</v>
      </c>
      <c r="B87" s="17" t="s">
        <v>117</v>
      </c>
      <c r="C87" s="17"/>
      <c r="D87" s="19">
        <v>259.146</v>
      </c>
      <c r="E87" s="28"/>
      <c r="F87" s="28"/>
      <c r="G87" s="19">
        <v>292</v>
      </c>
      <c r="H87" s="19">
        <v>21</v>
      </c>
      <c r="I87" s="33" t="s">
        <v>226</v>
      </c>
      <c r="J87" s="34">
        <v>1</v>
      </c>
      <c r="K87" s="33" t="s">
        <v>226</v>
      </c>
      <c r="L87" s="33" t="s">
        <v>226</v>
      </c>
      <c r="M87" s="33" t="s">
        <v>227</v>
      </c>
      <c r="N87" s="36" t="s">
        <v>228</v>
      </c>
      <c r="O87" s="37" t="s">
        <v>228</v>
      </c>
      <c r="P87" s="37" t="s">
        <v>229</v>
      </c>
      <c r="Q87" s="39">
        <v>1</v>
      </c>
      <c r="R87" s="39" t="s">
        <v>230</v>
      </c>
    </row>
    <row r="88" s="3" customFormat="true" ht="19.95" customHeight="true" spans="1:18">
      <c r="A88" s="16" t="s">
        <v>41</v>
      </c>
      <c r="B88" s="17" t="s">
        <v>118</v>
      </c>
      <c r="C88" s="17"/>
      <c r="D88" s="19">
        <v>45.234</v>
      </c>
      <c r="E88" s="28"/>
      <c r="F88" s="28"/>
      <c r="G88" s="19">
        <v>86</v>
      </c>
      <c r="H88" s="19">
        <v>6</v>
      </c>
      <c r="I88" s="33" t="s">
        <v>226</v>
      </c>
      <c r="J88" s="34">
        <v>1</v>
      </c>
      <c r="K88" s="33" t="s">
        <v>226</v>
      </c>
      <c r="L88" s="33" t="s">
        <v>226</v>
      </c>
      <c r="M88" s="33" t="s">
        <v>227</v>
      </c>
      <c r="N88" s="36" t="s">
        <v>228</v>
      </c>
      <c r="O88" s="37" t="s">
        <v>228</v>
      </c>
      <c r="P88" s="37" t="s">
        <v>229</v>
      </c>
      <c r="Q88" s="39">
        <v>1</v>
      </c>
      <c r="R88" s="39" t="s">
        <v>230</v>
      </c>
    </row>
    <row r="89" s="2" customFormat="true" ht="19.95" customHeight="true" spans="1:18">
      <c r="A89" s="13" t="s">
        <v>119</v>
      </c>
      <c r="B89" s="13" t="s">
        <v>19</v>
      </c>
      <c r="C89" s="13">
        <v>0</v>
      </c>
      <c r="D89" s="15">
        <f>SUM(D90:D100)</f>
        <v>289.627</v>
      </c>
      <c r="E89" s="27">
        <v>12</v>
      </c>
      <c r="F89" s="26">
        <v>40</v>
      </c>
      <c r="G89" s="28">
        <v>240</v>
      </c>
      <c r="H89" s="28">
        <v>26</v>
      </c>
      <c r="I89" s="31" t="s">
        <v>226</v>
      </c>
      <c r="J89" s="32">
        <v>1</v>
      </c>
      <c r="K89" s="31" t="s">
        <v>226</v>
      </c>
      <c r="L89" s="31" t="s">
        <v>226</v>
      </c>
      <c r="M89" s="31" t="s">
        <v>227</v>
      </c>
      <c r="N89" s="7" t="s">
        <v>228</v>
      </c>
      <c r="O89" s="35" t="s">
        <v>228</v>
      </c>
      <c r="P89" s="35" t="s">
        <v>229</v>
      </c>
      <c r="Q89" s="38">
        <v>1</v>
      </c>
      <c r="R89" s="38" t="s">
        <v>230</v>
      </c>
    </row>
    <row r="90" s="3" customFormat="true" ht="19.95" customHeight="true" spans="1:18">
      <c r="A90" s="16" t="s">
        <v>119</v>
      </c>
      <c r="B90" s="17" t="s">
        <v>120</v>
      </c>
      <c r="C90" s="17"/>
      <c r="D90" s="19">
        <v>28.434</v>
      </c>
      <c r="E90" s="28"/>
      <c r="F90" s="28"/>
      <c r="G90" s="19" t="s">
        <v>53</v>
      </c>
      <c r="H90" s="19">
        <v>3</v>
      </c>
      <c r="I90" s="33" t="s">
        <v>226</v>
      </c>
      <c r="J90" s="34">
        <v>1</v>
      </c>
      <c r="K90" s="33" t="s">
        <v>226</v>
      </c>
      <c r="L90" s="33" t="s">
        <v>226</v>
      </c>
      <c r="M90" s="33" t="s">
        <v>227</v>
      </c>
      <c r="N90" s="36" t="s">
        <v>228</v>
      </c>
      <c r="O90" s="37" t="s">
        <v>228</v>
      </c>
      <c r="P90" s="37" t="s">
        <v>229</v>
      </c>
      <c r="Q90" s="39">
        <v>1</v>
      </c>
      <c r="R90" s="39" t="s">
        <v>230</v>
      </c>
    </row>
    <row r="91" s="3" customFormat="true" ht="19.95" customHeight="true" spans="1:18">
      <c r="A91" s="16" t="s">
        <v>119</v>
      </c>
      <c r="B91" s="17" t="s">
        <v>121</v>
      </c>
      <c r="C91" s="17"/>
      <c r="D91" s="19">
        <v>17.08</v>
      </c>
      <c r="E91" s="28"/>
      <c r="F91" s="28"/>
      <c r="G91" s="19"/>
      <c r="H91" s="19"/>
      <c r="I91" s="33" t="s">
        <v>226</v>
      </c>
      <c r="J91" s="34">
        <v>1</v>
      </c>
      <c r="K91" s="33" t="s">
        <v>226</v>
      </c>
      <c r="L91" s="33" t="s">
        <v>226</v>
      </c>
      <c r="M91" s="33" t="s">
        <v>227</v>
      </c>
      <c r="N91" s="36" t="s">
        <v>228</v>
      </c>
      <c r="O91" s="36" t="s">
        <v>228</v>
      </c>
      <c r="P91" s="37" t="s">
        <v>229</v>
      </c>
      <c r="Q91" s="39">
        <v>1</v>
      </c>
      <c r="R91" s="39" t="s">
        <v>230</v>
      </c>
    </row>
    <row r="92" s="3" customFormat="true" ht="19.95" customHeight="true" spans="1:18">
      <c r="A92" s="16" t="s">
        <v>119</v>
      </c>
      <c r="B92" s="17" t="s">
        <v>122</v>
      </c>
      <c r="C92" s="17"/>
      <c r="D92" s="19">
        <v>43.809</v>
      </c>
      <c r="E92" s="28"/>
      <c r="F92" s="28"/>
      <c r="G92" s="19">
        <v>35</v>
      </c>
      <c r="H92" s="19">
        <v>1</v>
      </c>
      <c r="I92" s="33" t="s">
        <v>226</v>
      </c>
      <c r="J92" s="34">
        <v>1</v>
      </c>
      <c r="K92" s="33" t="s">
        <v>226</v>
      </c>
      <c r="L92" s="33" t="s">
        <v>226</v>
      </c>
      <c r="M92" s="33" t="s">
        <v>227</v>
      </c>
      <c r="N92" s="36" t="s">
        <v>228</v>
      </c>
      <c r="O92" s="37" t="s">
        <v>228</v>
      </c>
      <c r="P92" s="37" t="s">
        <v>229</v>
      </c>
      <c r="Q92" s="39">
        <v>1</v>
      </c>
      <c r="R92" s="39" t="s">
        <v>230</v>
      </c>
    </row>
    <row r="93" s="3" customFormat="true" ht="19.95" customHeight="true" spans="1:18">
      <c r="A93" s="16" t="s">
        <v>119</v>
      </c>
      <c r="B93" s="17" t="s">
        <v>123</v>
      </c>
      <c r="C93" s="17"/>
      <c r="D93" s="19">
        <v>33.286</v>
      </c>
      <c r="E93" s="28"/>
      <c r="F93" s="28"/>
      <c r="G93" s="19">
        <v>70</v>
      </c>
      <c r="H93" s="19">
        <v>2</v>
      </c>
      <c r="I93" s="33" t="s">
        <v>226</v>
      </c>
      <c r="J93" s="34">
        <v>1</v>
      </c>
      <c r="K93" s="33" t="s">
        <v>226</v>
      </c>
      <c r="L93" s="33" t="s">
        <v>226</v>
      </c>
      <c r="M93" s="33" t="s">
        <v>227</v>
      </c>
      <c r="N93" s="36" t="s">
        <v>228</v>
      </c>
      <c r="O93" s="37" t="s">
        <v>228</v>
      </c>
      <c r="P93" s="37" t="s">
        <v>229</v>
      </c>
      <c r="Q93" s="39">
        <v>1</v>
      </c>
      <c r="R93" s="39" t="s">
        <v>230</v>
      </c>
    </row>
    <row r="94" s="3" customFormat="true" ht="19.95" customHeight="true" spans="1:18">
      <c r="A94" s="16" t="s">
        <v>119</v>
      </c>
      <c r="B94" s="17" t="s">
        <v>124</v>
      </c>
      <c r="C94" s="17"/>
      <c r="D94" s="19">
        <v>44.144</v>
      </c>
      <c r="E94" s="28"/>
      <c r="F94" s="28"/>
      <c r="G94" s="19"/>
      <c r="H94" s="19"/>
      <c r="I94" s="33" t="s">
        <v>226</v>
      </c>
      <c r="J94" s="34">
        <v>1</v>
      </c>
      <c r="K94" s="33" t="s">
        <v>226</v>
      </c>
      <c r="L94" s="33" t="s">
        <v>226</v>
      </c>
      <c r="M94" s="33" t="s">
        <v>227</v>
      </c>
      <c r="N94" s="36" t="s">
        <v>228</v>
      </c>
      <c r="O94" s="36" t="s">
        <v>228</v>
      </c>
      <c r="P94" s="37" t="s">
        <v>229</v>
      </c>
      <c r="Q94" s="39">
        <v>1</v>
      </c>
      <c r="R94" s="39" t="s">
        <v>230</v>
      </c>
    </row>
    <row r="95" s="3" customFormat="true" ht="19.95" customHeight="true" spans="1:18">
      <c r="A95" s="16" t="s">
        <v>119</v>
      </c>
      <c r="B95" s="17" t="s">
        <v>125</v>
      </c>
      <c r="C95" s="17"/>
      <c r="D95" s="19">
        <v>12.111</v>
      </c>
      <c r="E95" s="28"/>
      <c r="F95" s="28"/>
      <c r="G95" s="19">
        <v>2</v>
      </c>
      <c r="H95" s="19" t="s">
        <v>53</v>
      </c>
      <c r="I95" s="33" t="s">
        <v>226</v>
      </c>
      <c r="J95" s="34">
        <v>1</v>
      </c>
      <c r="K95" s="33" t="s">
        <v>226</v>
      </c>
      <c r="L95" s="33" t="s">
        <v>226</v>
      </c>
      <c r="M95" s="33" t="s">
        <v>227</v>
      </c>
      <c r="N95" s="36" t="s">
        <v>228</v>
      </c>
      <c r="O95" s="37" t="s">
        <v>228</v>
      </c>
      <c r="P95" s="37" t="s">
        <v>229</v>
      </c>
      <c r="Q95" s="39">
        <v>1</v>
      </c>
      <c r="R95" s="39" t="s">
        <v>230</v>
      </c>
    </row>
    <row r="96" s="3" customFormat="true" ht="19.95" customHeight="true" spans="1:18">
      <c r="A96" s="16" t="s">
        <v>119</v>
      </c>
      <c r="B96" s="17" t="s">
        <v>126</v>
      </c>
      <c r="C96" s="17"/>
      <c r="D96" s="19">
        <v>21.534</v>
      </c>
      <c r="E96" s="28"/>
      <c r="F96" s="28"/>
      <c r="G96" s="19">
        <v>2</v>
      </c>
      <c r="H96" s="19">
        <v>6</v>
      </c>
      <c r="I96" s="33" t="s">
        <v>226</v>
      </c>
      <c r="J96" s="34">
        <v>1</v>
      </c>
      <c r="K96" s="33" t="s">
        <v>226</v>
      </c>
      <c r="L96" s="33" t="s">
        <v>226</v>
      </c>
      <c r="M96" s="33" t="s">
        <v>227</v>
      </c>
      <c r="N96" s="36" t="s">
        <v>228</v>
      </c>
      <c r="O96" s="37" t="s">
        <v>228</v>
      </c>
      <c r="P96" s="37" t="s">
        <v>229</v>
      </c>
      <c r="Q96" s="39">
        <v>1</v>
      </c>
      <c r="R96" s="39" t="s">
        <v>230</v>
      </c>
    </row>
    <row r="97" s="3" customFormat="true" ht="19.95" customHeight="true" spans="1:18">
      <c r="A97" s="16" t="s">
        <v>119</v>
      </c>
      <c r="B97" s="17" t="s">
        <v>127</v>
      </c>
      <c r="C97" s="17"/>
      <c r="D97" s="19">
        <v>38.726</v>
      </c>
      <c r="E97" s="28"/>
      <c r="F97" s="28"/>
      <c r="G97" s="19">
        <v>115</v>
      </c>
      <c r="H97" s="19">
        <v>4</v>
      </c>
      <c r="I97" s="33" t="s">
        <v>226</v>
      </c>
      <c r="J97" s="34">
        <v>1</v>
      </c>
      <c r="K97" s="33" t="s">
        <v>226</v>
      </c>
      <c r="L97" s="33" t="s">
        <v>226</v>
      </c>
      <c r="M97" s="33" t="s">
        <v>227</v>
      </c>
      <c r="N97" s="36" t="s">
        <v>228</v>
      </c>
      <c r="O97" s="37" t="s">
        <v>228</v>
      </c>
      <c r="P97" s="37" t="s">
        <v>229</v>
      </c>
      <c r="Q97" s="39">
        <v>1</v>
      </c>
      <c r="R97" s="39" t="s">
        <v>230</v>
      </c>
    </row>
    <row r="98" s="3" customFormat="true" ht="19.95" customHeight="true" spans="1:18">
      <c r="A98" s="16" t="s">
        <v>119</v>
      </c>
      <c r="B98" s="17" t="s">
        <v>128</v>
      </c>
      <c r="C98" s="17"/>
      <c r="D98" s="19">
        <v>6.4</v>
      </c>
      <c r="E98" s="28"/>
      <c r="F98" s="28"/>
      <c r="G98" s="19" t="s">
        <v>53</v>
      </c>
      <c r="H98" s="19">
        <v>3</v>
      </c>
      <c r="I98" s="33" t="s">
        <v>226</v>
      </c>
      <c r="J98" s="34">
        <v>1</v>
      </c>
      <c r="K98" s="33" t="s">
        <v>226</v>
      </c>
      <c r="L98" s="33" t="s">
        <v>226</v>
      </c>
      <c r="M98" s="33" t="s">
        <v>227</v>
      </c>
      <c r="N98" s="36" t="s">
        <v>228</v>
      </c>
      <c r="O98" s="37" t="s">
        <v>228</v>
      </c>
      <c r="P98" s="37" t="s">
        <v>229</v>
      </c>
      <c r="Q98" s="39">
        <v>1</v>
      </c>
      <c r="R98" s="39" t="s">
        <v>230</v>
      </c>
    </row>
    <row r="99" s="3" customFormat="true" ht="19.95" customHeight="true" spans="1:18">
      <c r="A99" s="16" t="s">
        <v>119</v>
      </c>
      <c r="B99" s="17" t="s">
        <v>129</v>
      </c>
      <c r="C99" s="17"/>
      <c r="D99" s="19">
        <v>28.962</v>
      </c>
      <c r="E99" s="28"/>
      <c r="F99" s="28"/>
      <c r="G99" s="19">
        <v>7</v>
      </c>
      <c r="H99" s="19">
        <v>7</v>
      </c>
      <c r="I99" s="33" t="s">
        <v>226</v>
      </c>
      <c r="J99" s="34">
        <v>1</v>
      </c>
      <c r="K99" s="33" t="s">
        <v>226</v>
      </c>
      <c r="L99" s="33" t="s">
        <v>226</v>
      </c>
      <c r="M99" s="33" t="s">
        <v>227</v>
      </c>
      <c r="N99" s="36" t="s">
        <v>228</v>
      </c>
      <c r="O99" s="37" t="s">
        <v>228</v>
      </c>
      <c r="P99" s="37" t="s">
        <v>229</v>
      </c>
      <c r="Q99" s="39">
        <v>1</v>
      </c>
      <c r="R99" s="39" t="s">
        <v>230</v>
      </c>
    </row>
    <row r="100" s="3" customFormat="true" ht="19.95" customHeight="true" spans="1:18">
      <c r="A100" s="16" t="s">
        <v>119</v>
      </c>
      <c r="B100" s="17" t="s">
        <v>130</v>
      </c>
      <c r="C100" s="17"/>
      <c r="D100" s="19">
        <v>15.141</v>
      </c>
      <c r="E100" s="28"/>
      <c r="F100" s="28"/>
      <c r="G100" s="19">
        <v>9</v>
      </c>
      <c r="H100" s="19" t="s">
        <v>53</v>
      </c>
      <c r="I100" s="33" t="s">
        <v>226</v>
      </c>
      <c r="J100" s="34">
        <v>1</v>
      </c>
      <c r="K100" s="33" t="s">
        <v>226</v>
      </c>
      <c r="L100" s="33" t="s">
        <v>226</v>
      </c>
      <c r="M100" s="33" t="s">
        <v>227</v>
      </c>
      <c r="N100" s="36" t="s">
        <v>228</v>
      </c>
      <c r="O100" s="37" t="s">
        <v>228</v>
      </c>
      <c r="P100" s="37" t="s">
        <v>229</v>
      </c>
      <c r="Q100" s="39">
        <v>1</v>
      </c>
      <c r="R100" s="39" t="s">
        <v>230</v>
      </c>
    </row>
    <row r="101" s="2" customFormat="true" ht="19.95" customHeight="true" spans="1:18">
      <c r="A101" s="13" t="s">
        <v>131</v>
      </c>
      <c r="B101" s="13" t="s">
        <v>19</v>
      </c>
      <c r="C101" s="13">
        <v>0</v>
      </c>
      <c r="D101" s="15">
        <f>SUM(D102:D113)</f>
        <v>575.557</v>
      </c>
      <c r="E101" s="27">
        <v>8</v>
      </c>
      <c r="F101" s="26">
        <v>100</v>
      </c>
      <c r="G101" s="28">
        <v>570</v>
      </c>
      <c r="H101" s="28">
        <v>45</v>
      </c>
      <c r="I101" s="31" t="s">
        <v>226</v>
      </c>
      <c r="J101" s="32">
        <v>1</v>
      </c>
      <c r="K101" s="31" t="s">
        <v>226</v>
      </c>
      <c r="L101" s="31" t="s">
        <v>226</v>
      </c>
      <c r="M101" s="31" t="s">
        <v>227</v>
      </c>
      <c r="N101" s="7" t="s">
        <v>228</v>
      </c>
      <c r="O101" s="35" t="s">
        <v>228</v>
      </c>
      <c r="P101" s="35" t="s">
        <v>229</v>
      </c>
      <c r="Q101" s="38">
        <v>1</v>
      </c>
      <c r="R101" s="38" t="s">
        <v>230</v>
      </c>
    </row>
    <row r="102" s="3" customFormat="true" ht="19.95" customHeight="true" spans="1:18">
      <c r="A102" s="16" t="s">
        <v>131</v>
      </c>
      <c r="B102" s="17" t="s">
        <v>134</v>
      </c>
      <c r="C102" s="17"/>
      <c r="D102" s="19">
        <v>81.456</v>
      </c>
      <c r="E102" s="28"/>
      <c r="F102" s="28"/>
      <c r="G102" s="19">
        <v>24</v>
      </c>
      <c r="H102" s="19">
        <v>4</v>
      </c>
      <c r="I102" s="33" t="s">
        <v>226</v>
      </c>
      <c r="J102" s="34">
        <v>1</v>
      </c>
      <c r="K102" s="33" t="s">
        <v>226</v>
      </c>
      <c r="L102" s="33" t="s">
        <v>226</v>
      </c>
      <c r="M102" s="33" t="s">
        <v>227</v>
      </c>
      <c r="N102" s="36" t="s">
        <v>228</v>
      </c>
      <c r="O102" s="37" t="s">
        <v>228</v>
      </c>
      <c r="P102" s="37" t="s">
        <v>229</v>
      </c>
      <c r="Q102" s="39">
        <v>1</v>
      </c>
      <c r="R102" s="39" t="s">
        <v>230</v>
      </c>
    </row>
    <row r="103" s="3" customFormat="true" ht="28.2" customHeight="true" spans="1:18">
      <c r="A103" s="16" t="s">
        <v>131</v>
      </c>
      <c r="B103" s="17" t="s">
        <v>135</v>
      </c>
      <c r="C103" s="17"/>
      <c r="D103" s="19">
        <v>48.8</v>
      </c>
      <c r="E103" s="28"/>
      <c r="F103" s="28"/>
      <c r="G103" s="19">
        <v>64</v>
      </c>
      <c r="H103" s="19" t="s">
        <v>53</v>
      </c>
      <c r="I103" s="33" t="s">
        <v>226</v>
      </c>
      <c r="J103" s="34">
        <v>1</v>
      </c>
      <c r="K103" s="33" t="s">
        <v>226</v>
      </c>
      <c r="L103" s="33" t="s">
        <v>226</v>
      </c>
      <c r="M103" s="33" t="s">
        <v>227</v>
      </c>
      <c r="N103" s="36" t="s">
        <v>228</v>
      </c>
      <c r="O103" s="37" t="s">
        <v>228</v>
      </c>
      <c r="P103" s="37" t="s">
        <v>229</v>
      </c>
      <c r="Q103" s="39">
        <v>1</v>
      </c>
      <c r="R103" s="39" t="s">
        <v>230</v>
      </c>
    </row>
    <row r="104" s="3" customFormat="true" ht="19.95" customHeight="true" spans="1:18">
      <c r="A104" s="16" t="s">
        <v>131</v>
      </c>
      <c r="B104" s="17" t="s">
        <v>144</v>
      </c>
      <c r="C104" s="22"/>
      <c r="D104" s="19">
        <v>55.47</v>
      </c>
      <c r="E104" s="28"/>
      <c r="F104" s="28"/>
      <c r="G104" s="19">
        <v>15</v>
      </c>
      <c r="H104" s="19">
        <v>5</v>
      </c>
      <c r="I104" s="33" t="s">
        <v>226</v>
      </c>
      <c r="J104" s="34">
        <v>1</v>
      </c>
      <c r="K104" s="33" t="s">
        <v>226</v>
      </c>
      <c r="L104" s="33" t="s">
        <v>226</v>
      </c>
      <c r="M104" s="33" t="s">
        <v>227</v>
      </c>
      <c r="N104" s="36" t="s">
        <v>228</v>
      </c>
      <c r="O104" s="37" t="s">
        <v>228</v>
      </c>
      <c r="P104" s="37" t="s">
        <v>229</v>
      </c>
      <c r="Q104" s="39">
        <v>1</v>
      </c>
      <c r="R104" s="39" t="s">
        <v>230</v>
      </c>
    </row>
    <row r="105" s="3" customFormat="true" ht="33.6" customHeight="true" spans="1:18">
      <c r="A105" s="16" t="s">
        <v>131</v>
      </c>
      <c r="B105" s="17" t="s">
        <v>238</v>
      </c>
      <c r="C105" s="17"/>
      <c r="D105" s="19">
        <v>1.4</v>
      </c>
      <c r="E105" s="28"/>
      <c r="F105" s="28"/>
      <c r="G105" s="19">
        <v>9</v>
      </c>
      <c r="H105" s="19">
        <v>3</v>
      </c>
      <c r="I105" s="33" t="s">
        <v>226</v>
      </c>
      <c r="J105" s="34">
        <v>1</v>
      </c>
      <c r="K105" s="33" t="s">
        <v>226</v>
      </c>
      <c r="L105" s="33" t="s">
        <v>226</v>
      </c>
      <c r="M105" s="33" t="s">
        <v>227</v>
      </c>
      <c r="N105" s="36" t="s">
        <v>228</v>
      </c>
      <c r="O105" s="37" t="s">
        <v>228</v>
      </c>
      <c r="P105" s="37" t="s">
        <v>229</v>
      </c>
      <c r="Q105" s="39">
        <v>1</v>
      </c>
      <c r="R105" s="39" t="s">
        <v>230</v>
      </c>
    </row>
    <row r="106" s="3" customFormat="true" ht="19.95" customHeight="true" spans="1:18">
      <c r="A106" s="16" t="s">
        <v>131</v>
      </c>
      <c r="B106" s="17" t="s">
        <v>136</v>
      </c>
      <c r="C106" s="22"/>
      <c r="D106" s="19">
        <v>64.456</v>
      </c>
      <c r="E106" s="28"/>
      <c r="F106" s="28"/>
      <c r="G106" s="19">
        <v>17</v>
      </c>
      <c r="H106" s="19">
        <v>8</v>
      </c>
      <c r="I106" s="33" t="s">
        <v>226</v>
      </c>
      <c r="J106" s="34">
        <v>1</v>
      </c>
      <c r="K106" s="33" t="s">
        <v>226</v>
      </c>
      <c r="L106" s="33" t="s">
        <v>226</v>
      </c>
      <c r="M106" s="33" t="s">
        <v>227</v>
      </c>
      <c r="N106" s="36" t="s">
        <v>228</v>
      </c>
      <c r="O106" s="37" t="s">
        <v>228</v>
      </c>
      <c r="P106" s="37" t="s">
        <v>229</v>
      </c>
      <c r="Q106" s="39">
        <v>1</v>
      </c>
      <c r="R106" s="39" t="s">
        <v>230</v>
      </c>
    </row>
    <row r="107" s="3" customFormat="true" ht="19.95" customHeight="true" spans="1:18">
      <c r="A107" s="16" t="s">
        <v>131</v>
      </c>
      <c r="B107" s="17" t="s">
        <v>137</v>
      </c>
      <c r="C107" s="17"/>
      <c r="D107" s="19">
        <v>50.731</v>
      </c>
      <c r="E107" s="28"/>
      <c r="F107" s="28"/>
      <c r="G107" s="19">
        <v>17</v>
      </c>
      <c r="H107" s="19">
        <v>2</v>
      </c>
      <c r="I107" s="33" t="s">
        <v>226</v>
      </c>
      <c r="J107" s="34">
        <v>1</v>
      </c>
      <c r="K107" s="33" t="s">
        <v>226</v>
      </c>
      <c r="L107" s="33" t="s">
        <v>226</v>
      </c>
      <c r="M107" s="33" t="s">
        <v>227</v>
      </c>
      <c r="N107" s="36" t="s">
        <v>228</v>
      </c>
      <c r="O107" s="37" t="s">
        <v>228</v>
      </c>
      <c r="P107" s="37" t="s">
        <v>229</v>
      </c>
      <c r="Q107" s="39">
        <v>1</v>
      </c>
      <c r="R107" s="39" t="s">
        <v>230</v>
      </c>
    </row>
    <row r="108" s="3" customFormat="true" ht="19.95" customHeight="true" spans="1:18">
      <c r="A108" s="16" t="s">
        <v>131</v>
      </c>
      <c r="B108" s="17" t="s">
        <v>138</v>
      </c>
      <c r="C108" s="17"/>
      <c r="D108" s="19">
        <v>71.669</v>
      </c>
      <c r="E108" s="28"/>
      <c r="F108" s="28"/>
      <c r="G108" s="19">
        <v>62</v>
      </c>
      <c r="H108" s="19">
        <v>4</v>
      </c>
      <c r="I108" s="33" t="s">
        <v>226</v>
      </c>
      <c r="J108" s="34">
        <v>1</v>
      </c>
      <c r="K108" s="33" t="s">
        <v>226</v>
      </c>
      <c r="L108" s="33" t="s">
        <v>226</v>
      </c>
      <c r="M108" s="33" t="s">
        <v>227</v>
      </c>
      <c r="N108" s="36" t="s">
        <v>228</v>
      </c>
      <c r="O108" s="37" t="s">
        <v>228</v>
      </c>
      <c r="P108" s="37" t="s">
        <v>229</v>
      </c>
      <c r="Q108" s="39">
        <v>1</v>
      </c>
      <c r="R108" s="39" t="s">
        <v>230</v>
      </c>
    </row>
    <row r="109" s="3" customFormat="true" ht="19.95" customHeight="true" spans="1:18">
      <c r="A109" s="16" t="s">
        <v>131</v>
      </c>
      <c r="B109" s="17" t="s">
        <v>139</v>
      </c>
      <c r="C109" s="17"/>
      <c r="D109" s="19">
        <v>4.73</v>
      </c>
      <c r="E109" s="28"/>
      <c r="F109" s="28"/>
      <c r="G109" s="19">
        <v>79</v>
      </c>
      <c r="H109" s="19" t="s">
        <v>53</v>
      </c>
      <c r="I109" s="33" t="s">
        <v>226</v>
      </c>
      <c r="J109" s="34">
        <v>1</v>
      </c>
      <c r="K109" s="33" t="s">
        <v>226</v>
      </c>
      <c r="L109" s="33" t="s">
        <v>226</v>
      </c>
      <c r="M109" s="33" t="s">
        <v>227</v>
      </c>
      <c r="N109" s="36" t="s">
        <v>228</v>
      </c>
      <c r="O109" s="37" t="s">
        <v>228</v>
      </c>
      <c r="P109" s="37" t="s">
        <v>229</v>
      </c>
      <c r="Q109" s="39">
        <v>1</v>
      </c>
      <c r="R109" s="39" t="s">
        <v>230</v>
      </c>
    </row>
    <row r="110" s="3" customFormat="true" ht="19.95" customHeight="true" spans="1:18">
      <c r="A110" s="16" t="s">
        <v>131</v>
      </c>
      <c r="B110" s="17" t="s">
        <v>140</v>
      </c>
      <c r="C110" s="17"/>
      <c r="D110" s="19">
        <v>42.917</v>
      </c>
      <c r="E110" s="28"/>
      <c r="F110" s="28"/>
      <c r="G110" s="19">
        <v>203</v>
      </c>
      <c r="H110" s="19">
        <v>3</v>
      </c>
      <c r="I110" s="33" t="s">
        <v>226</v>
      </c>
      <c r="J110" s="34">
        <v>1</v>
      </c>
      <c r="K110" s="33" t="s">
        <v>226</v>
      </c>
      <c r="L110" s="33" t="s">
        <v>226</v>
      </c>
      <c r="M110" s="33" t="s">
        <v>227</v>
      </c>
      <c r="N110" s="36" t="s">
        <v>228</v>
      </c>
      <c r="O110" s="37" t="s">
        <v>228</v>
      </c>
      <c r="P110" s="37" t="s">
        <v>229</v>
      </c>
      <c r="Q110" s="39">
        <v>1</v>
      </c>
      <c r="R110" s="39" t="s">
        <v>230</v>
      </c>
    </row>
    <row r="111" s="3" customFormat="true" ht="19.95" customHeight="true" spans="1:18">
      <c r="A111" s="16" t="s">
        <v>131</v>
      </c>
      <c r="B111" s="17" t="s">
        <v>141</v>
      </c>
      <c r="C111" s="17"/>
      <c r="D111" s="19">
        <v>55.991</v>
      </c>
      <c r="E111" s="28"/>
      <c r="F111" s="28"/>
      <c r="G111" s="19">
        <v>35</v>
      </c>
      <c r="H111" s="19">
        <v>5</v>
      </c>
      <c r="I111" s="33" t="s">
        <v>226</v>
      </c>
      <c r="J111" s="34">
        <v>1</v>
      </c>
      <c r="K111" s="33" t="s">
        <v>226</v>
      </c>
      <c r="L111" s="33" t="s">
        <v>226</v>
      </c>
      <c r="M111" s="33" t="s">
        <v>227</v>
      </c>
      <c r="N111" s="36" t="s">
        <v>228</v>
      </c>
      <c r="O111" s="37" t="s">
        <v>228</v>
      </c>
      <c r="P111" s="37" t="s">
        <v>229</v>
      </c>
      <c r="Q111" s="39">
        <v>1</v>
      </c>
      <c r="R111" s="39" t="s">
        <v>230</v>
      </c>
    </row>
    <row r="112" s="3" customFormat="true" ht="19.95" customHeight="true" spans="1:18">
      <c r="A112" s="16" t="s">
        <v>131</v>
      </c>
      <c r="B112" s="17" t="s">
        <v>142</v>
      </c>
      <c r="C112" s="17"/>
      <c r="D112" s="19">
        <v>13.855</v>
      </c>
      <c r="E112" s="28"/>
      <c r="F112" s="28"/>
      <c r="G112" s="19">
        <v>1</v>
      </c>
      <c r="H112" s="19">
        <v>3</v>
      </c>
      <c r="I112" s="33" t="s">
        <v>226</v>
      </c>
      <c r="J112" s="34">
        <v>1</v>
      </c>
      <c r="K112" s="33" t="s">
        <v>226</v>
      </c>
      <c r="L112" s="33" t="s">
        <v>226</v>
      </c>
      <c r="M112" s="33" t="s">
        <v>227</v>
      </c>
      <c r="N112" s="36" t="s">
        <v>228</v>
      </c>
      <c r="O112" s="37" t="s">
        <v>228</v>
      </c>
      <c r="P112" s="37" t="s">
        <v>229</v>
      </c>
      <c r="Q112" s="39">
        <v>1</v>
      </c>
      <c r="R112" s="39" t="s">
        <v>230</v>
      </c>
    </row>
    <row r="113" s="3" customFormat="true" ht="45" customHeight="true" spans="1:18">
      <c r="A113" s="16" t="s">
        <v>131</v>
      </c>
      <c r="B113" s="17" t="s">
        <v>239</v>
      </c>
      <c r="C113" s="17"/>
      <c r="D113" s="19">
        <v>84.082</v>
      </c>
      <c r="E113" s="28"/>
      <c r="F113" s="28"/>
      <c r="G113" s="19">
        <v>44</v>
      </c>
      <c r="H113" s="19">
        <v>8</v>
      </c>
      <c r="I113" s="33" t="s">
        <v>226</v>
      </c>
      <c r="J113" s="34">
        <v>1</v>
      </c>
      <c r="K113" s="33" t="s">
        <v>226</v>
      </c>
      <c r="L113" s="33" t="s">
        <v>226</v>
      </c>
      <c r="M113" s="33" t="s">
        <v>227</v>
      </c>
      <c r="N113" s="36" t="s">
        <v>228</v>
      </c>
      <c r="O113" s="37" t="s">
        <v>228</v>
      </c>
      <c r="P113" s="37" t="s">
        <v>229</v>
      </c>
      <c r="Q113" s="39">
        <v>1</v>
      </c>
      <c r="R113" s="39" t="s">
        <v>230</v>
      </c>
    </row>
    <row r="114" s="2" customFormat="true" ht="19.95" customHeight="true" spans="1:18">
      <c r="A114" s="13" t="s">
        <v>44</v>
      </c>
      <c r="B114" s="13" t="s">
        <v>19</v>
      </c>
      <c r="C114" s="13">
        <v>53.966</v>
      </c>
      <c r="D114" s="15">
        <f>SUM(D115:D125)</f>
        <v>491.952</v>
      </c>
      <c r="E114" s="27">
        <v>10</v>
      </c>
      <c r="F114" s="15"/>
      <c r="G114" s="28">
        <v>211</v>
      </c>
      <c r="H114" s="28">
        <v>35</v>
      </c>
      <c r="I114" s="31" t="s">
        <v>226</v>
      </c>
      <c r="J114" s="32">
        <v>1</v>
      </c>
      <c r="K114" s="31" t="s">
        <v>226</v>
      </c>
      <c r="L114" s="31" t="s">
        <v>226</v>
      </c>
      <c r="M114" s="31" t="s">
        <v>227</v>
      </c>
      <c r="N114" s="7" t="s">
        <v>228</v>
      </c>
      <c r="O114" s="35" t="s">
        <v>228</v>
      </c>
      <c r="P114" s="35" t="s">
        <v>229</v>
      </c>
      <c r="Q114" s="38">
        <v>1</v>
      </c>
      <c r="R114" s="38" t="s">
        <v>230</v>
      </c>
    </row>
    <row r="115" s="3" customFormat="true" ht="19.95" customHeight="true" spans="1:18">
      <c r="A115" s="16" t="s">
        <v>44</v>
      </c>
      <c r="B115" s="17" t="s">
        <v>145</v>
      </c>
      <c r="C115" s="17"/>
      <c r="D115" s="19">
        <v>17.326</v>
      </c>
      <c r="E115" s="28"/>
      <c r="F115" s="28"/>
      <c r="G115" s="19" t="s">
        <v>53</v>
      </c>
      <c r="H115" s="19">
        <v>6</v>
      </c>
      <c r="I115" s="33" t="s">
        <v>226</v>
      </c>
      <c r="J115" s="34">
        <v>1</v>
      </c>
      <c r="K115" s="33" t="s">
        <v>226</v>
      </c>
      <c r="L115" s="33" t="s">
        <v>226</v>
      </c>
      <c r="M115" s="33" t="s">
        <v>227</v>
      </c>
      <c r="N115" s="36" t="s">
        <v>228</v>
      </c>
      <c r="O115" s="37" t="s">
        <v>228</v>
      </c>
      <c r="P115" s="37" t="s">
        <v>229</v>
      </c>
      <c r="Q115" s="39">
        <v>1</v>
      </c>
      <c r="R115" s="39" t="s">
        <v>230</v>
      </c>
    </row>
    <row r="116" s="3" customFormat="true" ht="19.95" customHeight="true" spans="1:18">
      <c r="A116" s="16" t="s">
        <v>44</v>
      </c>
      <c r="B116" s="17" t="s">
        <v>146</v>
      </c>
      <c r="C116" s="17"/>
      <c r="D116" s="19">
        <v>16.404</v>
      </c>
      <c r="E116" s="28"/>
      <c r="F116" s="28"/>
      <c r="G116" s="19"/>
      <c r="H116" s="19"/>
      <c r="I116" s="33" t="s">
        <v>226</v>
      </c>
      <c r="J116" s="34">
        <v>1</v>
      </c>
      <c r="K116" s="33" t="s">
        <v>226</v>
      </c>
      <c r="L116" s="33" t="s">
        <v>226</v>
      </c>
      <c r="M116" s="33" t="s">
        <v>227</v>
      </c>
      <c r="N116" s="36" t="s">
        <v>228</v>
      </c>
      <c r="O116" s="36" t="s">
        <v>228</v>
      </c>
      <c r="P116" s="37" t="s">
        <v>229</v>
      </c>
      <c r="Q116" s="39">
        <v>1</v>
      </c>
      <c r="R116" s="39" t="s">
        <v>230</v>
      </c>
    </row>
    <row r="117" s="3" customFormat="true" ht="19.95" customHeight="true" spans="1:18">
      <c r="A117" s="16" t="s">
        <v>44</v>
      </c>
      <c r="B117" s="17" t="s">
        <v>147</v>
      </c>
      <c r="C117" s="17"/>
      <c r="D117" s="19">
        <v>126.02</v>
      </c>
      <c r="E117" s="28"/>
      <c r="F117" s="28"/>
      <c r="G117" s="19">
        <v>78</v>
      </c>
      <c r="H117" s="19">
        <v>5</v>
      </c>
      <c r="I117" s="33" t="s">
        <v>226</v>
      </c>
      <c r="J117" s="34">
        <v>1</v>
      </c>
      <c r="K117" s="33" t="s">
        <v>226</v>
      </c>
      <c r="L117" s="33" t="s">
        <v>226</v>
      </c>
      <c r="M117" s="33" t="s">
        <v>227</v>
      </c>
      <c r="N117" s="36" t="s">
        <v>228</v>
      </c>
      <c r="O117" s="37" t="s">
        <v>228</v>
      </c>
      <c r="P117" s="37" t="s">
        <v>229</v>
      </c>
      <c r="Q117" s="39">
        <v>1</v>
      </c>
      <c r="R117" s="39" t="s">
        <v>230</v>
      </c>
    </row>
    <row r="118" s="3" customFormat="true" ht="19.95" customHeight="true" spans="1:18">
      <c r="A118" s="16" t="s">
        <v>44</v>
      </c>
      <c r="B118" s="17" t="s">
        <v>148</v>
      </c>
      <c r="C118" s="23" t="s">
        <v>53</v>
      </c>
      <c r="D118" s="19">
        <v>52.817</v>
      </c>
      <c r="E118" s="28"/>
      <c r="F118" s="28"/>
      <c r="G118" s="19"/>
      <c r="H118" s="19"/>
      <c r="I118" s="33" t="s">
        <v>226</v>
      </c>
      <c r="J118" s="34">
        <v>1</v>
      </c>
      <c r="K118" s="33" t="s">
        <v>226</v>
      </c>
      <c r="L118" s="33" t="s">
        <v>226</v>
      </c>
      <c r="M118" s="33" t="s">
        <v>227</v>
      </c>
      <c r="N118" s="36" t="s">
        <v>228</v>
      </c>
      <c r="O118" s="37" t="s">
        <v>228</v>
      </c>
      <c r="P118" s="37" t="s">
        <v>229</v>
      </c>
      <c r="Q118" s="39">
        <v>1</v>
      </c>
      <c r="R118" s="39" t="s">
        <v>230</v>
      </c>
    </row>
    <row r="119" s="3" customFormat="true" ht="19.95" customHeight="true" spans="1:18">
      <c r="A119" s="16" t="s">
        <v>44</v>
      </c>
      <c r="B119" s="17" t="s">
        <v>149</v>
      </c>
      <c r="C119" s="23" t="s">
        <v>53</v>
      </c>
      <c r="D119" s="19">
        <v>129.338</v>
      </c>
      <c r="E119" s="28"/>
      <c r="F119" s="28"/>
      <c r="G119" s="19">
        <v>85</v>
      </c>
      <c r="H119" s="19">
        <v>2</v>
      </c>
      <c r="I119" s="33" t="s">
        <v>226</v>
      </c>
      <c r="J119" s="34">
        <v>1</v>
      </c>
      <c r="K119" s="33" t="s">
        <v>226</v>
      </c>
      <c r="L119" s="33" t="s">
        <v>226</v>
      </c>
      <c r="M119" s="33" t="s">
        <v>227</v>
      </c>
      <c r="N119" s="36" t="s">
        <v>228</v>
      </c>
      <c r="O119" s="37" t="s">
        <v>228</v>
      </c>
      <c r="P119" s="37" t="s">
        <v>229</v>
      </c>
      <c r="Q119" s="39">
        <v>1</v>
      </c>
      <c r="R119" s="39" t="s">
        <v>230</v>
      </c>
    </row>
    <row r="120" s="3" customFormat="true" ht="19.95" customHeight="true" spans="1:18">
      <c r="A120" s="16" t="s">
        <v>44</v>
      </c>
      <c r="B120" s="17" t="s">
        <v>150</v>
      </c>
      <c r="C120" s="22"/>
      <c r="D120" s="19">
        <v>26.759</v>
      </c>
      <c r="E120" s="28"/>
      <c r="F120" s="28"/>
      <c r="G120" s="19">
        <v>3</v>
      </c>
      <c r="H120" s="19" t="s">
        <v>53</v>
      </c>
      <c r="I120" s="33" t="s">
        <v>226</v>
      </c>
      <c r="J120" s="34">
        <v>1</v>
      </c>
      <c r="K120" s="33" t="s">
        <v>226</v>
      </c>
      <c r="L120" s="33" t="s">
        <v>226</v>
      </c>
      <c r="M120" s="33" t="s">
        <v>227</v>
      </c>
      <c r="N120" s="36" t="s">
        <v>228</v>
      </c>
      <c r="O120" s="37" t="s">
        <v>228</v>
      </c>
      <c r="P120" s="37" t="s">
        <v>229</v>
      </c>
      <c r="Q120" s="39">
        <v>1</v>
      </c>
      <c r="R120" s="39" t="s">
        <v>230</v>
      </c>
    </row>
    <row r="121" s="3" customFormat="true" ht="43.2" customHeight="true" spans="1:18">
      <c r="A121" s="16" t="s">
        <v>44</v>
      </c>
      <c r="B121" s="17" t="s">
        <v>240</v>
      </c>
      <c r="C121" s="17"/>
      <c r="D121" s="19">
        <v>27</v>
      </c>
      <c r="E121" s="28"/>
      <c r="F121" s="28"/>
      <c r="G121" s="19">
        <v>36</v>
      </c>
      <c r="H121" s="19">
        <v>4</v>
      </c>
      <c r="I121" s="33" t="s">
        <v>226</v>
      </c>
      <c r="J121" s="34">
        <v>1</v>
      </c>
      <c r="K121" s="33" t="s">
        <v>226</v>
      </c>
      <c r="L121" s="33" t="s">
        <v>226</v>
      </c>
      <c r="M121" s="33" t="s">
        <v>227</v>
      </c>
      <c r="N121" s="36" t="s">
        <v>228</v>
      </c>
      <c r="O121" s="37" t="s">
        <v>228</v>
      </c>
      <c r="P121" s="37" t="s">
        <v>229</v>
      </c>
      <c r="Q121" s="39">
        <v>1</v>
      </c>
      <c r="R121" s="39" t="s">
        <v>230</v>
      </c>
    </row>
    <row r="122" s="3" customFormat="true" ht="43.2" customHeight="true" spans="1:18">
      <c r="A122" s="16" t="s">
        <v>44</v>
      </c>
      <c r="B122" s="17" t="s">
        <v>241</v>
      </c>
      <c r="C122" s="17"/>
      <c r="D122" s="19" t="s">
        <v>53</v>
      </c>
      <c r="E122" s="28"/>
      <c r="F122" s="28"/>
      <c r="G122" s="19">
        <v>3</v>
      </c>
      <c r="H122" s="19">
        <v>4</v>
      </c>
      <c r="I122" s="33" t="s">
        <v>226</v>
      </c>
      <c r="J122" s="34">
        <v>1</v>
      </c>
      <c r="K122" s="33" t="s">
        <v>226</v>
      </c>
      <c r="L122" s="33" t="s">
        <v>226</v>
      </c>
      <c r="M122" s="33" t="s">
        <v>227</v>
      </c>
      <c r="N122" s="36" t="s">
        <v>228</v>
      </c>
      <c r="O122" s="37" t="s">
        <v>228</v>
      </c>
      <c r="P122" s="37" t="s">
        <v>229</v>
      </c>
      <c r="Q122" s="39">
        <v>1</v>
      </c>
      <c r="R122" s="39" t="s">
        <v>230</v>
      </c>
    </row>
    <row r="123" s="3" customFormat="true" ht="43.2" customHeight="true" spans="1:18">
      <c r="A123" s="16" t="s">
        <v>44</v>
      </c>
      <c r="B123" s="17" t="s">
        <v>242</v>
      </c>
      <c r="C123" s="17"/>
      <c r="D123" s="19">
        <v>16.391</v>
      </c>
      <c r="E123" s="28"/>
      <c r="F123" s="28"/>
      <c r="G123" s="19">
        <v>5</v>
      </c>
      <c r="H123" s="19" t="s">
        <v>53</v>
      </c>
      <c r="I123" s="33" t="s">
        <v>226</v>
      </c>
      <c r="J123" s="34">
        <v>1</v>
      </c>
      <c r="K123" s="33" t="s">
        <v>226</v>
      </c>
      <c r="L123" s="33" t="s">
        <v>226</v>
      </c>
      <c r="M123" s="33" t="s">
        <v>227</v>
      </c>
      <c r="N123" s="36" t="s">
        <v>228</v>
      </c>
      <c r="O123" s="37" t="s">
        <v>228</v>
      </c>
      <c r="P123" s="37" t="s">
        <v>229</v>
      </c>
      <c r="Q123" s="39">
        <v>1</v>
      </c>
      <c r="R123" s="39" t="s">
        <v>230</v>
      </c>
    </row>
    <row r="124" s="3" customFormat="true" ht="48" customHeight="true" spans="1:18">
      <c r="A124" s="16" t="s">
        <v>44</v>
      </c>
      <c r="B124" s="17" t="s">
        <v>243</v>
      </c>
      <c r="C124" s="17"/>
      <c r="D124" s="19">
        <v>19.69</v>
      </c>
      <c r="E124" s="28"/>
      <c r="F124" s="28"/>
      <c r="G124" s="19" t="s">
        <v>53</v>
      </c>
      <c r="H124" s="19">
        <v>1</v>
      </c>
      <c r="I124" s="33" t="s">
        <v>226</v>
      </c>
      <c r="J124" s="34">
        <v>1</v>
      </c>
      <c r="K124" s="33" t="s">
        <v>226</v>
      </c>
      <c r="L124" s="33" t="s">
        <v>226</v>
      </c>
      <c r="M124" s="33" t="s">
        <v>227</v>
      </c>
      <c r="N124" s="36" t="s">
        <v>228</v>
      </c>
      <c r="O124" s="37" t="s">
        <v>228</v>
      </c>
      <c r="P124" s="37" t="s">
        <v>229</v>
      </c>
      <c r="Q124" s="39">
        <v>1</v>
      </c>
      <c r="R124" s="39" t="s">
        <v>230</v>
      </c>
    </row>
    <row r="125" s="3" customFormat="true" ht="19.95" customHeight="true" spans="1:18">
      <c r="A125" s="16" t="s">
        <v>44</v>
      </c>
      <c r="B125" s="17" t="s">
        <v>155</v>
      </c>
      <c r="C125" s="17"/>
      <c r="D125" s="19">
        <v>60.207</v>
      </c>
      <c r="E125" s="28"/>
      <c r="F125" s="28"/>
      <c r="G125" s="19">
        <v>1</v>
      </c>
      <c r="H125" s="19">
        <v>13</v>
      </c>
      <c r="I125" s="33" t="s">
        <v>226</v>
      </c>
      <c r="J125" s="34">
        <v>1</v>
      </c>
      <c r="K125" s="33" t="s">
        <v>226</v>
      </c>
      <c r="L125" s="33" t="s">
        <v>226</v>
      </c>
      <c r="M125" s="33" t="s">
        <v>227</v>
      </c>
      <c r="N125" s="36" t="s">
        <v>228</v>
      </c>
      <c r="O125" s="37" t="s">
        <v>228</v>
      </c>
      <c r="P125" s="37" t="s">
        <v>229</v>
      </c>
      <c r="Q125" s="39">
        <v>1</v>
      </c>
      <c r="R125" s="39" t="s">
        <v>230</v>
      </c>
    </row>
    <row r="126" s="2" customFormat="true" ht="19.95" customHeight="true" spans="1:18">
      <c r="A126" s="13" t="s">
        <v>156</v>
      </c>
      <c r="B126" s="13" t="s">
        <v>19</v>
      </c>
      <c r="C126" s="13">
        <v>0</v>
      </c>
      <c r="D126" s="15">
        <f>SUM(D127:D131)</f>
        <v>284.193</v>
      </c>
      <c r="E126" s="15"/>
      <c r="F126" s="26">
        <v>9</v>
      </c>
      <c r="G126" s="28">
        <v>522</v>
      </c>
      <c r="H126" s="28">
        <v>7</v>
      </c>
      <c r="I126" s="31" t="s">
        <v>226</v>
      </c>
      <c r="J126" s="32">
        <v>1</v>
      </c>
      <c r="K126" s="31" t="s">
        <v>226</v>
      </c>
      <c r="L126" s="31" t="s">
        <v>226</v>
      </c>
      <c r="M126" s="31" t="s">
        <v>227</v>
      </c>
      <c r="N126" s="7" t="s">
        <v>228</v>
      </c>
      <c r="O126" s="35" t="s">
        <v>228</v>
      </c>
      <c r="P126" s="35" t="s">
        <v>229</v>
      </c>
      <c r="Q126" s="38">
        <v>1</v>
      </c>
      <c r="R126" s="38" t="s">
        <v>230</v>
      </c>
    </row>
    <row r="127" s="3" customFormat="true" ht="19.95" customHeight="true" spans="1:18">
      <c r="A127" s="16" t="s">
        <v>156</v>
      </c>
      <c r="B127" s="17" t="s">
        <v>157</v>
      </c>
      <c r="C127" s="17"/>
      <c r="D127" s="19">
        <v>48.903</v>
      </c>
      <c r="E127" s="28"/>
      <c r="F127" s="28"/>
      <c r="G127" s="19">
        <v>52</v>
      </c>
      <c r="H127" s="19">
        <v>1</v>
      </c>
      <c r="I127" s="33" t="s">
        <v>226</v>
      </c>
      <c r="J127" s="34">
        <v>1</v>
      </c>
      <c r="K127" s="33" t="s">
        <v>226</v>
      </c>
      <c r="L127" s="33" t="s">
        <v>226</v>
      </c>
      <c r="M127" s="33" t="s">
        <v>227</v>
      </c>
      <c r="N127" s="36" t="s">
        <v>228</v>
      </c>
      <c r="O127" s="37" t="s">
        <v>228</v>
      </c>
      <c r="P127" s="37" t="s">
        <v>229</v>
      </c>
      <c r="Q127" s="39">
        <v>1</v>
      </c>
      <c r="R127" s="39" t="s">
        <v>230</v>
      </c>
    </row>
    <row r="128" s="3" customFormat="true" ht="19.95" customHeight="true" spans="1:18">
      <c r="A128" s="16" t="s">
        <v>156</v>
      </c>
      <c r="B128" s="17" t="s">
        <v>158</v>
      </c>
      <c r="C128" s="17"/>
      <c r="D128" s="19">
        <v>86.11</v>
      </c>
      <c r="E128" s="28"/>
      <c r="F128" s="28"/>
      <c r="G128" s="19">
        <v>117</v>
      </c>
      <c r="H128" s="19">
        <v>1</v>
      </c>
      <c r="I128" s="33" t="s">
        <v>226</v>
      </c>
      <c r="J128" s="34">
        <v>1</v>
      </c>
      <c r="K128" s="33" t="s">
        <v>226</v>
      </c>
      <c r="L128" s="33" t="s">
        <v>226</v>
      </c>
      <c r="M128" s="33" t="s">
        <v>227</v>
      </c>
      <c r="N128" s="36" t="s">
        <v>228</v>
      </c>
      <c r="O128" s="37" t="s">
        <v>228</v>
      </c>
      <c r="P128" s="37" t="s">
        <v>229</v>
      </c>
      <c r="Q128" s="39">
        <v>1</v>
      </c>
      <c r="R128" s="39" t="s">
        <v>230</v>
      </c>
    </row>
    <row r="129" s="3" customFormat="true" ht="19.95" customHeight="true" spans="1:18">
      <c r="A129" s="16" t="s">
        <v>156</v>
      </c>
      <c r="B129" s="17" t="s">
        <v>159</v>
      </c>
      <c r="C129" s="17"/>
      <c r="D129" s="19">
        <v>129.846</v>
      </c>
      <c r="E129" s="28"/>
      <c r="F129" s="28"/>
      <c r="G129" s="19">
        <v>192</v>
      </c>
      <c r="H129" s="19">
        <v>2</v>
      </c>
      <c r="I129" s="33" t="s">
        <v>226</v>
      </c>
      <c r="J129" s="34">
        <v>1</v>
      </c>
      <c r="K129" s="33" t="s">
        <v>226</v>
      </c>
      <c r="L129" s="33" t="s">
        <v>226</v>
      </c>
      <c r="M129" s="33" t="s">
        <v>227</v>
      </c>
      <c r="N129" s="36" t="s">
        <v>228</v>
      </c>
      <c r="O129" s="37" t="s">
        <v>228</v>
      </c>
      <c r="P129" s="37" t="s">
        <v>229</v>
      </c>
      <c r="Q129" s="39">
        <v>1</v>
      </c>
      <c r="R129" s="39" t="s">
        <v>230</v>
      </c>
    </row>
    <row r="130" s="3" customFormat="true" ht="37.2" customHeight="true" spans="1:18">
      <c r="A130" s="16" t="s">
        <v>156</v>
      </c>
      <c r="B130" s="17" t="s">
        <v>161</v>
      </c>
      <c r="C130" s="17"/>
      <c r="D130" s="19">
        <v>9.334</v>
      </c>
      <c r="E130" s="28"/>
      <c r="F130" s="28"/>
      <c r="G130" s="19">
        <v>23</v>
      </c>
      <c r="H130" s="19" t="s">
        <v>53</v>
      </c>
      <c r="I130" s="33" t="s">
        <v>226</v>
      </c>
      <c r="J130" s="34">
        <v>1</v>
      </c>
      <c r="K130" s="33" t="s">
        <v>226</v>
      </c>
      <c r="L130" s="33" t="s">
        <v>226</v>
      </c>
      <c r="M130" s="33" t="s">
        <v>227</v>
      </c>
      <c r="N130" s="36" t="s">
        <v>228</v>
      </c>
      <c r="O130" s="37" t="s">
        <v>228</v>
      </c>
      <c r="P130" s="37" t="s">
        <v>229</v>
      </c>
      <c r="Q130" s="39">
        <v>1</v>
      </c>
      <c r="R130" s="39" t="s">
        <v>230</v>
      </c>
    </row>
    <row r="131" s="3" customFormat="true" ht="19.95" customHeight="true" spans="1:18">
      <c r="A131" s="16" t="s">
        <v>156</v>
      </c>
      <c r="B131" s="17" t="s">
        <v>160</v>
      </c>
      <c r="C131" s="17"/>
      <c r="D131" s="19">
        <v>10</v>
      </c>
      <c r="E131" s="28"/>
      <c r="F131" s="28"/>
      <c r="G131" s="19">
        <v>138</v>
      </c>
      <c r="H131" s="19">
        <v>3</v>
      </c>
      <c r="I131" s="33" t="s">
        <v>226</v>
      </c>
      <c r="J131" s="34">
        <v>1</v>
      </c>
      <c r="K131" s="33" t="s">
        <v>226</v>
      </c>
      <c r="L131" s="33" t="s">
        <v>226</v>
      </c>
      <c r="M131" s="33" t="s">
        <v>227</v>
      </c>
      <c r="N131" s="36" t="s">
        <v>228</v>
      </c>
      <c r="O131" s="37" t="s">
        <v>228</v>
      </c>
      <c r="P131" s="37" t="s">
        <v>229</v>
      </c>
      <c r="Q131" s="39">
        <v>1</v>
      </c>
      <c r="R131" s="39" t="s">
        <v>230</v>
      </c>
    </row>
    <row r="132" s="2" customFormat="true" ht="19.95" customHeight="true" spans="1:18">
      <c r="A132" s="13" t="s">
        <v>162</v>
      </c>
      <c r="B132" s="13" t="s">
        <v>19</v>
      </c>
      <c r="C132" s="13">
        <v>0</v>
      </c>
      <c r="D132" s="15">
        <f>SUM(D133:D140)</f>
        <v>339.129</v>
      </c>
      <c r="E132" s="15"/>
      <c r="F132" s="26">
        <v>75</v>
      </c>
      <c r="G132" s="28">
        <v>42</v>
      </c>
      <c r="H132" s="28">
        <v>14</v>
      </c>
      <c r="I132" s="31" t="s">
        <v>226</v>
      </c>
      <c r="J132" s="32">
        <v>1</v>
      </c>
      <c r="K132" s="31" t="s">
        <v>226</v>
      </c>
      <c r="L132" s="31" t="s">
        <v>226</v>
      </c>
      <c r="M132" s="31" t="s">
        <v>227</v>
      </c>
      <c r="N132" s="7" t="s">
        <v>228</v>
      </c>
      <c r="O132" s="35" t="s">
        <v>228</v>
      </c>
      <c r="P132" s="35" t="s">
        <v>229</v>
      </c>
      <c r="Q132" s="38">
        <v>1</v>
      </c>
      <c r="R132" s="38" t="s">
        <v>230</v>
      </c>
    </row>
    <row r="133" s="2" customFormat="true" ht="19.95" customHeight="true" spans="1:18">
      <c r="A133" s="16" t="s">
        <v>162</v>
      </c>
      <c r="B133" s="17" t="s">
        <v>163</v>
      </c>
      <c r="C133" s="13"/>
      <c r="D133" s="19">
        <v>7.606</v>
      </c>
      <c r="E133" s="28"/>
      <c r="F133" s="28"/>
      <c r="G133" s="28"/>
      <c r="H133" s="28"/>
      <c r="I133" s="33" t="s">
        <v>226</v>
      </c>
      <c r="J133" s="34">
        <v>1</v>
      </c>
      <c r="K133" s="33" t="s">
        <v>226</v>
      </c>
      <c r="L133" s="33" t="s">
        <v>226</v>
      </c>
      <c r="M133" s="33" t="s">
        <v>227</v>
      </c>
      <c r="N133" s="36" t="s">
        <v>228</v>
      </c>
      <c r="O133" s="36" t="s">
        <v>228</v>
      </c>
      <c r="P133" s="37" t="s">
        <v>229</v>
      </c>
      <c r="Q133" s="39">
        <v>1</v>
      </c>
      <c r="R133" s="39" t="s">
        <v>230</v>
      </c>
    </row>
    <row r="134" s="3" customFormat="true" ht="19.95" customHeight="true" spans="1:18">
      <c r="A134" s="16" t="s">
        <v>162</v>
      </c>
      <c r="B134" s="17" t="s">
        <v>164</v>
      </c>
      <c r="C134" s="17"/>
      <c r="D134" s="19">
        <v>32.722</v>
      </c>
      <c r="E134" s="28"/>
      <c r="F134" s="28"/>
      <c r="G134" s="19" t="s">
        <v>53</v>
      </c>
      <c r="H134" s="19">
        <v>3</v>
      </c>
      <c r="I134" s="33" t="s">
        <v>226</v>
      </c>
      <c r="J134" s="34">
        <v>1</v>
      </c>
      <c r="K134" s="33" t="s">
        <v>226</v>
      </c>
      <c r="L134" s="33" t="s">
        <v>226</v>
      </c>
      <c r="M134" s="33" t="s">
        <v>227</v>
      </c>
      <c r="N134" s="36" t="s">
        <v>228</v>
      </c>
      <c r="O134" s="37" t="s">
        <v>228</v>
      </c>
      <c r="P134" s="37" t="s">
        <v>229</v>
      </c>
      <c r="Q134" s="39">
        <v>1</v>
      </c>
      <c r="R134" s="39" t="s">
        <v>230</v>
      </c>
    </row>
    <row r="135" s="3" customFormat="true" ht="19.95" customHeight="true" spans="1:18">
      <c r="A135" s="16" t="s">
        <v>162</v>
      </c>
      <c r="B135" s="17" t="s">
        <v>165</v>
      </c>
      <c r="C135" s="17"/>
      <c r="D135" s="19">
        <v>43.545</v>
      </c>
      <c r="E135" s="28"/>
      <c r="F135" s="28"/>
      <c r="G135" s="19" t="s">
        <v>53</v>
      </c>
      <c r="H135" s="19">
        <v>2</v>
      </c>
      <c r="I135" s="33" t="s">
        <v>226</v>
      </c>
      <c r="J135" s="34">
        <v>1</v>
      </c>
      <c r="K135" s="33" t="s">
        <v>226</v>
      </c>
      <c r="L135" s="33" t="s">
        <v>226</v>
      </c>
      <c r="M135" s="33" t="s">
        <v>227</v>
      </c>
      <c r="N135" s="36" t="s">
        <v>228</v>
      </c>
      <c r="O135" s="37" t="s">
        <v>228</v>
      </c>
      <c r="P135" s="37" t="s">
        <v>229</v>
      </c>
      <c r="Q135" s="39">
        <v>1</v>
      </c>
      <c r="R135" s="39" t="s">
        <v>230</v>
      </c>
    </row>
    <row r="136" s="3" customFormat="true" ht="19.95" customHeight="true" spans="1:18">
      <c r="A136" s="16" t="s">
        <v>162</v>
      </c>
      <c r="B136" s="17" t="s">
        <v>167</v>
      </c>
      <c r="C136" s="22"/>
      <c r="D136" s="19">
        <v>37.891</v>
      </c>
      <c r="E136" s="28"/>
      <c r="F136" s="28"/>
      <c r="G136" s="19" t="s">
        <v>53</v>
      </c>
      <c r="H136" s="19">
        <v>1</v>
      </c>
      <c r="I136" s="33" t="s">
        <v>226</v>
      </c>
      <c r="J136" s="34">
        <v>1</v>
      </c>
      <c r="K136" s="33" t="s">
        <v>226</v>
      </c>
      <c r="L136" s="33" t="s">
        <v>226</v>
      </c>
      <c r="M136" s="33" t="s">
        <v>227</v>
      </c>
      <c r="N136" s="36" t="s">
        <v>228</v>
      </c>
      <c r="O136" s="37" t="s">
        <v>228</v>
      </c>
      <c r="P136" s="37" t="s">
        <v>229</v>
      </c>
      <c r="Q136" s="39">
        <v>1</v>
      </c>
      <c r="R136" s="39" t="s">
        <v>230</v>
      </c>
    </row>
    <row r="137" s="3" customFormat="true" ht="19.95" customHeight="true" spans="1:18">
      <c r="A137" s="16" t="s">
        <v>162</v>
      </c>
      <c r="B137" s="17" t="s">
        <v>168</v>
      </c>
      <c r="C137" s="17"/>
      <c r="D137" s="19">
        <v>58.212</v>
      </c>
      <c r="E137" s="28"/>
      <c r="F137" s="28"/>
      <c r="G137" s="19" t="s">
        <v>53</v>
      </c>
      <c r="H137" s="19">
        <v>2</v>
      </c>
      <c r="I137" s="33" t="s">
        <v>226</v>
      </c>
      <c r="J137" s="34">
        <v>1</v>
      </c>
      <c r="K137" s="33" t="s">
        <v>226</v>
      </c>
      <c r="L137" s="33" t="s">
        <v>226</v>
      </c>
      <c r="M137" s="33" t="s">
        <v>227</v>
      </c>
      <c r="N137" s="36" t="s">
        <v>228</v>
      </c>
      <c r="O137" s="37" t="s">
        <v>228</v>
      </c>
      <c r="P137" s="37" t="s">
        <v>229</v>
      </c>
      <c r="Q137" s="39">
        <v>1</v>
      </c>
      <c r="R137" s="39" t="s">
        <v>230</v>
      </c>
    </row>
    <row r="138" s="3" customFormat="true" ht="19.95" customHeight="true" spans="1:18">
      <c r="A138" s="16" t="s">
        <v>162</v>
      </c>
      <c r="B138" s="17" t="s">
        <v>166</v>
      </c>
      <c r="C138" s="17"/>
      <c r="D138" s="19">
        <v>52.436</v>
      </c>
      <c r="E138" s="28"/>
      <c r="F138" s="28"/>
      <c r="G138" s="19" t="s">
        <v>53</v>
      </c>
      <c r="H138" s="19">
        <v>5</v>
      </c>
      <c r="I138" s="33" t="s">
        <v>226</v>
      </c>
      <c r="J138" s="34">
        <v>1</v>
      </c>
      <c r="K138" s="33" t="s">
        <v>226</v>
      </c>
      <c r="L138" s="33" t="s">
        <v>226</v>
      </c>
      <c r="M138" s="33" t="s">
        <v>227</v>
      </c>
      <c r="N138" s="36" t="s">
        <v>228</v>
      </c>
      <c r="O138" s="37" t="s">
        <v>228</v>
      </c>
      <c r="P138" s="37" t="s">
        <v>229</v>
      </c>
      <c r="Q138" s="39">
        <v>1</v>
      </c>
      <c r="R138" s="39" t="s">
        <v>230</v>
      </c>
    </row>
    <row r="139" s="3" customFormat="true" ht="19.95" customHeight="true" spans="1:18">
      <c r="A139" s="16" t="s">
        <v>162</v>
      </c>
      <c r="B139" s="17" t="s">
        <v>169</v>
      </c>
      <c r="C139" s="22"/>
      <c r="D139" s="19">
        <v>74.103</v>
      </c>
      <c r="E139" s="28"/>
      <c r="F139" s="28"/>
      <c r="G139" s="19">
        <v>42</v>
      </c>
      <c r="H139" s="19" t="s">
        <v>53</v>
      </c>
      <c r="I139" s="33" t="s">
        <v>226</v>
      </c>
      <c r="J139" s="34">
        <v>1</v>
      </c>
      <c r="K139" s="33" t="s">
        <v>226</v>
      </c>
      <c r="L139" s="33" t="s">
        <v>226</v>
      </c>
      <c r="M139" s="33" t="s">
        <v>227</v>
      </c>
      <c r="N139" s="36" t="s">
        <v>228</v>
      </c>
      <c r="O139" s="37" t="s">
        <v>228</v>
      </c>
      <c r="P139" s="37" t="s">
        <v>229</v>
      </c>
      <c r="Q139" s="39">
        <v>1</v>
      </c>
      <c r="R139" s="39" t="s">
        <v>230</v>
      </c>
    </row>
    <row r="140" s="3" customFormat="true" ht="19.95" customHeight="true" spans="1:18">
      <c r="A140" s="16" t="s">
        <v>162</v>
      </c>
      <c r="B140" s="17" t="s">
        <v>170</v>
      </c>
      <c r="C140" s="17"/>
      <c r="D140" s="19">
        <v>32.614</v>
      </c>
      <c r="E140" s="28"/>
      <c r="F140" s="28"/>
      <c r="G140" s="19" t="s">
        <v>53</v>
      </c>
      <c r="H140" s="19">
        <v>1</v>
      </c>
      <c r="I140" s="33" t="s">
        <v>226</v>
      </c>
      <c r="J140" s="34">
        <v>1</v>
      </c>
      <c r="K140" s="33" t="s">
        <v>226</v>
      </c>
      <c r="L140" s="33" t="s">
        <v>226</v>
      </c>
      <c r="M140" s="33" t="s">
        <v>227</v>
      </c>
      <c r="N140" s="36" t="s">
        <v>228</v>
      </c>
      <c r="O140" s="37" t="s">
        <v>228</v>
      </c>
      <c r="P140" s="37" t="s">
        <v>229</v>
      </c>
      <c r="Q140" s="39">
        <v>1</v>
      </c>
      <c r="R140" s="39" t="s">
        <v>230</v>
      </c>
    </row>
  </sheetData>
  <sheetProtection formatCells="0" insertHyperlinks="0" autoFilter="0"/>
  <mergeCells count="9">
    <mergeCell ref="A2:R2"/>
    <mergeCell ref="C3:L3"/>
    <mergeCell ref="M3:Q3"/>
    <mergeCell ref="C4:H4"/>
    <mergeCell ref="I4:J4"/>
    <mergeCell ref="N4:O4"/>
    <mergeCell ref="A6:B6"/>
    <mergeCell ref="A3:A5"/>
    <mergeCell ref="B3:B5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普通国省道</vt:lpstr>
      <vt:lpstr>农村公路建设</vt:lpstr>
      <vt:lpstr>省道养护</vt:lpstr>
      <vt:lpstr>农村公路养护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2006-09-20T08:00:00Z</dcterms:created>
  <cp:lastPrinted>2023-12-21T02:41:00Z</cp:lastPrinted>
  <dcterms:modified xsi:type="dcterms:W3CDTF">2023-12-28T16:56:06Z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6F4CD315A7CA25E361C87F6596A63AC1</vt:lpwstr>
  </property>
</Properties>
</file>