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tabRatio="652" activeTab="0"/>
  </bookViews>
  <sheets>
    <sheet name="2016年合格校园资金总表 (提前下达修订稿)" sheetId="1" r:id="rId1"/>
    <sheet name="2016年合格校园资金总表 (2)" sheetId="2" r:id="rId2"/>
    <sheet name="统计表 (1)" sheetId="3" r:id="rId3"/>
    <sheet name="2016年合格校园资金总表" sheetId="4" r:id="rId4"/>
    <sheet name="2016年合格校园资金" sheetId="5" r:id="rId5"/>
    <sheet name="2015年自建校奖补" sheetId="6" r:id="rId6"/>
  </sheets>
  <definedNames>
    <definedName name="_xlnm._FilterDatabase" localSheetId="5" hidden="1">'2015年自建校奖补'!$A$3:$D$3</definedName>
    <definedName name="_xlnm._FilterDatabase" localSheetId="4" hidden="1">'2016年合格校园资金'!$A$5:$G$112</definedName>
    <definedName name="_xlnm._FilterDatabase" localSheetId="3" hidden="1">'2016年合格校园资金总表'!$A$5:$P$121</definedName>
    <definedName name="_xlnm.Print_Area" localSheetId="0">'2016年合格校园资金总表 (提前下达修订稿)'!$A$1:$I$124</definedName>
    <definedName name="_xlnm.Print_Titles" localSheetId="3">'2016年合格校园资金总表'!$1:$3</definedName>
    <definedName name="_xlnm.Print_Titles" localSheetId="1">'2016年合格校园资金总表 (2)'!$3:$4</definedName>
    <definedName name="_xlnm.Print_Titles" localSheetId="0">'2016年合格校园资金总表 (提前下达修订稿)'!$4:$5</definedName>
    <definedName name="_xlnm.Print_Titles" localSheetId="2">'统计表 (1)'!$1:$3</definedName>
  </definedNames>
  <calcPr fullCalcOnLoad="1"/>
</workbook>
</file>

<file path=xl/sharedStrings.xml><?xml version="1.0" encoding="utf-8"?>
<sst xmlns="http://schemas.openxmlformats.org/spreadsheetml/2006/main" count="1156" uniqueCount="334">
  <si>
    <t>县市区</t>
  </si>
  <si>
    <t>义务教育合格学校建设</t>
  </si>
  <si>
    <t>农村公办幼儿园建设</t>
  </si>
  <si>
    <t>平江县</t>
  </si>
  <si>
    <t>岳阳县</t>
  </si>
  <si>
    <t>华容县</t>
  </si>
  <si>
    <t>湘阴县</t>
  </si>
  <si>
    <t>临湘市</t>
  </si>
  <si>
    <t>汨罗市</t>
  </si>
  <si>
    <t>岳阳楼区</t>
  </si>
  <si>
    <t>衡南县</t>
  </si>
  <si>
    <t>衡阳县</t>
  </si>
  <si>
    <t>衡山县</t>
  </si>
  <si>
    <t>衡东县</t>
  </si>
  <si>
    <t>祁东县</t>
  </si>
  <si>
    <t>常宁市</t>
  </si>
  <si>
    <t>耒阳市</t>
  </si>
  <si>
    <t>南岳区</t>
  </si>
  <si>
    <t>珠晖区</t>
  </si>
  <si>
    <t>蒸湘区</t>
  </si>
  <si>
    <t>石鼓区</t>
  </si>
  <si>
    <t>辰溪县</t>
  </si>
  <si>
    <t>鹤城区</t>
  </si>
  <si>
    <t>洪江市</t>
  </si>
  <si>
    <t>会同县</t>
  </si>
  <si>
    <t>靖州县</t>
  </si>
  <si>
    <t>麻阳县</t>
  </si>
  <si>
    <t>通道县</t>
  </si>
  <si>
    <t>新晃县</t>
  </si>
  <si>
    <t>溆浦县</t>
  </si>
  <si>
    <t>沅陵县</t>
  </si>
  <si>
    <t>芷江县</t>
  </si>
  <si>
    <t>中方县</t>
  </si>
  <si>
    <t>怀化市</t>
  </si>
  <si>
    <t>益阳市</t>
  </si>
  <si>
    <t>资阳区</t>
  </si>
  <si>
    <t>赫山区</t>
  </si>
  <si>
    <t>安化县</t>
  </si>
  <si>
    <t>桃江县</t>
  </si>
  <si>
    <t>沅江市</t>
  </si>
  <si>
    <t>南  县</t>
  </si>
  <si>
    <t>高新区</t>
  </si>
  <si>
    <t>北湖区</t>
  </si>
  <si>
    <t>苏仙区</t>
  </si>
  <si>
    <t>资兴市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</si>
  <si>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</si>
  <si>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</si>
  <si>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</si>
  <si>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</si>
  <si>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</si>
  <si>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</si>
  <si>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</si>
  <si>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</si>
  <si>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永定区</t>
  </si>
  <si>
    <t>武陵源区</t>
  </si>
  <si>
    <t>慈利县</t>
  </si>
  <si>
    <t>桑植县</t>
  </si>
  <si>
    <t>北塔区</t>
  </si>
  <si>
    <t>城步县</t>
  </si>
  <si>
    <t>邵东县</t>
  </si>
  <si>
    <t>新邵县</t>
  </si>
  <si>
    <t>洞口县</t>
  </si>
  <si>
    <t>武冈市</t>
  </si>
  <si>
    <t>云溪区</t>
  </si>
  <si>
    <t>岳阳经济技术开发区</t>
  </si>
  <si>
    <t>永州市</t>
  </si>
  <si>
    <t>娄底市</t>
  </si>
  <si>
    <t>冷水滩区</t>
  </si>
  <si>
    <t>零陵区</t>
  </si>
  <si>
    <t>东安县</t>
  </si>
  <si>
    <t>祁阳县</t>
  </si>
  <si>
    <t>双牌县</t>
  </si>
  <si>
    <t>道县</t>
  </si>
  <si>
    <t>宁远县</t>
  </si>
  <si>
    <t>江永县</t>
  </si>
  <si>
    <t>江华县</t>
  </si>
  <si>
    <t>新田县</t>
  </si>
  <si>
    <t>蓝山县</t>
  </si>
  <si>
    <t>回龙圩</t>
  </si>
  <si>
    <t>娄星区</t>
  </si>
  <si>
    <t>开发区</t>
  </si>
  <si>
    <t>冷水江市</t>
  </si>
  <si>
    <t>双峰县</t>
  </si>
  <si>
    <t>新化县</t>
  </si>
  <si>
    <t>鼎城区</t>
  </si>
  <si>
    <t>汉寿县</t>
  </si>
  <si>
    <t>安乡县</t>
  </si>
  <si>
    <t>津市市</t>
  </si>
  <si>
    <t>澧县</t>
  </si>
  <si>
    <t>临澧县</t>
  </si>
  <si>
    <t>石门县</t>
  </si>
  <si>
    <t>桃源县</t>
  </si>
  <si>
    <t>长沙县</t>
  </si>
  <si>
    <t>浏阳市</t>
  </si>
  <si>
    <t>宁乡县</t>
  </si>
  <si>
    <r>
      <t>2016</t>
    </r>
    <r>
      <rPr>
        <sz val="22"/>
        <rFont val="方正小标宋简体"/>
        <family val="4"/>
      </rPr>
      <t>年教育为民办实事项目校（园）申报名单</t>
    </r>
  </si>
  <si>
    <t>市州</t>
  </si>
  <si>
    <t>是否为贫困县</t>
  </si>
  <si>
    <t>合格校资金（实事和备案校每所20万元）</t>
  </si>
  <si>
    <t>贫困县（实事和备案校每所增加5万元）</t>
  </si>
  <si>
    <t>合格校资金总额</t>
  </si>
  <si>
    <t>幼儿园资金</t>
  </si>
  <si>
    <t>总计</t>
  </si>
  <si>
    <t>实事项目校数</t>
  </si>
  <si>
    <t>备案项目校数</t>
  </si>
  <si>
    <t>自建项目校数</t>
  </si>
  <si>
    <t>实事项目园数</t>
  </si>
  <si>
    <t>自建项目园数</t>
  </si>
  <si>
    <t>合计：</t>
  </si>
  <si>
    <t>长沙市</t>
  </si>
  <si>
    <t>湘潭市</t>
  </si>
  <si>
    <t>湘潭县</t>
  </si>
  <si>
    <t>湘乡市</t>
  </si>
  <si>
    <t>韶山市</t>
  </si>
  <si>
    <t>雨湖区</t>
  </si>
  <si>
    <t>岳塘区</t>
  </si>
  <si>
    <t>衡阳市</t>
  </si>
  <si>
    <t>邵阳市</t>
  </si>
  <si>
    <t>邵阳县</t>
  </si>
  <si>
    <t>隆回县</t>
  </si>
  <si>
    <t>新宁县</t>
  </si>
  <si>
    <t>绥宁县</t>
  </si>
  <si>
    <t>岳阳市</t>
  </si>
  <si>
    <t>常德市</t>
  </si>
  <si>
    <t>张家界市</t>
  </si>
  <si>
    <t>郴州市</t>
  </si>
  <si>
    <t>金洞区</t>
  </si>
  <si>
    <t>湘西自治州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</si>
  <si>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</si>
  <si>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</si>
  <si>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</si>
  <si>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</si>
  <si>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</si>
  <si>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</si>
  <si>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</si>
  <si>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</si>
  <si>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州直</t>
  </si>
  <si>
    <t>长沙市 汇总</t>
  </si>
  <si>
    <t>湘潭市 汇总</t>
  </si>
  <si>
    <t>衡阳市 汇总</t>
  </si>
  <si>
    <t>邵阳市 汇总</t>
  </si>
  <si>
    <t>岳阳市 汇总</t>
  </si>
  <si>
    <t>常德市 汇总</t>
  </si>
  <si>
    <t>张家界市 汇总</t>
  </si>
  <si>
    <t>益阳市 汇总</t>
  </si>
  <si>
    <t>郴州市 汇总</t>
  </si>
  <si>
    <t>永州市 汇总</t>
  </si>
  <si>
    <t>怀化市 汇总</t>
  </si>
  <si>
    <t>娄底市 汇总</t>
  </si>
  <si>
    <t>湘西自治州 汇总</t>
  </si>
  <si>
    <t>全省总计</t>
  </si>
  <si>
    <t>行政区名称</t>
  </si>
  <si>
    <t>长沙市</t>
  </si>
  <si>
    <t>天心区</t>
  </si>
  <si>
    <t>岳麓区</t>
  </si>
  <si>
    <t>开福区</t>
  </si>
  <si>
    <t>雨花区</t>
  </si>
  <si>
    <t>湘潭市</t>
  </si>
  <si>
    <t>雨湖区</t>
  </si>
  <si>
    <t>湘潭县</t>
  </si>
  <si>
    <t>湘乡市</t>
  </si>
  <si>
    <t>九华示范区</t>
  </si>
  <si>
    <t>衡阳市</t>
  </si>
  <si>
    <t>衡阳市直</t>
  </si>
  <si>
    <t>邵阳市</t>
  </si>
  <si>
    <t>双清区</t>
  </si>
  <si>
    <t>大祥区</t>
  </si>
  <si>
    <t>邵阳县</t>
  </si>
  <si>
    <t>隆回县</t>
  </si>
  <si>
    <t>岳阳市</t>
  </si>
  <si>
    <t>岳阳市直</t>
  </si>
  <si>
    <t>经济开发区</t>
  </si>
  <si>
    <t>常德市</t>
  </si>
  <si>
    <t>郴州市</t>
  </si>
  <si>
    <t>道　县</t>
  </si>
  <si>
    <t>麻阳苗族自治县</t>
  </si>
  <si>
    <t>新晃侗族自治县</t>
  </si>
  <si>
    <t>涟源市</t>
  </si>
  <si>
    <t>湘西自治州</t>
  </si>
  <si>
    <t>保靖县</t>
  </si>
  <si>
    <t>合计：</t>
  </si>
  <si>
    <t>自建项目校</t>
  </si>
  <si>
    <t>资金安排</t>
  </si>
  <si>
    <t>金洞区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</si>
  <si>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</si>
  <si>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</si>
  <si>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</si>
  <si>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</si>
  <si>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</si>
  <si>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</si>
  <si>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</si>
  <si>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</si>
  <si>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州直</t>
  </si>
  <si>
    <t>市州</t>
  </si>
  <si>
    <t>合格校资金（实事和备案校每所20万元）</t>
  </si>
  <si>
    <t>贫困县（实事和备案校每所增加5万元）</t>
  </si>
  <si>
    <t>总计</t>
  </si>
  <si>
    <t>实事项目校数</t>
  </si>
  <si>
    <t>备案项目校数</t>
  </si>
  <si>
    <t>自建项目校数</t>
  </si>
  <si>
    <t>实事项目园数</t>
  </si>
  <si>
    <t>自建项目园数</t>
  </si>
  <si>
    <t>合计：</t>
  </si>
  <si>
    <t>2016年合格校资金总额</t>
  </si>
  <si>
    <t>2016年幼儿园资金</t>
  </si>
  <si>
    <t>2015年自建项目校奖补</t>
  </si>
  <si>
    <t>项目校个数</t>
  </si>
  <si>
    <t>奖补资金</t>
  </si>
  <si>
    <r>
      <t>2016</t>
    </r>
    <r>
      <rPr>
        <sz val="22"/>
        <rFont val="方正小标宋简体"/>
        <family val="4"/>
      </rPr>
      <t>年教育为民办实事项目校（园）奖补资金安排表</t>
    </r>
  </si>
  <si>
    <t>长沙市</t>
  </si>
  <si>
    <t>湘潭市</t>
  </si>
  <si>
    <t>湘潭县</t>
  </si>
  <si>
    <t>湘乡市</t>
  </si>
  <si>
    <t>韶山市</t>
  </si>
  <si>
    <t>雨湖区</t>
  </si>
  <si>
    <t>岳塘区</t>
  </si>
  <si>
    <t>衡阳市</t>
  </si>
  <si>
    <t>邵阳市</t>
  </si>
  <si>
    <t>邵阳县</t>
  </si>
  <si>
    <t>隆回县</t>
  </si>
  <si>
    <t>新宁县</t>
  </si>
  <si>
    <t>绥宁县</t>
  </si>
  <si>
    <t>岳阳市</t>
  </si>
  <si>
    <t>常德市</t>
  </si>
  <si>
    <t>张家界市</t>
  </si>
  <si>
    <t>郴州市</t>
  </si>
  <si>
    <t>金洞区</t>
  </si>
  <si>
    <t>湘西自治州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</si>
  <si>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</si>
  <si>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</si>
  <si>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</si>
  <si>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</si>
  <si>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</si>
  <si>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</si>
  <si>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</si>
  <si>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</si>
  <si>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州直</t>
  </si>
  <si>
    <t>是否为贫困县</t>
  </si>
  <si>
    <t>2016年实事和备案校奖补</t>
  </si>
  <si>
    <t>2016年贫困地区实事和备案校额外补助</t>
  </si>
  <si>
    <t>合计</t>
  </si>
  <si>
    <t>湘西土家族苗族自治州</t>
  </si>
  <si>
    <t>州本级</t>
  </si>
  <si>
    <t>岳阳市小计</t>
  </si>
  <si>
    <t>长沙市小计</t>
  </si>
  <si>
    <t>市本级及所辖区小计</t>
  </si>
  <si>
    <t>2016年项目校所数（所）</t>
  </si>
  <si>
    <t>湘潭市小计</t>
  </si>
  <si>
    <t>衡阳市小计</t>
  </si>
  <si>
    <t>邵阳市小计</t>
  </si>
  <si>
    <t>常德市小计</t>
  </si>
  <si>
    <t>张家界市小计</t>
  </si>
  <si>
    <t>益阳市小计</t>
  </si>
  <si>
    <t>郴州市小计</t>
  </si>
  <si>
    <t>永州市小计</t>
  </si>
  <si>
    <t>娄底市小计</t>
  </si>
  <si>
    <t>怀化市小计</t>
  </si>
  <si>
    <t>湘西自治州小计</t>
  </si>
  <si>
    <t>开发区40万元</t>
  </si>
  <si>
    <t>市本级</t>
  </si>
  <si>
    <t>备注</t>
  </si>
  <si>
    <t>全省合计</t>
  </si>
  <si>
    <t>金洞管理区</t>
  </si>
  <si>
    <t>回龙圩管理区</t>
  </si>
  <si>
    <t>道   县</t>
  </si>
  <si>
    <t>市州</t>
  </si>
  <si>
    <t>实事项目校数</t>
  </si>
  <si>
    <t>备案项目校数</t>
  </si>
  <si>
    <t>高新区20万元</t>
  </si>
  <si>
    <t>岳阳经济技术开发区46万元</t>
  </si>
  <si>
    <t>市本级</t>
  </si>
  <si>
    <t>市本级</t>
  </si>
  <si>
    <t>九华示范区12万元</t>
  </si>
  <si>
    <t>附件：</t>
  </si>
  <si>
    <r>
      <t>提前下达</t>
    </r>
    <r>
      <rPr>
        <b/>
        <sz val="22"/>
        <rFont val="Times New Roman"/>
        <family val="1"/>
      </rPr>
      <t>2016</t>
    </r>
    <r>
      <rPr>
        <b/>
        <sz val="22"/>
        <rFont val="宋体"/>
        <family val="0"/>
      </rPr>
      <t>年合格学校建设奖补资金分配表</t>
    </r>
    <r>
      <rPr>
        <b/>
        <sz val="22"/>
        <rFont val="Times New Roman"/>
        <family val="1"/>
      </rPr>
      <t>(</t>
    </r>
    <r>
      <rPr>
        <b/>
        <sz val="22"/>
        <rFont val="宋体"/>
        <family val="0"/>
      </rPr>
      <t>分发）</t>
    </r>
  </si>
  <si>
    <t>奖补金额（万元）</t>
  </si>
  <si>
    <t>市州</t>
  </si>
  <si>
    <t>2016年项目校所数（所）</t>
  </si>
  <si>
    <t>奖补金额（万元）</t>
  </si>
  <si>
    <t>备注</t>
  </si>
  <si>
    <t>实事项目校数</t>
  </si>
  <si>
    <t>备案项目校数</t>
  </si>
  <si>
    <t>合计</t>
  </si>
  <si>
    <t>湘潭市</t>
  </si>
  <si>
    <t>市本级</t>
  </si>
  <si>
    <t>湘潭县</t>
  </si>
  <si>
    <t>湘乡市</t>
  </si>
  <si>
    <t>韶山市</t>
  </si>
  <si>
    <t>衡阳市</t>
  </si>
  <si>
    <t>邵阳市</t>
  </si>
  <si>
    <t>邵阳县</t>
  </si>
  <si>
    <t>隆回县</t>
  </si>
  <si>
    <t>新宁县</t>
  </si>
  <si>
    <t>绥宁县</t>
  </si>
  <si>
    <t>岳阳市</t>
  </si>
  <si>
    <t>常德市</t>
  </si>
  <si>
    <t>张家界市</t>
  </si>
  <si>
    <t>郴州市</t>
  </si>
  <si>
    <t>金洞管理区</t>
  </si>
  <si>
    <t>回龙圩管理区</t>
  </si>
  <si>
    <t>开发区40万元</t>
  </si>
  <si>
    <t>湘西土家族苗族自治州</t>
  </si>
  <si>
    <t>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</si>
  <si>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</si>
  <si>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</si>
  <si>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</si>
  <si>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</si>
  <si>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</si>
  <si>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</si>
  <si>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</si>
  <si>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</si>
  <si>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2016年贫困地区备案校额外补助</t>
  </si>
  <si>
    <t>2016年实事校奖补</t>
  </si>
  <si>
    <t>2016年备案校奖补</t>
  </si>
  <si>
    <t>岳阳经济技术开发区50万元</t>
  </si>
  <si>
    <t>高新区25万元</t>
  </si>
  <si>
    <t>全省合计</t>
  </si>
  <si>
    <t>衡阳市小计</t>
  </si>
  <si>
    <t>市本级及所辖区小计</t>
  </si>
  <si>
    <t>邵阳市小计</t>
  </si>
  <si>
    <t>市本级及所辖区小计</t>
  </si>
  <si>
    <t>岳阳市小计</t>
  </si>
  <si>
    <t>张家界市小计</t>
  </si>
  <si>
    <t>市本级及所辖区小计</t>
  </si>
  <si>
    <t>益阳市小计</t>
  </si>
  <si>
    <t>郴州市小计</t>
  </si>
  <si>
    <t>永州市小计</t>
  </si>
  <si>
    <t>市本级及所辖区小计</t>
  </si>
  <si>
    <t>娄底市小计</t>
  </si>
  <si>
    <t>单位：万元</t>
  </si>
  <si>
    <t>南县</t>
  </si>
  <si>
    <t>道县</t>
  </si>
  <si>
    <t>附件</t>
  </si>
  <si>
    <t>提前下达2016年合格学校建设奖补资金分配表（分发）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</si>
</sst>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22"/>
      <name val="Times New Roman"/>
      <family val="1"/>
    </font>
    <font>
      <sz val="22"/>
      <name val="方正小标宋简体"/>
      <family val="4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name val="宋体"/>
      <family val="0"/>
    </font>
    <font>
      <b/>
      <sz val="11"/>
      <color indexed="20"/>
      <name val="宋体"/>
      <family val="0"/>
    </font>
    <font>
      <b/>
      <sz val="9"/>
      <name val="宋体"/>
      <family val="0"/>
    </font>
    <font>
      <b/>
      <sz val="11"/>
      <color indexed="10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6"/>
      <name val="方正小标宋_GBK"/>
      <family val="4"/>
    </font>
    <font>
      <b/>
      <sz val="1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" borderId="10" xfId="39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13" fillId="3" borderId="10" xfId="39" applyFont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6" fillId="0" borderId="10" xfId="42" applyFont="1" applyBorder="1" applyAlignment="1">
      <alignment horizontal="center" vertical="center"/>
      <protection/>
    </xf>
    <xf numFmtId="0" fontId="6" fillId="22" borderId="10" xfId="42" applyFont="1" applyFill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 shrinkToFit="1"/>
      <protection/>
    </xf>
    <xf numFmtId="0" fontId="6" fillId="0" borderId="10" xfId="42" applyNumberFormat="1" applyFont="1" applyBorder="1" applyAlignment="1">
      <alignment horizontal="center" vertical="center" shrinkToFit="1"/>
      <protection/>
    </xf>
    <xf numFmtId="49" fontId="6" fillId="0" borderId="10" xfId="42" applyNumberFormat="1" applyFont="1" applyBorder="1" applyAlignment="1">
      <alignment horizontal="center" vertical="center" shrinkToFit="1"/>
      <protection/>
    </xf>
    <xf numFmtId="0" fontId="24" fillId="0" borderId="10" xfId="42" applyFont="1" applyBorder="1" applyAlignment="1">
      <alignment horizontal="center" vertical="center" shrinkToFit="1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4" fillId="0" borderId="10" xfId="45" applyFont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 wrapText="1"/>
      <protection/>
    </xf>
    <xf numFmtId="0" fontId="24" fillId="0" borderId="10" xfId="45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3" borderId="10" xfId="39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0" fontId="26" fillId="0" borderId="13" xfId="42" applyFont="1" applyFill="1" applyBorder="1" applyAlignment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6" fillId="0" borderId="10" xfId="4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42" applyFont="1" applyBorder="1" applyAlignment="1">
      <alignment horizontal="center" vertical="center" shrinkToFit="1"/>
      <protection/>
    </xf>
    <xf numFmtId="0" fontId="26" fillId="0" borderId="10" xfId="42" applyNumberFormat="1" applyFont="1" applyBorder="1" applyAlignment="1">
      <alignment horizontal="center" vertical="center" shrinkToFit="1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6" fillId="0" borderId="10" xfId="45" applyFont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 shrinkToFit="1"/>
      <protection/>
    </xf>
    <xf numFmtId="49" fontId="6" fillId="0" borderId="10" xfId="41" applyNumberFormat="1" applyFont="1" applyBorder="1" applyAlignment="1">
      <alignment horizontal="center" vertical="center" shrinkToFit="1"/>
      <protection/>
    </xf>
    <xf numFmtId="0" fontId="24" fillId="0" borderId="10" xfId="41" applyFont="1" applyBorder="1" applyAlignment="1">
      <alignment horizontal="center" vertical="center" shrinkToFit="1"/>
      <protection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6" fillId="0" borderId="10" xfId="43" applyFont="1" applyFill="1" applyBorder="1" applyAlignment="1">
      <alignment horizontal="center" vertical="center" shrinkToFit="1"/>
      <protection/>
    </xf>
    <xf numFmtId="0" fontId="6" fillId="0" borderId="10" xfId="42" applyNumberFormat="1" applyFont="1" applyFill="1" applyBorder="1" applyAlignment="1">
      <alignment horizontal="center" vertical="center" shrinkToFit="1"/>
      <protection/>
    </xf>
    <xf numFmtId="0" fontId="6" fillId="0" borderId="10" xfId="42" applyFont="1" applyFill="1" applyBorder="1" applyAlignment="1">
      <alignment horizontal="center" vertical="center" shrinkToFit="1"/>
      <protection/>
    </xf>
    <xf numFmtId="49" fontId="6" fillId="0" borderId="10" xfId="43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Alignment="1">
      <alignment horizontal="center" vertical="center"/>
    </xf>
    <xf numFmtId="0" fontId="6" fillId="0" borderId="10" xfId="4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39" applyFont="1" applyFill="1" applyBorder="1" applyAlignment="1">
      <alignment horizontal="center" vertical="center"/>
    </xf>
    <xf numFmtId="0" fontId="6" fillId="0" borderId="10" xfId="4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45" applyFont="1" applyFill="1" applyBorder="1" applyAlignment="1">
      <alignment horizontal="center" vertical="center" wrapText="1"/>
      <protection/>
    </xf>
    <xf numFmtId="0" fontId="26" fillId="0" borderId="10" xfId="45" applyFont="1" applyFill="1" applyBorder="1" applyAlignment="1">
      <alignment horizontal="center" vertical="center"/>
      <protection/>
    </xf>
    <xf numFmtId="0" fontId="6" fillId="0" borderId="10" xfId="45" applyFont="1" applyFill="1" applyBorder="1" applyAlignment="1">
      <alignment horizontal="left" vertical="center" wrapText="1"/>
      <protection/>
    </xf>
    <xf numFmtId="0" fontId="6" fillId="0" borderId="10" xfId="45" applyFont="1" applyFill="1" applyBorder="1" applyAlignment="1">
      <alignment horizontal="left" vertical="center"/>
      <protection/>
    </xf>
    <xf numFmtId="0" fontId="6" fillId="0" borderId="10" xfId="4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26" fillId="0" borderId="10" xfId="43" applyFont="1" applyFill="1" applyBorder="1" applyAlignment="1">
      <alignment horizontal="center" vertical="center" shrinkToFit="1"/>
      <protection/>
    </xf>
    <xf numFmtId="0" fontId="26" fillId="0" borderId="10" xfId="42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6" fillId="0" borderId="10" xfId="43" applyFont="1" applyFill="1" applyBorder="1" applyAlignment="1">
      <alignment horizontal="left" vertical="center" shrinkToFit="1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vertical="center"/>
    </xf>
    <xf numFmtId="0" fontId="6" fillId="0" borderId="10" xfId="39" applyFont="1" applyFill="1" applyBorder="1" applyAlignment="1">
      <alignment horizontal="left" vertical="center"/>
    </xf>
    <xf numFmtId="0" fontId="6" fillId="0" borderId="10" xfId="43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4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 wrapText="1" shrinkToFit="1"/>
      <protection/>
    </xf>
    <xf numFmtId="0" fontId="5" fillId="0" borderId="15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6" fillId="0" borderId="10" xfId="39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_2016年合格学校项目校（园）申报名单2" xfId="42"/>
    <cellStyle name="常规 2 2_2016年项目校（园）申报名单28000" xfId="43"/>
    <cellStyle name="常规 2_2016年合格学校项目校（园）申报名单2" xfId="44"/>
    <cellStyle name="常规 3" xfId="45"/>
    <cellStyle name="常规 3 2" xfId="46"/>
    <cellStyle name="常规 4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showZeros="0" tabSelected="1" workbookViewId="0" topLeftCell="A1">
      <selection activeCell="R7" sqref="Q7:R7"/>
    </sheetView>
  </sheetViews>
  <sheetFormatPr defaultColWidth="9.00390625" defaultRowHeight="14.25"/>
  <cols>
    <col min="1" max="1" width="8.125" style="12" customWidth="1"/>
    <col min="2" max="2" width="19.50390625" style="18" customWidth="1"/>
    <col min="3" max="4" width="6.875" style="18" customWidth="1"/>
    <col min="5" max="5" width="7.50390625" style="18" customWidth="1"/>
    <col min="6" max="7" width="8.375" style="18" customWidth="1"/>
    <col min="8" max="8" width="9.25390625" style="18" customWidth="1"/>
    <col min="9" max="9" width="7.75390625" style="129" customWidth="1"/>
    <col min="10" max="16384" width="9.00390625" style="12" customWidth="1"/>
  </cols>
  <sheetData>
    <row r="1" ht="19.5" customHeight="1">
      <c r="A1" s="128" t="s">
        <v>332</v>
      </c>
    </row>
    <row r="2" spans="1:9" ht="30" customHeight="1">
      <c r="A2" s="135" t="s">
        <v>333</v>
      </c>
      <c r="B2" s="135"/>
      <c r="C2" s="135"/>
      <c r="D2" s="135"/>
      <c r="E2" s="135"/>
      <c r="F2" s="135"/>
      <c r="G2" s="135"/>
      <c r="H2" s="135"/>
      <c r="I2" s="135"/>
    </row>
    <row r="3" spans="1:9" ht="19.5" customHeight="1">
      <c r="A3" s="127"/>
      <c r="B3" s="127"/>
      <c r="C3" s="127"/>
      <c r="D3" s="127"/>
      <c r="E3" s="127"/>
      <c r="F3" s="127"/>
      <c r="G3" s="127"/>
      <c r="H3" s="131" t="s">
        <v>329</v>
      </c>
      <c r="I3" s="131"/>
    </row>
    <row r="4" spans="1:9" s="112" customFormat="1" ht="30" customHeight="1">
      <c r="A4" s="132" t="s">
        <v>276</v>
      </c>
      <c r="B4" s="133" t="s">
        <v>0</v>
      </c>
      <c r="C4" s="133" t="s">
        <v>277</v>
      </c>
      <c r="D4" s="133"/>
      <c r="E4" s="133" t="s">
        <v>278</v>
      </c>
      <c r="F4" s="133"/>
      <c r="G4" s="133"/>
      <c r="H4" s="133"/>
      <c r="I4" s="138" t="s">
        <v>279</v>
      </c>
    </row>
    <row r="5" spans="1:9" s="112" customFormat="1" ht="60" customHeight="1">
      <c r="A5" s="132"/>
      <c r="B5" s="133"/>
      <c r="C5" s="57" t="s">
        <v>280</v>
      </c>
      <c r="D5" s="57" t="s">
        <v>281</v>
      </c>
      <c r="E5" s="57" t="s">
        <v>282</v>
      </c>
      <c r="F5" s="57" t="s">
        <v>312</v>
      </c>
      <c r="G5" s="57" t="s">
        <v>313</v>
      </c>
      <c r="H5" s="57" t="s">
        <v>311</v>
      </c>
      <c r="I5" s="138"/>
    </row>
    <row r="6" spans="1:9" s="126" customFormat="1" ht="19.5" customHeight="1">
      <c r="A6" s="139" t="s">
        <v>316</v>
      </c>
      <c r="B6" s="139"/>
      <c r="C6" s="100">
        <f>SUM(C7,C11,C23,C33,C43,C51,C57,C65,C79,C94,C101,C115)</f>
        <v>500</v>
      </c>
      <c r="D6" s="100">
        <f>SUM(D7,D11,D23,D33,D43,D51,D57,D65,D79,D94,D101,D115)</f>
        <v>500</v>
      </c>
      <c r="E6" s="100">
        <f>SUM(E7,E11,E23,E33,E43,E51,E57,E65,E79,E94,E101,E115)</f>
        <v>24025</v>
      </c>
      <c r="F6" s="100">
        <f>SUM(F7,F11,F23,F33,F43,F51,F57,F65,F79,F94,F101,F115)</f>
        <v>12500</v>
      </c>
      <c r="G6" s="100">
        <f>SUM(G7,G11,G23,G33,G43,G51,G57,G65,G79,G94,G101,G115)</f>
        <v>10000</v>
      </c>
      <c r="H6" s="100">
        <f>SUM(H7,H11,H23,H33,H43,H51,H57,H65,H79,H94,H101,H115)</f>
        <v>1525</v>
      </c>
      <c r="I6" s="100"/>
    </row>
    <row r="7" spans="1:9" s="50" customFormat="1" ht="19.5" customHeight="1">
      <c r="A7" s="134" t="s">
        <v>283</v>
      </c>
      <c r="B7" s="100" t="s">
        <v>247</v>
      </c>
      <c r="C7" s="125">
        <f>SUM(C8:C10)</f>
        <v>18</v>
      </c>
      <c r="D7" s="125">
        <f>SUM(D8:D10)</f>
        <v>5</v>
      </c>
      <c r="E7" s="125">
        <f>SUM(E8:E10)</f>
        <v>550</v>
      </c>
      <c r="F7" s="125">
        <f>SUM(F8:F10)</f>
        <v>450</v>
      </c>
      <c r="G7" s="125">
        <f>SUM(G8:G10)</f>
        <v>100</v>
      </c>
      <c r="H7" s="125">
        <f>SUM(H8:H10)</f>
        <v>0</v>
      </c>
      <c r="I7" s="57"/>
    </row>
    <row r="8" spans="1:9" s="22" customFormat="1" ht="19.5" customHeight="1">
      <c r="A8" s="134"/>
      <c r="B8" s="119" t="s">
        <v>285</v>
      </c>
      <c r="C8" s="80">
        <v>12</v>
      </c>
      <c r="D8" s="80"/>
      <c r="E8" s="77">
        <f>SUBTOTAL(9,F8:H8)</f>
        <v>300</v>
      </c>
      <c r="F8" s="77">
        <f>C8*25</f>
        <v>300</v>
      </c>
      <c r="G8" s="77">
        <f>D8*20</f>
        <v>0</v>
      </c>
      <c r="H8" s="77">
        <v>0</v>
      </c>
      <c r="I8" s="8"/>
    </row>
    <row r="9" spans="1:9" s="22" customFormat="1" ht="19.5" customHeight="1">
      <c r="A9" s="134"/>
      <c r="B9" s="119" t="s">
        <v>286</v>
      </c>
      <c r="C9" s="80">
        <v>5</v>
      </c>
      <c r="D9" s="80">
        <v>5</v>
      </c>
      <c r="E9" s="77">
        <f>SUBTOTAL(9,F9:H9)</f>
        <v>225</v>
      </c>
      <c r="F9" s="77">
        <f>C9*25</f>
        <v>125</v>
      </c>
      <c r="G9" s="77">
        <f>D9*20</f>
        <v>100</v>
      </c>
      <c r="H9" s="77">
        <v>0</v>
      </c>
      <c r="I9" s="8"/>
    </row>
    <row r="10" spans="1:9" s="22" customFormat="1" ht="19.5" customHeight="1">
      <c r="A10" s="134"/>
      <c r="B10" s="119" t="s">
        <v>287</v>
      </c>
      <c r="C10" s="80">
        <v>1</v>
      </c>
      <c r="D10" s="80"/>
      <c r="E10" s="77">
        <f>SUBTOTAL(9,F10:H10)</f>
        <v>25</v>
      </c>
      <c r="F10" s="77">
        <f>C10*25</f>
        <v>25</v>
      </c>
      <c r="G10" s="77">
        <f>D10*20</f>
        <v>0</v>
      </c>
      <c r="H10" s="77">
        <v>0</v>
      </c>
      <c r="I10" s="8"/>
    </row>
    <row r="11" spans="1:9" s="50" customFormat="1" ht="19.5" customHeight="1">
      <c r="A11" s="134" t="s">
        <v>288</v>
      </c>
      <c r="B11" s="100" t="s">
        <v>317</v>
      </c>
      <c r="C11" s="108">
        <f>SUM(C13:C22)</f>
        <v>30</v>
      </c>
      <c r="D11" s="108">
        <f>SUM(D13:D22)</f>
        <v>42</v>
      </c>
      <c r="E11" s="108">
        <f>SUM(E13:E22)</f>
        <v>1620</v>
      </c>
      <c r="F11" s="108">
        <f>SUM(F13:F22)</f>
        <v>750</v>
      </c>
      <c r="G11" s="108">
        <f>SUM(G13:G22)</f>
        <v>840</v>
      </c>
      <c r="H11" s="108">
        <f>SUM(H13:H22)</f>
        <v>30</v>
      </c>
      <c r="I11" s="57"/>
    </row>
    <row r="12" spans="1:9" s="50" customFormat="1" ht="19.5" customHeight="1">
      <c r="A12" s="134"/>
      <c r="B12" s="100" t="s">
        <v>318</v>
      </c>
      <c r="C12" s="108">
        <f>SUM(C13:C15)</f>
        <v>1</v>
      </c>
      <c r="D12" s="108">
        <f>SUM(D13:D15)</f>
        <v>3</v>
      </c>
      <c r="E12" s="108">
        <f>SUM(E13:E15)</f>
        <v>85</v>
      </c>
      <c r="F12" s="108">
        <f>SUM(F13:F15)</f>
        <v>25</v>
      </c>
      <c r="G12" s="108">
        <f>SUM(G13:G15)</f>
        <v>60</v>
      </c>
      <c r="H12" s="108">
        <f>SUM(H13:H15)</f>
        <v>0</v>
      </c>
      <c r="I12" s="57"/>
    </row>
    <row r="13" spans="1:9" s="22" customFormat="1" ht="19.5" customHeight="1">
      <c r="A13" s="134"/>
      <c r="B13" s="80" t="s">
        <v>17</v>
      </c>
      <c r="C13" s="80">
        <v>1</v>
      </c>
      <c r="D13" s="80">
        <v>1</v>
      </c>
      <c r="E13" s="77">
        <f aca="true" t="shared" si="0" ref="E13:E22">SUBTOTAL(9,F13:H13)</f>
        <v>45</v>
      </c>
      <c r="F13" s="77">
        <f aca="true" t="shared" si="1" ref="F13:F22">C13*25</f>
        <v>25</v>
      </c>
      <c r="G13" s="77">
        <f aca="true" t="shared" si="2" ref="G13:G22">D13*20</f>
        <v>20</v>
      </c>
      <c r="H13" s="77">
        <v>0</v>
      </c>
      <c r="I13" s="8"/>
    </row>
    <row r="14" spans="1:9" s="22" customFormat="1" ht="19.5" customHeight="1">
      <c r="A14" s="134"/>
      <c r="B14" s="80" t="s">
        <v>19</v>
      </c>
      <c r="C14" s="80"/>
      <c r="D14" s="80">
        <v>1</v>
      </c>
      <c r="E14" s="77">
        <f t="shared" si="0"/>
        <v>20</v>
      </c>
      <c r="F14" s="77">
        <f t="shared" si="1"/>
        <v>0</v>
      </c>
      <c r="G14" s="77">
        <f t="shared" si="2"/>
        <v>20</v>
      </c>
      <c r="H14" s="77">
        <v>0</v>
      </c>
      <c r="I14" s="8"/>
    </row>
    <row r="15" spans="1:9" s="22" customFormat="1" ht="19.5" customHeight="1">
      <c r="A15" s="134"/>
      <c r="B15" s="80" t="s">
        <v>18</v>
      </c>
      <c r="C15" s="80"/>
      <c r="D15" s="80">
        <v>1</v>
      </c>
      <c r="E15" s="77">
        <f t="shared" si="0"/>
        <v>20</v>
      </c>
      <c r="F15" s="77">
        <f t="shared" si="1"/>
        <v>0</v>
      </c>
      <c r="G15" s="77">
        <f t="shared" si="2"/>
        <v>20</v>
      </c>
      <c r="H15" s="77">
        <v>0</v>
      </c>
      <c r="I15" s="8"/>
    </row>
    <row r="16" spans="1:9" s="22" customFormat="1" ht="19.5" customHeight="1">
      <c r="A16" s="134"/>
      <c r="B16" s="123" t="s">
        <v>15</v>
      </c>
      <c r="C16" s="78">
        <v>5</v>
      </c>
      <c r="D16" s="78">
        <v>5</v>
      </c>
      <c r="E16" s="77">
        <f t="shared" si="0"/>
        <v>225</v>
      </c>
      <c r="F16" s="77">
        <f t="shared" si="1"/>
        <v>125</v>
      </c>
      <c r="G16" s="77">
        <f t="shared" si="2"/>
        <v>100</v>
      </c>
      <c r="H16" s="77">
        <v>0</v>
      </c>
      <c r="I16" s="8"/>
    </row>
    <row r="17" spans="1:9" s="22" customFormat="1" ht="19.5" customHeight="1">
      <c r="A17" s="134"/>
      <c r="B17" s="123" t="s">
        <v>13</v>
      </c>
      <c r="C17" s="78">
        <v>5</v>
      </c>
      <c r="D17" s="78">
        <v>5</v>
      </c>
      <c r="E17" s="77">
        <f t="shared" si="0"/>
        <v>225</v>
      </c>
      <c r="F17" s="77">
        <f t="shared" si="1"/>
        <v>125</v>
      </c>
      <c r="G17" s="77">
        <f t="shared" si="2"/>
        <v>100</v>
      </c>
      <c r="H17" s="77">
        <v>0</v>
      </c>
      <c r="I17" s="8"/>
    </row>
    <row r="18" spans="1:9" s="22" customFormat="1" ht="19.5" customHeight="1">
      <c r="A18" s="134"/>
      <c r="B18" s="123" t="s">
        <v>10</v>
      </c>
      <c r="C18" s="78">
        <v>2</v>
      </c>
      <c r="D18" s="78">
        <v>2</v>
      </c>
      <c r="E18" s="77">
        <f t="shared" si="0"/>
        <v>90</v>
      </c>
      <c r="F18" s="77">
        <f t="shared" si="1"/>
        <v>50</v>
      </c>
      <c r="G18" s="77">
        <f t="shared" si="2"/>
        <v>40</v>
      </c>
      <c r="H18" s="77">
        <v>0</v>
      </c>
      <c r="I18" s="8"/>
    </row>
    <row r="19" spans="1:9" s="22" customFormat="1" ht="19.5" customHeight="1">
      <c r="A19" s="134"/>
      <c r="B19" s="123" t="s">
        <v>12</v>
      </c>
      <c r="C19" s="78">
        <v>2</v>
      </c>
      <c r="D19" s="78">
        <v>3</v>
      </c>
      <c r="E19" s="77">
        <f t="shared" si="0"/>
        <v>110</v>
      </c>
      <c r="F19" s="77">
        <f t="shared" si="1"/>
        <v>50</v>
      </c>
      <c r="G19" s="77">
        <f t="shared" si="2"/>
        <v>60</v>
      </c>
      <c r="H19" s="77">
        <v>0</v>
      </c>
      <c r="I19" s="8"/>
    </row>
    <row r="20" spans="1:9" s="22" customFormat="1" ht="19.5" customHeight="1">
      <c r="A20" s="134"/>
      <c r="B20" s="123" t="s">
        <v>11</v>
      </c>
      <c r="C20" s="94">
        <v>10</v>
      </c>
      <c r="D20" s="94">
        <v>10</v>
      </c>
      <c r="E20" s="77">
        <f t="shared" si="0"/>
        <v>450</v>
      </c>
      <c r="F20" s="77">
        <f t="shared" si="1"/>
        <v>250</v>
      </c>
      <c r="G20" s="77">
        <f t="shared" si="2"/>
        <v>200</v>
      </c>
      <c r="H20" s="77">
        <v>0</v>
      </c>
      <c r="I20" s="8"/>
    </row>
    <row r="21" spans="1:9" s="22" customFormat="1" ht="19.5" customHeight="1">
      <c r="A21" s="134"/>
      <c r="B21" s="123" t="s">
        <v>16</v>
      </c>
      <c r="C21" s="78"/>
      <c r="D21" s="78">
        <v>8</v>
      </c>
      <c r="E21" s="77">
        <f t="shared" si="0"/>
        <v>160</v>
      </c>
      <c r="F21" s="77">
        <f t="shared" si="1"/>
        <v>0</v>
      </c>
      <c r="G21" s="77">
        <f t="shared" si="2"/>
        <v>160</v>
      </c>
      <c r="H21" s="77">
        <v>0</v>
      </c>
      <c r="I21" s="8"/>
    </row>
    <row r="22" spans="1:9" s="22" customFormat="1" ht="19.5" customHeight="1">
      <c r="A22" s="134"/>
      <c r="B22" s="119" t="s">
        <v>14</v>
      </c>
      <c r="C22" s="80">
        <v>5</v>
      </c>
      <c r="D22" s="80">
        <v>6</v>
      </c>
      <c r="E22" s="77">
        <f t="shared" si="0"/>
        <v>275</v>
      </c>
      <c r="F22" s="77">
        <f t="shared" si="1"/>
        <v>125</v>
      </c>
      <c r="G22" s="77">
        <f t="shared" si="2"/>
        <v>120</v>
      </c>
      <c r="H22" s="77">
        <f>D22*5</f>
        <v>30</v>
      </c>
      <c r="I22" s="8"/>
    </row>
    <row r="23" spans="1:9" s="50" customFormat="1" ht="19.5" customHeight="1">
      <c r="A23" s="134" t="s">
        <v>289</v>
      </c>
      <c r="B23" s="100" t="s">
        <v>319</v>
      </c>
      <c r="C23" s="108">
        <f>SUM(C24:C32)</f>
        <v>59</v>
      </c>
      <c r="D23" s="108">
        <f>SUM(D24:D32)</f>
        <v>87</v>
      </c>
      <c r="E23" s="108">
        <f>SUM(E24:E32)</f>
        <v>3650</v>
      </c>
      <c r="F23" s="108">
        <f>SUM(F24:F32)</f>
        <v>1475</v>
      </c>
      <c r="G23" s="108">
        <f>SUM(G24:G32)</f>
        <v>1740</v>
      </c>
      <c r="H23" s="108">
        <f>SUM(H24:H32)</f>
        <v>435</v>
      </c>
      <c r="I23" s="57"/>
    </row>
    <row r="24" spans="1:9" s="22" customFormat="1" ht="19.5" customHeight="1">
      <c r="A24" s="134"/>
      <c r="B24" s="119" t="s">
        <v>59</v>
      </c>
      <c r="C24" s="80">
        <v>10</v>
      </c>
      <c r="D24" s="80"/>
      <c r="E24" s="77">
        <f aca="true" t="shared" si="3" ref="E24:E32">SUBTOTAL(9,F24:H24)</f>
        <v>250</v>
      </c>
      <c r="F24" s="77">
        <f aca="true" t="shared" si="4" ref="F24:F32">C24*25</f>
        <v>250</v>
      </c>
      <c r="G24" s="77">
        <f aca="true" t="shared" si="5" ref="G24:G32">D24*20</f>
        <v>0</v>
      </c>
      <c r="H24" s="77">
        <v>0</v>
      </c>
      <c r="I24" s="8"/>
    </row>
    <row r="25" spans="1:9" s="22" customFormat="1" ht="19.5" customHeight="1">
      <c r="A25" s="134"/>
      <c r="B25" s="122" t="s">
        <v>60</v>
      </c>
      <c r="C25" s="78">
        <v>2</v>
      </c>
      <c r="D25" s="78">
        <v>10</v>
      </c>
      <c r="E25" s="77">
        <f t="shared" si="3"/>
        <v>300</v>
      </c>
      <c r="F25" s="77">
        <f t="shared" si="4"/>
        <v>50</v>
      </c>
      <c r="G25" s="77">
        <f t="shared" si="5"/>
        <v>200</v>
      </c>
      <c r="H25" s="77">
        <f>D25*5</f>
        <v>50</v>
      </c>
      <c r="I25" s="8"/>
    </row>
    <row r="26" spans="1:9" s="22" customFormat="1" ht="19.5" customHeight="1">
      <c r="A26" s="134"/>
      <c r="B26" s="122" t="s">
        <v>290</v>
      </c>
      <c r="C26" s="78">
        <v>12</v>
      </c>
      <c r="D26" s="78">
        <v>10</v>
      </c>
      <c r="E26" s="77">
        <f t="shared" si="3"/>
        <v>550</v>
      </c>
      <c r="F26" s="77">
        <f t="shared" si="4"/>
        <v>300</v>
      </c>
      <c r="G26" s="77">
        <f t="shared" si="5"/>
        <v>200</v>
      </c>
      <c r="H26" s="77">
        <f>D26*5</f>
        <v>50</v>
      </c>
      <c r="I26" s="8"/>
    </row>
    <row r="27" spans="1:9" s="22" customFormat="1" ht="19.5" customHeight="1">
      <c r="A27" s="134"/>
      <c r="B27" s="122" t="s">
        <v>291</v>
      </c>
      <c r="C27" s="78">
        <v>6</v>
      </c>
      <c r="D27" s="78">
        <v>22</v>
      </c>
      <c r="E27" s="77">
        <f t="shared" si="3"/>
        <v>700</v>
      </c>
      <c r="F27" s="77">
        <f t="shared" si="4"/>
        <v>150</v>
      </c>
      <c r="G27" s="77">
        <f t="shared" si="5"/>
        <v>440</v>
      </c>
      <c r="H27" s="77">
        <f>D27*5</f>
        <v>110</v>
      </c>
      <c r="I27" s="8"/>
    </row>
    <row r="28" spans="1:9" s="22" customFormat="1" ht="19.5" customHeight="1">
      <c r="A28" s="134"/>
      <c r="B28" s="122" t="s">
        <v>61</v>
      </c>
      <c r="C28" s="78">
        <v>10</v>
      </c>
      <c r="D28" s="78">
        <v>22</v>
      </c>
      <c r="E28" s="77">
        <f t="shared" si="3"/>
        <v>800</v>
      </c>
      <c r="F28" s="77">
        <f t="shared" si="4"/>
        <v>250</v>
      </c>
      <c r="G28" s="77">
        <f t="shared" si="5"/>
        <v>440</v>
      </c>
      <c r="H28" s="77">
        <f>D28*5</f>
        <v>110</v>
      </c>
      <c r="I28" s="8"/>
    </row>
    <row r="29" spans="1:9" s="22" customFormat="1" ht="19.5" customHeight="1">
      <c r="A29" s="134"/>
      <c r="B29" s="122" t="s">
        <v>292</v>
      </c>
      <c r="C29" s="78">
        <v>2</v>
      </c>
      <c r="D29" s="78">
        <v>6</v>
      </c>
      <c r="E29" s="77">
        <f t="shared" si="3"/>
        <v>200</v>
      </c>
      <c r="F29" s="77">
        <f t="shared" si="4"/>
        <v>50</v>
      </c>
      <c r="G29" s="77">
        <f t="shared" si="5"/>
        <v>120</v>
      </c>
      <c r="H29" s="77">
        <f>D29*5</f>
        <v>30</v>
      </c>
      <c r="I29" s="8"/>
    </row>
    <row r="30" spans="1:9" s="22" customFormat="1" ht="19.5" customHeight="1">
      <c r="A30" s="134"/>
      <c r="B30" s="122" t="s">
        <v>293</v>
      </c>
      <c r="C30" s="78">
        <v>3</v>
      </c>
      <c r="D30" s="78"/>
      <c r="E30" s="77">
        <f t="shared" si="3"/>
        <v>75</v>
      </c>
      <c r="F30" s="77">
        <f t="shared" si="4"/>
        <v>75</v>
      </c>
      <c r="G30" s="77">
        <f t="shared" si="5"/>
        <v>0</v>
      </c>
      <c r="H30" s="77"/>
      <c r="I30" s="8"/>
    </row>
    <row r="31" spans="1:9" s="22" customFormat="1" ht="19.5" customHeight="1">
      <c r="A31" s="134"/>
      <c r="B31" s="122" t="s">
        <v>58</v>
      </c>
      <c r="C31" s="78">
        <v>8</v>
      </c>
      <c r="D31" s="78">
        <v>10</v>
      </c>
      <c r="E31" s="77">
        <f t="shared" si="3"/>
        <v>450</v>
      </c>
      <c r="F31" s="77">
        <f t="shared" si="4"/>
        <v>200</v>
      </c>
      <c r="G31" s="77">
        <f t="shared" si="5"/>
        <v>200</v>
      </c>
      <c r="H31" s="77">
        <f>D31*5</f>
        <v>50</v>
      </c>
      <c r="I31" s="8"/>
    </row>
    <row r="32" spans="1:9" s="22" customFormat="1" ht="19.5" customHeight="1">
      <c r="A32" s="134"/>
      <c r="B32" s="122" t="s">
        <v>62</v>
      </c>
      <c r="C32" s="78">
        <v>6</v>
      </c>
      <c r="D32" s="78">
        <v>7</v>
      </c>
      <c r="E32" s="77">
        <f t="shared" si="3"/>
        <v>325</v>
      </c>
      <c r="F32" s="77">
        <f t="shared" si="4"/>
        <v>150</v>
      </c>
      <c r="G32" s="77">
        <f t="shared" si="5"/>
        <v>140</v>
      </c>
      <c r="H32" s="77">
        <f>D32*5</f>
        <v>35</v>
      </c>
      <c r="I32" s="8"/>
    </row>
    <row r="33" spans="1:9" s="50" customFormat="1" ht="19.5" customHeight="1">
      <c r="A33" s="134" t="s">
        <v>294</v>
      </c>
      <c r="B33" s="100" t="s">
        <v>321</v>
      </c>
      <c r="C33" s="118">
        <f aca="true" t="shared" si="6" ref="C33:H33">SUM(C35:C42)</f>
        <v>73</v>
      </c>
      <c r="D33" s="118">
        <f t="shared" si="6"/>
        <v>42</v>
      </c>
      <c r="E33" s="118">
        <f t="shared" si="6"/>
        <v>2760</v>
      </c>
      <c r="F33" s="118">
        <f t="shared" si="6"/>
        <v>1825</v>
      </c>
      <c r="G33" s="118">
        <f>SUM(G35:G42)</f>
        <v>840</v>
      </c>
      <c r="H33" s="118">
        <f t="shared" si="6"/>
        <v>95</v>
      </c>
      <c r="I33" s="57"/>
    </row>
    <row r="34" spans="1:9" s="50" customFormat="1" ht="19.5" customHeight="1">
      <c r="A34" s="134"/>
      <c r="B34" s="100" t="s">
        <v>320</v>
      </c>
      <c r="C34" s="118">
        <f>SUM(C35:C36)</f>
        <v>3</v>
      </c>
      <c r="D34" s="118">
        <f>SUM(D35:D36)</f>
        <v>0</v>
      </c>
      <c r="E34" s="118">
        <f>SUM(E35:E36)</f>
        <v>75</v>
      </c>
      <c r="F34" s="118">
        <f>SUM(F35:F36)</f>
        <v>75</v>
      </c>
      <c r="G34" s="118">
        <f>SUM(G35:G36)</f>
        <v>0</v>
      </c>
      <c r="H34" s="118">
        <f>SUM(H35:H36)</f>
        <v>0</v>
      </c>
      <c r="I34" s="57"/>
    </row>
    <row r="35" spans="1:9" s="22" customFormat="1" ht="54.75" customHeight="1">
      <c r="A35" s="134"/>
      <c r="B35" s="38" t="s">
        <v>284</v>
      </c>
      <c r="C35" s="81">
        <v>2</v>
      </c>
      <c r="D35" s="81"/>
      <c r="E35" s="77">
        <f aca="true" t="shared" si="7" ref="E35:E42">SUBTOTAL(9,F35:H35)</f>
        <v>50</v>
      </c>
      <c r="F35" s="77">
        <f aca="true" t="shared" si="8" ref="F35:F42">C35*25</f>
        <v>50</v>
      </c>
      <c r="G35" s="77">
        <f aca="true" t="shared" si="9" ref="G35:G42">D35*20</f>
        <v>0</v>
      </c>
      <c r="H35" s="77">
        <v>0</v>
      </c>
      <c r="I35" s="81" t="s">
        <v>314</v>
      </c>
    </row>
    <row r="36" spans="1:9" s="22" customFormat="1" ht="19.5" customHeight="1">
      <c r="A36" s="134"/>
      <c r="B36" s="81" t="s">
        <v>63</v>
      </c>
      <c r="C36" s="81">
        <v>1</v>
      </c>
      <c r="D36" s="81"/>
      <c r="E36" s="77">
        <f t="shared" si="7"/>
        <v>25</v>
      </c>
      <c r="F36" s="77">
        <f t="shared" si="8"/>
        <v>25</v>
      </c>
      <c r="G36" s="77">
        <f t="shared" si="9"/>
        <v>0</v>
      </c>
      <c r="H36" s="77">
        <v>0</v>
      </c>
      <c r="I36" s="8"/>
    </row>
    <row r="37" spans="1:9" s="22" customFormat="1" ht="19.5" customHeight="1">
      <c r="A37" s="134"/>
      <c r="B37" s="121" t="s">
        <v>3</v>
      </c>
      <c r="C37" s="81">
        <v>33</v>
      </c>
      <c r="D37" s="81">
        <v>19</v>
      </c>
      <c r="E37" s="77">
        <f t="shared" si="7"/>
        <v>1300</v>
      </c>
      <c r="F37" s="77">
        <f t="shared" si="8"/>
        <v>825</v>
      </c>
      <c r="G37" s="77">
        <f t="shared" si="9"/>
        <v>380</v>
      </c>
      <c r="H37" s="77">
        <f>D37*5</f>
        <v>95</v>
      </c>
      <c r="I37" s="8"/>
    </row>
    <row r="38" spans="1:9" s="22" customFormat="1" ht="19.5" customHeight="1">
      <c r="A38" s="134"/>
      <c r="B38" s="121" t="s">
        <v>4</v>
      </c>
      <c r="C38" s="81">
        <v>8</v>
      </c>
      <c r="D38" s="81">
        <v>3</v>
      </c>
      <c r="E38" s="77">
        <f t="shared" si="7"/>
        <v>260</v>
      </c>
      <c r="F38" s="77">
        <f t="shared" si="8"/>
        <v>200</v>
      </c>
      <c r="G38" s="77">
        <f t="shared" si="9"/>
        <v>60</v>
      </c>
      <c r="H38" s="77">
        <v>0</v>
      </c>
      <c r="I38" s="8"/>
    </row>
    <row r="39" spans="1:9" s="22" customFormat="1" ht="19.5" customHeight="1">
      <c r="A39" s="134"/>
      <c r="B39" s="121" t="s">
        <v>5</v>
      </c>
      <c r="C39" s="81">
        <v>2</v>
      </c>
      <c r="D39" s="81">
        <v>1</v>
      </c>
      <c r="E39" s="77">
        <f t="shared" si="7"/>
        <v>70</v>
      </c>
      <c r="F39" s="77">
        <f t="shared" si="8"/>
        <v>50</v>
      </c>
      <c r="G39" s="77">
        <f t="shared" si="9"/>
        <v>20</v>
      </c>
      <c r="H39" s="77">
        <v>0</v>
      </c>
      <c r="I39" s="8"/>
    </row>
    <row r="40" spans="1:9" s="22" customFormat="1" ht="19.5" customHeight="1">
      <c r="A40" s="134"/>
      <c r="B40" s="121" t="s">
        <v>6</v>
      </c>
      <c r="C40" s="81">
        <v>13</v>
      </c>
      <c r="D40" s="81">
        <v>7</v>
      </c>
      <c r="E40" s="77">
        <f t="shared" si="7"/>
        <v>465</v>
      </c>
      <c r="F40" s="77">
        <f t="shared" si="8"/>
        <v>325</v>
      </c>
      <c r="G40" s="77">
        <f t="shared" si="9"/>
        <v>140</v>
      </c>
      <c r="H40" s="77">
        <v>0</v>
      </c>
      <c r="I40" s="8"/>
    </row>
    <row r="41" spans="1:9" s="22" customFormat="1" ht="19.5" customHeight="1">
      <c r="A41" s="134"/>
      <c r="B41" s="121" t="s">
        <v>7</v>
      </c>
      <c r="C41" s="81">
        <v>7</v>
      </c>
      <c r="D41" s="81">
        <v>6</v>
      </c>
      <c r="E41" s="77">
        <f t="shared" si="7"/>
        <v>295</v>
      </c>
      <c r="F41" s="77">
        <f t="shared" si="8"/>
        <v>175</v>
      </c>
      <c r="G41" s="77">
        <f t="shared" si="9"/>
        <v>120</v>
      </c>
      <c r="H41" s="77">
        <v>0</v>
      </c>
      <c r="I41" s="8"/>
    </row>
    <row r="42" spans="1:9" s="22" customFormat="1" ht="19.5" customHeight="1">
      <c r="A42" s="134"/>
      <c r="B42" s="121" t="s">
        <v>8</v>
      </c>
      <c r="C42" s="81">
        <v>7</v>
      </c>
      <c r="D42" s="81">
        <v>6</v>
      </c>
      <c r="E42" s="77">
        <f t="shared" si="7"/>
        <v>295</v>
      </c>
      <c r="F42" s="77">
        <f t="shared" si="8"/>
        <v>175</v>
      </c>
      <c r="G42" s="77">
        <f t="shared" si="9"/>
        <v>120</v>
      </c>
      <c r="H42" s="77">
        <v>0</v>
      </c>
      <c r="I42" s="8"/>
    </row>
    <row r="43" spans="1:9" s="50" customFormat="1" ht="19.5" customHeight="1">
      <c r="A43" s="134" t="s">
        <v>295</v>
      </c>
      <c r="B43" s="120" t="s">
        <v>250</v>
      </c>
      <c r="C43" s="120">
        <f aca="true" t="shared" si="10" ref="C43:H43">SUM(C45:C50)</f>
        <v>23</v>
      </c>
      <c r="D43" s="120">
        <f t="shared" si="10"/>
        <v>22</v>
      </c>
      <c r="E43" s="120">
        <f t="shared" si="10"/>
        <v>1040</v>
      </c>
      <c r="F43" s="120">
        <f t="shared" si="10"/>
        <v>575</v>
      </c>
      <c r="G43" s="120">
        <f>SUM(G45:G50)</f>
        <v>440</v>
      </c>
      <c r="H43" s="120">
        <f t="shared" si="10"/>
        <v>25</v>
      </c>
      <c r="I43" s="57"/>
    </row>
    <row r="44" spans="1:9" s="50" customFormat="1" ht="19.5" customHeight="1">
      <c r="A44" s="134"/>
      <c r="B44" s="100" t="s">
        <v>245</v>
      </c>
      <c r="C44" s="120">
        <f aca="true" t="shared" si="11" ref="C44:H44">C45</f>
        <v>2</v>
      </c>
      <c r="D44" s="120">
        <f t="shared" si="11"/>
        <v>0</v>
      </c>
      <c r="E44" s="120">
        <f t="shared" si="11"/>
        <v>50</v>
      </c>
      <c r="F44" s="120">
        <f t="shared" si="11"/>
        <v>50</v>
      </c>
      <c r="G44" s="120">
        <f t="shared" si="11"/>
        <v>0</v>
      </c>
      <c r="H44" s="120">
        <f t="shared" si="11"/>
        <v>0</v>
      </c>
      <c r="I44" s="57"/>
    </row>
    <row r="45" spans="1:9" s="22" customFormat="1" ht="19.5" customHeight="1">
      <c r="A45" s="134"/>
      <c r="B45" s="82" t="s">
        <v>84</v>
      </c>
      <c r="C45" s="82">
        <v>2</v>
      </c>
      <c r="D45" s="82"/>
      <c r="E45" s="77">
        <f aca="true" t="shared" si="12" ref="E45:E50">SUBTOTAL(9,F45:H45)</f>
        <v>50</v>
      </c>
      <c r="F45" s="77">
        <f aca="true" t="shared" si="13" ref="F45:F50">C45*25</f>
        <v>50</v>
      </c>
      <c r="G45" s="77">
        <f aca="true" t="shared" si="14" ref="G45:G50">D45*20</f>
        <v>0</v>
      </c>
      <c r="H45" s="77">
        <v>0</v>
      </c>
      <c r="I45" s="8"/>
    </row>
    <row r="46" spans="1:9" s="22" customFormat="1" ht="19.5" customHeight="1">
      <c r="A46" s="134"/>
      <c r="B46" s="107" t="s">
        <v>85</v>
      </c>
      <c r="C46" s="82">
        <v>6</v>
      </c>
      <c r="D46" s="82">
        <v>6</v>
      </c>
      <c r="E46" s="77">
        <f t="shared" si="12"/>
        <v>270</v>
      </c>
      <c r="F46" s="77">
        <f t="shared" si="13"/>
        <v>150</v>
      </c>
      <c r="G46" s="77">
        <f t="shared" si="14"/>
        <v>120</v>
      </c>
      <c r="H46" s="77">
        <v>0</v>
      </c>
      <c r="I46" s="8"/>
    </row>
    <row r="47" spans="1:9" s="22" customFormat="1" ht="19.5" customHeight="1">
      <c r="A47" s="134"/>
      <c r="B47" s="107" t="s">
        <v>87</v>
      </c>
      <c r="C47" s="82">
        <v>2</v>
      </c>
      <c r="D47" s="82"/>
      <c r="E47" s="77">
        <f t="shared" si="12"/>
        <v>50</v>
      </c>
      <c r="F47" s="77">
        <f t="shared" si="13"/>
        <v>50</v>
      </c>
      <c r="G47" s="77">
        <f t="shared" si="14"/>
        <v>0</v>
      </c>
      <c r="H47" s="77">
        <v>0</v>
      </c>
      <c r="I47" s="8"/>
    </row>
    <row r="48" spans="1:9" s="22" customFormat="1" ht="19.5" customHeight="1">
      <c r="A48" s="134"/>
      <c r="B48" s="107" t="s">
        <v>89</v>
      </c>
      <c r="C48" s="82">
        <v>2</v>
      </c>
      <c r="D48" s="82"/>
      <c r="E48" s="77">
        <f t="shared" si="12"/>
        <v>50</v>
      </c>
      <c r="F48" s="77">
        <f t="shared" si="13"/>
        <v>50</v>
      </c>
      <c r="G48" s="77">
        <f t="shared" si="14"/>
        <v>0</v>
      </c>
      <c r="H48" s="77">
        <v>0</v>
      </c>
      <c r="I48" s="8"/>
    </row>
    <row r="49" spans="1:9" s="22" customFormat="1" ht="19.5" customHeight="1">
      <c r="A49" s="134"/>
      <c r="B49" s="107" t="s">
        <v>90</v>
      </c>
      <c r="C49" s="82">
        <v>3</v>
      </c>
      <c r="D49" s="82">
        <v>5</v>
      </c>
      <c r="E49" s="77">
        <f t="shared" si="12"/>
        <v>200</v>
      </c>
      <c r="F49" s="77">
        <f t="shared" si="13"/>
        <v>75</v>
      </c>
      <c r="G49" s="77">
        <f t="shared" si="14"/>
        <v>100</v>
      </c>
      <c r="H49" s="77">
        <f>D49*5</f>
        <v>25</v>
      </c>
      <c r="I49" s="8"/>
    </row>
    <row r="50" spans="1:9" s="22" customFormat="1" ht="19.5" customHeight="1">
      <c r="A50" s="134"/>
      <c r="B50" s="107" t="s">
        <v>91</v>
      </c>
      <c r="C50" s="82">
        <v>8</v>
      </c>
      <c r="D50" s="82">
        <v>11</v>
      </c>
      <c r="E50" s="77">
        <f t="shared" si="12"/>
        <v>420</v>
      </c>
      <c r="F50" s="77">
        <f t="shared" si="13"/>
        <v>200</v>
      </c>
      <c r="G50" s="77">
        <f t="shared" si="14"/>
        <v>220</v>
      </c>
      <c r="H50" s="77">
        <v>0</v>
      </c>
      <c r="I50" s="8"/>
    </row>
    <row r="51" spans="1:9" s="50" customFormat="1" ht="19.5" customHeight="1">
      <c r="A51" s="140" t="s">
        <v>296</v>
      </c>
      <c r="B51" s="100" t="s">
        <v>322</v>
      </c>
      <c r="C51" s="100">
        <f aca="true" t="shared" si="15" ref="C51:H51">SUM(C53:C56)</f>
        <v>19</v>
      </c>
      <c r="D51" s="100">
        <f t="shared" si="15"/>
        <v>3</v>
      </c>
      <c r="E51" s="100">
        <f t="shared" si="15"/>
        <v>550</v>
      </c>
      <c r="F51" s="100">
        <f t="shared" si="15"/>
        <v>475</v>
      </c>
      <c r="G51" s="100">
        <f>SUM(G53:G56)</f>
        <v>60</v>
      </c>
      <c r="H51" s="100">
        <f t="shared" si="15"/>
        <v>15</v>
      </c>
      <c r="I51" s="57"/>
    </row>
    <row r="52" spans="1:9" s="50" customFormat="1" ht="19.5" customHeight="1">
      <c r="A52" s="140"/>
      <c r="B52" s="100" t="s">
        <v>323</v>
      </c>
      <c r="C52" s="100">
        <f aca="true" t="shared" si="16" ref="C52:H52">SUM(C53:C54)</f>
        <v>3</v>
      </c>
      <c r="D52" s="100">
        <f t="shared" si="16"/>
        <v>0</v>
      </c>
      <c r="E52" s="100">
        <f t="shared" si="16"/>
        <v>75</v>
      </c>
      <c r="F52" s="100">
        <f t="shared" si="16"/>
        <v>75</v>
      </c>
      <c r="G52" s="100">
        <f t="shared" si="16"/>
        <v>0</v>
      </c>
      <c r="H52" s="100">
        <f t="shared" si="16"/>
        <v>0</v>
      </c>
      <c r="I52" s="57"/>
    </row>
    <row r="53" spans="1:9" s="22" customFormat="1" ht="19.5" customHeight="1">
      <c r="A53" s="140"/>
      <c r="B53" s="80" t="s">
        <v>53</v>
      </c>
      <c r="C53" s="78">
        <v>2</v>
      </c>
      <c r="D53" s="78"/>
      <c r="E53" s="77">
        <f>SUBTOTAL(9,F53:H53)</f>
        <v>50</v>
      </c>
      <c r="F53" s="77">
        <f>C53*25</f>
        <v>50</v>
      </c>
      <c r="G53" s="77">
        <f>D53*20</f>
        <v>0</v>
      </c>
      <c r="H53" s="77"/>
      <c r="I53" s="8"/>
    </row>
    <row r="54" spans="1:9" s="22" customFormat="1" ht="19.5" customHeight="1">
      <c r="A54" s="140"/>
      <c r="B54" s="80" t="s">
        <v>54</v>
      </c>
      <c r="C54" s="78">
        <v>1</v>
      </c>
      <c r="D54" s="78"/>
      <c r="E54" s="77">
        <f>SUBTOTAL(9,F54:H54)</f>
        <v>25</v>
      </c>
      <c r="F54" s="77">
        <f>C54*25</f>
        <v>25</v>
      </c>
      <c r="G54" s="77">
        <f>D54*20</f>
        <v>0</v>
      </c>
      <c r="H54" s="77"/>
      <c r="I54" s="8"/>
    </row>
    <row r="55" spans="1:9" s="22" customFormat="1" ht="19.5" customHeight="1">
      <c r="A55" s="140"/>
      <c r="B55" s="119" t="s">
        <v>55</v>
      </c>
      <c r="C55" s="78">
        <v>12</v>
      </c>
      <c r="D55" s="78"/>
      <c r="E55" s="77">
        <f>SUBTOTAL(9,F55:H55)</f>
        <v>300</v>
      </c>
      <c r="F55" s="77">
        <f>C55*25</f>
        <v>300</v>
      </c>
      <c r="G55" s="77">
        <f>D55*20</f>
        <v>0</v>
      </c>
      <c r="H55" s="77"/>
      <c r="I55" s="8"/>
    </row>
    <row r="56" spans="1:9" s="22" customFormat="1" ht="19.5" customHeight="1">
      <c r="A56" s="140"/>
      <c r="B56" s="119" t="s">
        <v>56</v>
      </c>
      <c r="C56" s="78">
        <v>4</v>
      </c>
      <c r="D56" s="78">
        <v>3</v>
      </c>
      <c r="E56" s="77">
        <f>SUBTOTAL(9,F56:H56)</f>
        <v>175</v>
      </c>
      <c r="F56" s="77">
        <f>C56*25</f>
        <v>100</v>
      </c>
      <c r="G56" s="77">
        <f>D56*20</f>
        <v>60</v>
      </c>
      <c r="H56" s="77">
        <f>D56*5</f>
        <v>15</v>
      </c>
      <c r="I56" s="8"/>
    </row>
    <row r="57" spans="1:9" s="50" customFormat="1" ht="19.5" customHeight="1">
      <c r="A57" s="136" t="s">
        <v>34</v>
      </c>
      <c r="B57" s="108" t="s">
        <v>324</v>
      </c>
      <c r="C57" s="118">
        <f aca="true" t="shared" si="17" ref="C57:H57">SUM(C59:C64)</f>
        <v>20</v>
      </c>
      <c r="D57" s="118">
        <f t="shared" si="17"/>
        <v>14</v>
      </c>
      <c r="E57" s="118">
        <f t="shared" si="17"/>
        <v>805</v>
      </c>
      <c r="F57" s="118">
        <f t="shared" si="17"/>
        <v>500</v>
      </c>
      <c r="G57" s="118">
        <f>SUM(G59:G64)</f>
        <v>280</v>
      </c>
      <c r="H57" s="118">
        <f t="shared" si="17"/>
        <v>25</v>
      </c>
      <c r="I57" s="57"/>
    </row>
    <row r="58" spans="1:9" s="50" customFormat="1" ht="19.5" customHeight="1">
      <c r="A58" s="136"/>
      <c r="B58" s="100" t="s">
        <v>318</v>
      </c>
      <c r="C58" s="118">
        <f aca="true" t="shared" si="18" ref="C58:I58">SUM(C59:C60)</f>
        <v>3</v>
      </c>
      <c r="D58" s="118">
        <f t="shared" si="18"/>
        <v>3</v>
      </c>
      <c r="E58" s="118">
        <f t="shared" si="18"/>
        <v>135</v>
      </c>
      <c r="F58" s="118">
        <f t="shared" si="18"/>
        <v>75</v>
      </c>
      <c r="G58" s="118">
        <f t="shared" si="18"/>
        <v>60</v>
      </c>
      <c r="H58" s="118">
        <f t="shared" si="18"/>
        <v>0</v>
      </c>
      <c r="I58" s="108">
        <f t="shared" si="18"/>
        <v>0</v>
      </c>
    </row>
    <row r="59" spans="1:9" s="22" customFormat="1" ht="19.5" customHeight="1">
      <c r="A59" s="136"/>
      <c r="B59" s="84" t="s">
        <v>35</v>
      </c>
      <c r="C59" s="37">
        <v>1</v>
      </c>
      <c r="D59" s="37">
        <v>2</v>
      </c>
      <c r="E59" s="77">
        <f aca="true" t="shared" si="19" ref="E59:E64">SUBTOTAL(9,F59:H59)</f>
        <v>65</v>
      </c>
      <c r="F59" s="77">
        <f aca="true" t="shared" si="20" ref="F59:F64">C59*25</f>
        <v>25</v>
      </c>
      <c r="G59" s="77">
        <f aca="true" t="shared" si="21" ref="G59:G64">D59*20</f>
        <v>40</v>
      </c>
      <c r="H59" s="77">
        <v>0</v>
      </c>
      <c r="I59" s="8"/>
    </row>
    <row r="60" spans="1:9" s="22" customFormat="1" ht="19.5" customHeight="1">
      <c r="A60" s="136"/>
      <c r="B60" s="84" t="s">
        <v>36</v>
      </c>
      <c r="C60" s="37">
        <v>2</v>
      </c>
      <c r="D60" s="37">
        <v>1</v>
      </c>
      <c r="E60" s="77">
        <f t="shared" si="19"/>
        <v>70</v>
      </c>
      <c r="F60" s="77">
        <f t="shared" si="20"/>
        <v>50</v>
      </c>
      <c r="G60" s="77">
        <f t="shared" si="21"/>
        <v>20</v>
      </c>
      <c r="H60" s="77">
        <v>0</v>
      </c>
      <c r="I60" s="8"/>
    </row>
    <row r="61" spans="1:9" s="22" customFormat="1" ht="19.5" customHeight="1">
      <c r="A61" s="136"/>
      <c r="B61" s="106" t="s">
        <v>37</v>
      </c>
      <c r="C61" s="37">
        <v>8</v>
      </c>
      <c r="D61" s="37">
        <v>5</v>
      </c>
      <c r="E61" s="77">
        <f t="shared" si="19"/>
        <v>325</v>
      </c>
      <c r="F61" s="77">
        <f t="shared" si="20"/>
        <v>200</v>
      </c>
      <c r="G61" s="77">
        <f t="shared" si="21"/>
        <v>100</v>
      </c>
      <c r="H61" s="77">
        <f>D61*5</f>
        <v>25</v>
      </c>
      <c r="I61" s="8"/>
    </row>
    <row r="62" spans="1:9" s="22" customFormat="1" ht="19.5" customHeight="1">
      <c r="A62" s="136"/>
      <c r="B62" s="106" t="s">
        <v>38</v>
      </c>
      <c r="C62" s="37">
        <v>2</v>
      </c>
      <c r="D62" s="37">
        <v>3</v>
      </c>
      <c r="E62" s="77">
        <f t="shared" si="19"/>
        <v>110</v>
      </c>
      <c r="F62" s="77">
        <f t="shared" si="20"/>
        <v>50</v>
      </c>
      <c r="G62" s="77">
        <f t="shared" si="21"/>
        <v>60</v>
      </c>
      <c r="H62" s="77">
        <v>0</v>
      </c>
      <c r="I62" s="8"/>
    </row>
    <row r="63" spans="1:9" s="22" customFormat="1" ht="19.5" customHeight="1">
      <c r="A63" s="136"/>
      <c r="B63" s="116" t="s">
        <v>39</v>
      </c>
      <c r="C63" s="37">
        <v>3</v>
      </c>
      <c r="D63" s="37">
        <v>2</v>
      </c>
      <c r="E63" s="77">
        <f t="shared" si="19"/>
        <v>115</v>
      </c>
      <c r="F63" s="77">
        <f t="shared" si="20"/>
        <v>75</v>
      </c>
      <c r="G63" s="77">
        <f t="shared" si="21"/>
        <v>40</v>
      </c>
      <c r="H63" s="77">
        <v>0</v>
      </c>
      <c r="I63" s="8"/>
    </row>
    <row r="64" spans="1:9" s="22" customFormat="1" ht="19.5" customHeight="1">
      <c r="A64" s="136"/>
      <c r="B64" s="117" t="s">
        <v>330</v>
      </c>
      <c r="C64" s="37">
        <v>4</v>
      </c>
      <c r="D64" s="37">
        <v>1</v>
      </c>
      <c r="E64" s="77">
        <f t="shared" si="19"/>
        <v>120</v>
      </c>
      <c r="F64" s="77">
        <f t="shared" si="20"/>
        <v>100</v>
      </c>
      <c r="G64" s="77">
        <f t="shared" si="21"/>
        <v>20</v>
      </c>
      <c r="H64" s="77">
        <v>0</v>
      </c>
      <c r="I64" s="8"/>
    </row>
    <row r="65" spans="1:9" s="50" customFormat="1" ht="19.5" customHeight="1">
      <c r="A65" s="134" t="s">
        <v>297</v>
      </c>
      <c r="B65" s="114" t="s">
        <v>325</v>
      </c>
      <c r="C65" s="49">
        <f aca="true" t="shared" si="22" ref="C65:H65">SUM(C67:C78)</f>
        <v>40</v>
      </c>
      <c r="D65" s="49">
        <f t="shared" si="22"/>
        <v>52</v>
      </c>
      <c r="E65" s="49">
        <f t="shared" si="22"/>
        <v>2105</v>
      </c>
      <c r="F65" s="49">
        <f t="shared" si="22"/>
        <v>1000</v>
      </c>
      <c r="G65" s="49">
        <f>SUM(G67:G78)</f>
        <v>1040</v>
      </c>
      <c r="H65" s="49">
        <f t="shared" si="22"/>
        <v>65</v>
      </c>
      <c r="I65" s="57"/>
    </row>
    <row r="66" spans="1:9" s="50" customFormat="1" ht="19.5" customHeight="1">
      <c r="A66" s="134"/>
      <c r="B66" s="100" t="s">
        <v>318</v>
      </c>
      <c r="C66" s="49">
        <f aca="true" t="shared" si="23" ref="C66:H66">SUM(C67:C69)</f>
        <v>8</v>
      </c>
      <c r="D66" s="49">
        <f t="shared" si="23"/>
        <v>7</v>
      </c>
      <c r="E66" s="49">
        <f t="shared" si="23"/>
        <v>340</v>
      </c>
      <c r="F66" s="49">
        <f t="shared" si="23"/>
        <v>200</v>
      </c>
      <c r="G66" s="49">
        <f t="shared" si="23"/>
        <v>140</v>
      </c>
      <c r="H66" s="49">
        <f t="shared" si="23"/>
        <v>0</v>
      </c>
      <c r="I66" s="57"/>
    </row>
    <row r="67" spans="1:9" s="22" customFormat="1" ht="30" customHeight="1">
      <c r="A67" s="134"/>
      <c r="B67" s="86" t="s">
        <v>284</v>
      </c>
      <c r="C67" s="87">
        <v>1</v>
      </c>
      <c r="D67" s="88"/>
      <c r="E67" s="77">
        <f aca="true" t="shared" si="24" ref="E67:E78">SUBTOTAL(9,F67:H67)</f>
        <v>25</v>
      </c>
      <c r="F67" s="77">
        <f aca="true" t="shared" si="25" ref="F67:F78">C67*25</f>
        <v>25</v>
      </c>
      <c r="G67" s="77">
        <f aca="true" t="shared" si="26" ref="G67:G78">D67*20</f>
        <v>0</v>
      </c>
      <c r="H67" s="77">
        <v>0</v>
      </c>
      <c r="I67" s="8" t="s">
        <v>315</v>
      </c>
    </row>
    <row r="68" spans="1:9" s="22" customFormat="1" ht="19.5" customHeight="1">
      <c r="A68" s="134"/>
      <c r="B68" s="89" t="s">
        <v>42</v>
      </c>
      <c r="C68" s="81">
        <v>2</v>
      </c>
      <c r="D68" s="81">
        <v>5</v>
      </c>
      <c r="E68" s="77">
        <f t="shared" si="24"/>
        <v>150</v>
      </c>
      <c r="F68" s="77">
        <f t="shared" si="25"/>
        <v>50</v>
      </c>
      <c r="G68" s="77">
        <f t="shared" si="26"/>
        <v>100</v>
      </c>
      <c r="H68" s="77">
        <v>0</v>
      </c>
      <c r="I68" s="8"/>
    </row>
    <row r="69" spans="1:9" s="22" customFormat="1" ht="19.5" customHeight="1">
      <c r="A69" s="134"/>
      <c r="B69" s="86" t="s">
        <v>43</v>
      </c>
      <c r="C69" s="88">
        <v>5</v>
      </c>
      <c r="D69" s="88">
        <v>2</v>
      </c>
      <c r="E69" s="77">
        <f t="shared" si="24"/>
        <v>165</v>
      </c>
      <c r="F69" s="77">
        <f t="shared" si="25"/>
        <v>125</v>
      </c>
      <c r="G69" s="77">
        <f t="shared" si="26"/>
        <v>40</v>
      </c>
      <c r="H69" s="77">
        <v>0</v>
      </c>
      <c r="I69" s="8"/>
    </row>
    <row r="70" spans="1:9" s="22" customFormat="1" ht="19.5" customHeight="1">
      <c r="A70" s="134"/>
      <c r="B70" s="113" t="s">
        <v>44</v>
      </c>
      <c r="C70" s="88">
        <v>5</v>
      </c>
      <c r="D70" s="88"/>
      <c r="E70" s="77">
        <f t="shared" si="24"/>
        <v>125</v>
      </c>
      <c r="F70" s="77">
        <f t="shared" si="25"/>
        <v>125</v>
      </c>
      <c r="G70" s="77">
        <f t="shared" si="26"/>
        <v>0</v>
      </c>
      <c r="H70" s="77">
        <v>0</v>
      </c>
      <c r="I70" s="8"/>
    </row>
    <row r="71" spans="1:9" s="22" customFormat="1" ht="19.5" customHeight="1">
      <c r="A71" s="134"/>
      <c r="B71" s="113" t="s">
        <v>45</v>
      </c>
      <c r="C71" s="88">
        <v>2</v>
      </c>
      <c r="D71" s="88">
        <v>9</v>
      </c>
      <c r="E71" s="77">
        <f t="shared" si="24"/>
        <v>230</v>
      </c>
      <c r="F71" s="77">
        <f t="shared" si="25"/>
        <v>50</v>
      </c>
      <c r="G71" s="77">
        <f t="shared" si="26"/>
        <v>180</v>
      </c>
      <c r="H71" s="77">
        <v>0</v>
      </c>
      <c r="I71" s="8"/>
    </row>
    <row r="72" spans="1:9" s="22" customFormat="1" ht="19.5" customHeight="1">
      <c r="A72" s="134"/>
      <c r="B72" s="113" t="s">
        <v>46</v>
      </c>
      <c r="C72" s="88">
        <v>6</v>
      </c>
      <c r="D72" s="88">
        <v>7</v>
      </c>
      <c r="E72" s="77">
        <f t="shared" si="24"/>
        <v>325</v>
      </c>
      <c r="F72" s="77">
        <f t="shared" si="25"/>
        <v>150</v>
      </c>
      <c r="G72" s="77">
        <f t="shared" si="26"/>
        <v>140</v>
      </c>
      <c r="H72" s="77">
        <f>D72*5</f>
        <v>35</v>
      </c>
      <c r="I72" s="8"/>
    </row>
    <row r="73" spans="1:9" s="22" customFormat="1" ht="19.5" customHeight="1">
      <c r="A73" s="134"/>
      <c r="B73" s="113" t="s">
        <v>47</v>
      </c>
      <c r="C73" s="88">
        <v>2</v>
      </c>
      <c r="D73" s="88">
        <v>5</v>
      </c>
      <c r="E73" s="77">
        <f t="shared" si="24"/>
        <v>150</v>
      </c>
      <c r="F73" s="77">
        <f t="shared" si="25"/>
        <v>50</v>
      </c>
      <c r="G73" s="77">
        <f t="shared" si="26"/>
        <v>100</v>
      </c>
      <c r="H73" s="77">
        <v>0</v>
      </c>
      <c r="I73" s="8"/>
    </row>
    <row r="74" spans="1:9" s="22" customFormat="1" ht="19.5" customHeight="1">
      <c r="A74" s="134"/>
      <c r="B74" s="113" t="s">
        <v>48</v>
      </c>
      <c r="C74" s="88">
        <v>4</v>
      </c>
      <c r="D74" s="88">
        <v>16</v>
      </c>
      <c r="E74" s="77">
        <f t="shared" si="24"/>
        <v>420</v>
      </c>
      <c r="F74" s="77">
        <f t="shared" si="25"/>
        <v>100</v>
      </c>
      <c r="G74" s="77">
        <f t="shared" si="26"/>
        <v>320</v>
      </c>
      <c r="H74" s="77">
        <v>0</v>
      </c>
      <c r="I74" s="8"/>
    </row>
    <row r="75" spans="1:9" s="22" customFormat="1" ht="19.5" customHeight="1">
      <c r="A75" s="134"/>
      <c r="B75" s="113" t="s">
        <v>49</v>
      </c>
      <c r="C75" s="88">
        <v>5</v>
      </c>
      <c r="D75" s="88">
        <v>2</v>
      </c>
      <c r="E75" s="77">
        <f t="shared" si="24"/>
        <v>165</v>
      </c>
      <c r="F75" s="77">
        <f t="shared" si="25"/>
        <v>125</v>
      </c>
      <c r="G75" s="77">
        <f t="shared" si="26"/>
        <v>40</v>
      </c>
      <c r="H75" s="77">
        <v>0</v>
      </c>
      <c r="I75" s="8"/>
    </row>
    <row r="76" spans="1:9" s="22" customFormat="1" ht="19.5" customHeight="1">
      <c r="A76" s="134"/>
      <c r="B76" s="113" t="s">
        <v>50</v>
      </c>
      <c r="C76" s="88">
        <v>4</v>
      </c>
      <c r="D76" s="88">
        <v>2</v>
      </c>
      <c r="E76" s="77">
        <f t="shared" si="24"/>
        <v>150</v>
      </c>
      <c r="F76" s="77">
        <f t="shared" si="25"/>
        <v>100</v>
      </c>
      <c r="G76" s="77">
        <f t="shared" si="26"/>
        <v>40</v>
      </c>
      <c r="H76" s="77">
        <f>D76*5</f>
        <v>10</v>
      </c>
      <c r="I76" s="8"/>
    </row>
    <row r="77" spans="1:9" s="22" customFormat="1" ht="19.5" customHeight="1">
      <c r="A77" s="134"/>
      <c r="B77" s="113" t="s">
        <v>51</v>
      </c>
      <c r="C77" s="88">
        <v>3</v>
      </c>
      <c r="D77" s="88">
        <v>3</v>
      </c>
      <c r="E77" s="77">
        <f t="shared" si="24"/>
        <v>150</v>
      </c>
      <c r="F77" s="77">
        <f t="shared" si="25"/>
        <v>75</v>
      </c>
      <c r="G77" s="77">
        <f t="shared" si="26"/>
        <v>60</v>
      </c>
      <c r="H77" s="77">
        <f>D77*5</f>
        <v>15</v>
      </c>
      <c r="I77" s="8"/>
    </row>
    <row r="78" spans="1:9" s="22" customFormat="1" ht="19.5" customHeight="1">
      <c r="A78" s="134"/>
      <c r="B78" s="113" t="s">
        <v>52</v>
      </c>
      <c r="C78" s="88">
        <v>1</v>
      </c>
      <c r="D78" s="88">
        <v>1</v>
      </c>
      <c r="E78" s="77">
        <f t="shared" si="24"/>
        <v>50</v>
      </c>
      <c r="F78" s="77">
        <f t="shared" si="25"/>
        <v>25</v>
      </c>
      <c r="G78" s="77">
        <f t="shared" si="26"/>
        <v>20</v>
      </c>
      <c r="H78" s="77">
        <f>D78*5</f>
        <v>5</v>
      </c>
      <c r="I78" s="8"/>
    </row>
    <row r="79" spans="1:9" s="50" customFormat="1" ht="19.5" customHeight="1">
      <c r="A79" s="136" t="s">
        <v>65</v>
      </c>
      <c r="B79" s="110" t="s">
        <v>326</v>
      </c>
      <c r="C79" s="111">
        <f aca="true" t="shared" si="27" ref="C79:H79">SUM(C81:C93)</f>
        <v>109</v>
      </c>
      <c r="D79" s="111">
        <f t="shared" si="27"/>
        <v>100</v>
      </c>
      <c r="E79" s="111">
        <f t="shared" si="27"/>
        <v>4920</v>
      </c>
      <c r="F79" s="111">
        <f t="shared" si="27"/>
        <v>2725</v>
      </c>
      <c r="G79" s="111">
        <f>SUM(G81:G93)</f>
        <v>2000</v>
      </c>
      <c r="H79" s="111">
        <f t="shared" si="27"/>
        <v>195</v>
      </c>
      <c r="I79" s="57"/>
    </row>
    <row r="80" spans="1:9" s="50" customFormat="1" ht="19.5" customHeight="1">
      <c r="A80" s="136"/>
      <c r="B80" s="100" t="s">
        <v>327</v>
      </c>
      <c r="C80" s="111">
        <f aca="true" t="shared" si="28" ref="C80:I80">SUM(C81:C84)</f>
        <v>19</v>
      </c>
      <c r="D80" s="111">
        <f t="shared" si="28"/>
        <v>21</v>
      </c>
      <c r="E80" s="111">
        <f t="shared" si="28"/>
        <v>895</v>
      </c>
      <c r="F80" s="111">
        <f t="shared" si="28"/>
        <v>475</v>
      </c>
      <c r="G80" s="111">
        <f t="shared" si="28"/>
        <v>420</v>
      </c>
      <c r="H80" s="111">
        <f t="shared" si="28"/>
        <v>0</v>
      </c>
      <c r="I80" s="130">
        <f t="shared" si="28"/>
        <v>0</v>
      </c>
    </row>
    <row r="81" spans="1:9" s="22" customFormat="1" ht="19.5" customHeight="1">
      <c r="A81" s="136"/>
      <c r="B81" s="82" t="s">
        <v>67</v>
      </c>
      <c r="C81" s="80">
        <v>10</v>
      </c>
      <c r="D81" s="80">
        <v>10</v>
      </c>
      <c r="E81" s="77">
        <f aca="true" t="shared" si="29" ref="E81:E93">SUBTOTAL(9,F81:H81)</f>
        <v>450</v>
      </c>
      <c r="F81" s="77">
        <f aca="true" t="shared" si="30" ref="F81:F93">C81*25</f>
        <v>250</v>
      </c>
      <c r="G81" s="77">
        <f aca="true" t="shared" si="31" ref="G81:G93">D81*20</f>
        <v>200</v>
      </c>
      <c r="H81" s="77">
        <v>0</v>
      </c>
      <c r="I81" s="8"/>
    </row>
    <row r="82" spans="1:9" s="22" customFormat="1" ht="19.5" customHeight="1">
      <c r="A82" s="136"/>
      <c r="B82" s="82" t="s">
        <v>68</v>
      </c>
      <c r="C82" s="80">
        <v>5</v>
      </c>
      <c r="D82" s="80">
        <v>4</v>
      </c>
      <c r="E82" s="77">
        <f t="shared" si="29"/>
        <v>205</v>
      </c>
      <c r="F82" s="77">
        <f t="shared" si="30"/>
        <v>125</v>
      </c>
      <c r="G82" s="77">
        <f t="shared" si="31"/>
        <v>80</v>
      </c>
      <c r="H82" s="77">
        <v>0</v>
      </c>
      <c r="I82" s="8"/>
    </row>
    <row r="83" spans="1:9" s="22" customFormat="1" ht="19.5" customHeight="1">
      <c r="A83" s="136"/>
      <c r="B83" s="82" t="s">
        <v>298</v>
      </c>
      <c r="C83" s="80">
        <v>4</v>
      </c>
      <c r="D83" s="80">
        <v>6</v>
      </c>
      <c r="E83" s="77">
        <f t="shared" si="29"/>
        <v>220</v>
      </c>
      <c r="F83" s="77">
        <f t="shared" si="30"/>
        <v>100</v>
      </c>
      <c r="G83" s="77">
        <f t="shared" si="31"/>
        <v>120</v>
      </c>
      <c r="H83" s="77">
        <v>0</v>
      </c>
      <c r="I83" s="8"/>
    </row>
    <row r="84" spans="1:9" s="22" customFormat="1" ht="19.5" customHeight="1">
      <c r="A84" s="136"/>
      <c r="B84" s="82" t="s">
        <v>299</v>
      </c>
      <c r="C84" s="80"/>
      <c r="D84" s="80">
        <v>1</v>
      </c>
      <c r="E84" s="77">
        <f t="shared" si="29"/>
        <v>20</v>
      </c>
      <c r="F84" s="77">
        <f t="shared" si="30"/>
        <v>0</v>
      </c>
      <c r="G84" s="77">
        <f t="shared" si="31"/>
        <v>20</v>
      </c>
      <c r="H84" s="77">
        <v>0</v>
      </c>
      <c r="I84" s="8"/>
    </row>
    <row r="85" spans="1:9" s="22" customFormat="1" ht="19.5" customHeight="1">
      <c r="A85" s="136"/>
      <c r="B85" s="107" t="s">
        <v>70</v>
      </c>
      <c r="C85" s="77">
        <v>10</v>
      </c>
      <c r="D85" s="80">
        <v>10</v>
      </c>
      <c r="E85" s="77">
        <f t="shared" si="29"/>
        <v>450</v>
      </c>
      <c r="F85" s="77">
        <f t="shared" si="30"/>
        <v>250</v>
      </c>
      <c r="G85" s="77">
        <f t="shared" si="31"/>
        <v>200</v>
      </c>
      <c r="H85" s="77">
        <v>0</v>
      </c>
      <c r="I85" s="8"/>
    </row>
    <row r="86" spans="1:9" s="22" customFormat="1" ht="19.5" customHeight="1">
      <c r="A86" s="136"/>
      <c r="B86" s="107" t="s">
        <v>69</v>
      </c>
      <c r="C86" s="80">
        <v>4</v>
      </c>
      <c r="D86" s="80">
        <v>2</v>
      </c>
      <c r="E86" s="77">
        <f t="shared" si="29"/>
        <v>140</v>
      </c>
      <c r="F86" s="77">
        <f t="shared" si="30"/>
        <v>100</v>
      </c>
      <c r="G86" s="77">
        <f t="shared" si="31"/>
        <v>40</v>
      </c>
      <c r="H86" s="77">
        <v>0</v>
      </c>
      <c r="I86" s="8"/>
    </row>
    <row r="87" spans="1:9" s="22" customFormat="1" ht="19.5" customHeight="1">
      <c r="A87" s="136"/>
      <c r="B87" s="107" t="s">
        <v>71</v>
      </c>
      <c r="C87" s="80">
        <v>1</v>
      </c>
      <c r="D87" s="80">
        <v>4</v>
      </c>
      <c r="E87" s="77">
        <f t="shared" si="29"/>
        <v>125</v>
      </c>
      <c r="F87" s="77">
        <f t="shared" si="30"/>
        <v>25</v>
      </c>
      <c r="G87" s="77">
        <f t="shared" si="31"/>
        <v>80</v>
      </c>
      <c r="H87" s="77">
        <f>D87*5</f>
        <v>20</v>
      </c>
      <c r="I87" s="8"/>
    </row>
    <row r="88" spans="1:9" s="22" customFormat="1" ht="19.5" customHeight="1">
      <c r="A88" s="136"/>
      <c r="B88" s="107" t="s">
        <v>331</v>
      </c>
      <c r="C88" s="80">
        <v>35</v>
      </c>
      <c r="D88" s="80">
        <v>26</v>
      </c>
      <c r="E88" s="77">
        <f t="shared" si="29"/>
        <v>1395</v>
      </c>
      <c r="F88" s="77">
        <f t="shared" si="30"/>
        <v>875</v>
      </c>
      <c r="G88" s="77">
        <f t="shared" si="31"/>
        <v>520</v>
      </c>
      <c r="H88" s="77">
        <v>0</v>
      </c>
      <c r="I88" s="8"/>
    </row>
    <row r="89" spans="1:9" s="22" customFormat="1" ht="19.5" customHeight="1">
      <c r="A89" s="136"/>
      <c r="B89" s="107" t="s">
        <v>74</v>
      </c>
      <c r="C89" s="80">
        <v>2</v>
      </c>
      <c r="D89" s="80">
        <v>3</v>
      </c>
      <c r="E89" s="77">
        <f t="shared" si="29"/>
        <v>125</v>
      </c>
      <c r="F89" s="77">
        <f t="shared" si="30"/>
        <v>50</v>
      </c>
      <c r="G89" s="77">
        <f t="shared" si="31"/>
        <v>60</v>
      </c>
      <c r="H89" s="77">
        <f>D89*5</f>
        <v>15</v>
      </c>
      <c r="I89" s="8"/>
    </row>
    <row r="90" spans="1:9" s="22" customFormat="1" ht="19.5" customHeight="1">
      <c r="A90" s="136"/>
      <c r="B90" s="107" t="s">
        <v>75</v>
      </c>
      <c r="C90" s="80">
        <v>15</v>
      </c>
      <c r="D90" s="80">
        <v>20</v>
      </c>
      <c r="E90" s="77">
        <f t="shared" si="29"/>
        <v>875</v>
      </c>
      <c r="F90" s="77">
        <f t="shared" si="30"/>
        <v>375</v>
      </c>
      <c r="G90" s="77">
        <f t="shared" si="31"/>
        <v>400</v>
      </c>
      <c r="H90" s="77">
        <f>D90*5</f>
        <v>100</v>
      </c>
      <c r="I90" s="8"/>
    </row>
    <row r="91" spans="1:9" s="22" customFormat="1" ht="19.5" customHeight="1">
      <c r="A91" s="136"/>
      <c r="B91" s="107" t="s">
        <v>73</v>
      </c>
      <c r="C91" s="80">
        <v>8</v>
      </c>
      <c r="D91" s="77">
        <v>8</v>
      </c>
      <c r="E91" s="77">
        <f t="shared" si="29"/>
        <v>400</v>
      </c>
      <c r="F91" s="77">
        <f t="shared" si="30"/>
        <v>200</v>
      </c>
      <c r="G91" s="77">
        <f t="shared" si="31"/>
        <v>160</v>
      </c>
      <c r="H91" s="77">
        <f>D91*5</f>
        <v>40</v>
      </c>
      <c r="I91" s="8"/>
    </row>
    <row r="92" spans="1:9" s="22" customFormat="1" ht="19.5" customHeight="1">
      <c r="A92" s="136"/>
      <c r="B92" s="107" t="s">
        <v>77</v>
      </c>
      <c r="C92" s="77">
        <v>4</v>
      </c>
      <c r="D92" s="80">
        <v>2</v>
      </c>
      <c r="E92" s="77">
        <f t="shared" si="29"/>
        <v>140</v>
      </c>
      <c r="F92" s="77">
        <f t="shared" si="30"/>
        <v>100</v>
      </c>
      <c r="G92" s="77">
        <f t="shared" si="31"/>
        <v>40</v>
      </c>
      <c r="H92" s="77">
        <v>0</v>
      </c>
      <c r="I92" s="8"/>
    </row>
    <row r="93" spans="1:9" s="22" customFormat="1" ht="19.5" customHeight="1">
      <c r="A93" s="136"/>
      <c r="B93" s="107" t="s">
        <v>76</v>
      </c>
      <c r="C93" s="80">
        <v>11</v>
      </c>
      <c r="D93" s="80">
        <v>4</v>
      </c>
      <c r="E93" s="77">
        <f t="shared" si="29"/>
        <v>375</v>
      </c>
      <c r="F93" s="77">
        <f t="shared" si="30"/>
        <v>275</v>
      </c>
      <c r="G93" s="77">
        <f t="shared" si="31"/>
        <v>80</v>
      </c>
      <c r="H93" s="77">
        <f>D93*5</f>
        <v>20</v>
      </c>
      <c r="I93" s="8"/>
    </row>
    <row r="94" spans="1:9" s="50" customFormat="1" ht="19.5" customHeight="1">
      <c r="A94" s="136" t="s">
        <v>66</v>
      </c>
      <c r="B94" s="100" t="s">
        <v>328</v>
      </c>
      <c r="C94" s="108">
        <f>SUM(C96:C100)</f>
        <v>12</v>
      </c>
      <c r="D94" s="108">
        <f>SUM(D96:D100)</f>
        <v>25</v>
      </c>
      <c r="E94" s="108">
        <f>SUM(E96:E100)</f>
        <v>900</v>
      </c>
      <c r="F94" s="108">
        <f>SUM(F96:F100)</f>
        <v>300</v>
      </c>
      <c r="G94" s="108">
        <f>SUM(G96:G100)</f>
        <v>500</v>
      </c>
      <c r="H94" s="108">
        <f>SUM(H96:H100)</f>
        <v>100</v>
      </c>
      <c r="I94" s="57"/>
    </row>
    <row r="95" spans="1:9" s="50" customFormat="1" ht="19.5" customHeight="1">
      <c r="A95" s="136"/>
      <c r="B95" s="100" t="s">
        <v>323</v>
      </c>
      <c r="C95" s="108">
        <f aca="true" t="shared" si="32" ref="C95:H95">SUM(C96:C97)</f>
        <v>1</v>
      </c>
      <c r="D95" s="108">
        <f t="shared" si="32"/>
        <v>5</v>
      </c>
      <c r="E95" s="108">
        <f t="shared" si="32"/>
        <v>125</v>
      </c>
      <c r="F95" s="108">
        <f t="shared" si="32"/>
        <v>25</v>
      </c>
      <c r="G95" s="108">
        <f t="shared" si="32"/>
        <v>100</v>
      </c>
      <c r="H95" s="108">
        <f t="shared" si="32"/>
        <v>0</v>
      </c>
      <c r="I95" s="57"/>
    </row>
    <row r="96" spans="1:9" s="22" customFormat="1" ht="30" customHeight="1">
      <c r="A96" s="136"/>
      <c r="B96" s="82" t="s">
        <v>284</v>
      </c>
      <c r="C96" s="77"/>
      <c r="D96" s="77">
        <v>2</v>
      </c>
      <c r="E96" s="77">
        <f>SUBTOTAL(9,F96:H96)</f>
        <v>40</v>
      </c>
      <c r="F96" s="77">
        <f>C96*25</f>
        <v>0</v>
      </c>
      <c r="G96" s="77">
        <f>D96*20</f>
        <v>40</v>
      </c>
      <c r="H96" s="77">
        <v>0</v>
      </c>
      <c r="I96" s="8" t="s">
        <v>300</v>
      </c>
    </row>
    <row r="97" spans="1:9" s="22" customFormat="1" ht="19.5" customHeight="1">
      <c r="A97" s="136"/>
      <c r="B97" s="82" t="s">
        <v>79</v>
      </c>
      <c r="C97" s="77">
        <v>1</v>
      </c>
      <c r="D97" s="77">
        <v>3</v>
      </c>
      <c r="E97" s="77">
        <f>SUBTOTAL(9,F97:H97)</f>
        <v>85</v>
      </c>
      <c r="F97" s="77">
        <f>C97*25</f>
        <v>25</v>
      </c>
      <c r="G97" s="77">
        <f>D97*20</f>
        <v>60</v>
      </c>
      <c r="H97" s="77">
        <v>0</v>
      </c>
      <c r="I97" s="8"/>
    </row>
    <row r="98" spans="1:9" s="22" customFormat="1" ht="19.5" customHeight="1">
      <c r="A98" s="136"/>
      <c r="B98" s="107" t="s">
        <v>81</v>
      </c>
      <c r="C98" s="77">
        <v>2</v>
      </c>
      <c r="D98" s="77">
        <v>3</v>
      </c>
      <c r="E98" s="77">
        <f>SUBTOTAL(9,F98:H98)</f>
        <v>125</v>
      </c>
      <c r="F98" s="77">
        <f>C98*25</f>
        <v>50</v>
      </c>
      <c r="G98" s="77">
        <f>D98*20</f>
        <v>60</v>
      </c>
      <c r="H98" s="77">
        <f>D98*5</f>
        <v>15</v>
      </c>
      <c r="I98" s="8"/>
    </row>
    <row r="99" spans="1:9" s="22" customFormat="1" ht="19.5" customHeight="1">
      <c r="A99" s="136"/>
      <c r="B99" s="107" t="s">
        <v>82</v>
      </c>
      <c r="C99" s="77">
        <v>4</v>
      </c>
      <c r="D99" s="77">
        <v>12</v>
      </c>
      <c r="E99" s="77">
        <f>SUBTOTAL(9,F99:H99)</f>
        <v>400</v>
      </c>
      <c r="F99" s="77">
        <f>C99*25</f>
        <v>100</v>
      </c>
      <c r="G99" s="77">
        <f>D99*20</f>
        <v>240</v>
      </c>
      <c r="H99" s="77">
        <f>D99*5</f>
        <v>60</v>
      </c>
      <c r="I99" s="8"/>
    </row>
    <row r="100" spans="1:9" s="22" customFormat="1" ht="19.5" customHeight="1">
      <c r="A100" s="136"/>
      <c r="B100" s="107" t="s">
        <v>83</v>
      </c>
      <c r="C100" s="77">
        <v>5</v>
      </c>
      <c r="D100" s="77">
        <v>5</v>
      </c>
      <c r="E100" s="77">
        <f>SUBTOTAL(9,F100:H100)</f>
        <v>250</v>
      </c>
      <c r="F100" s="77">
        <f>C100*25</f>
        <v>125</v>
      </c>
      <c r="G100" s="77">
        <f>D100*20</f>
        <v>100</v>
      </c>
      <c r="H100" s="77">
        <f>D100*5</f>
        <v>25</v>
      </c>
      <c r="I100" s="8"/>
    </row>
    <row r="101" spans="1:9" s="50" customFormat="1" ht="19.5" customHeight="1">
      <c r="A101" s="134" t="s">
        <v>33</v>
      </c>
      <c r="B101" s="100" t="s">
        <v>256</v>
      </c>
      <c r="C101" s="108">
        <f aca="true" t="shared" si="33" ref="C101:H101">SUM(C103:C114)</f>
        <v>68</v>
      </c>
      <c r="D101" s="108">
        <f t="shared" si="33"/>
        <v>59</v>
      </c>
      <c r="E101" s="108">
        <f t="shared" si="33"/>
        <v>3175</v>
      </c>
      <c r="F101" s="108">
        <f t="shared" si="33"/>
        <v>1700</v>
      </c>
      <c r="G101" s="108">
        <f>SUM(G103:G114)</f>
        <v>1180</v>
      </c>
      <c r="H101" s="108">
        <f t="shared" si="33"/>
        <v>295</v>
      </c>
      <c r="I101" s="57"/>
    </row>
    <row r="102" spans="1:9" s="50" customFormat="1" ht="19.5" customHeight="1">
      <c r="A102" s="134"/>
      <c r="B102" s="100" t="s">
        <v>245</v>
      </c>
      <c r="C102" s="108">
        <f aca="true" t="shared" si="34" ref="C102:H102">C103</f>
        <v>3</v>
      </c>
      <c r="D102" s="108">
        <f t="shared" si="34"/>
        <v>5</v>
      </c>
      <c r="E102" s="108">
        <f t="shared" si="34"/>
        <v>200</v>
      </c>
      <c r="F102" s="108">
        <f t="shared" si="34"/>
        <v>75</v>
      </c>
      <c r="G102" s="108">
        <f t="shared" si="34"/>
        <v>100</v>
      </c>
      <c r="H102" s="108">
        <f t="shared" si="34"/>
        <v>25</v>
      </c>
      <c r="I102" s="57"/>
    </row>
    <row r="103" spans="1:9" s="22" customFormat="1" ht="19.5" customHeight="1">
      <c r="A103" s="134"/>
      <c r="B103" s="96" t="s">
        <v>22</v>
      </c>
      <c r="C103" s="96">
        <v>3</v>
      </c>
      <c r="D103" s="96">
        <v>5</v>
      </c>
      <c r="E103" s="77">
        <f aca="true" t="shared" si="35" ref="E103:E114">SUBTOTAL(9,F103:H103)</f>
        <v>200</v>
      </c>
      <c r="F103" s="77">
        <f aca="true" t="shared" si="36" ref="F103:F114">C103*25</f>
        <v>75</v>
      </c>
      <c r="G103" s="77">
        <f aca="true" t="shared" si="37" ref="G103:G114">D103*20</f>
        <v>100</v>
      </c>
      <c r="H103" s="77">
        <f>D103*5</f>
        <v>25</v>
      </c>
      <c r="I103" s="8"/>
    </row>
    <row r="104" spans="1:9" s="22" customFormat="1" ht="19.5" customHeight="1">
      <c r="A104" s="134"/>
      <c r="B104" s="104" t="s">
        <v>21</v>
      </c>
      <c r="C104" s="91">
        <v>4</v>
      </c>
      <c r="D104" s="91">
        <v>4</v>
      </c>
      <c r="E104" s="77">
        <f t="shared" si="35"/>
        <v>200</v>
      </c>
      <c r="F104" s="77">
        <f t="shared" si="36"/>
        <v>100</v>
      </c>
      <c r="G104" s="77">
        <f t="shared" si="37"/>
        <v>80</v>
      </c>
      <c r="H104" s="77">
        <f>D104*5</f>
        <v>20</v>
      </c>
      <c r="I104" s="8"/>
    </row>
    <row r="105" spans="1:9" s="22" customFormat="1" ht="19.5" customHeight="1">
      <c r="A105" s="134"/>
      <c r="B105" s="104" t="s">
        <v>23</v>
      </c>
      <c r="C105" s="96">
        <v>2</v>
      </c>
      <c r="D105" s="96"/>
      <c r="E105" s="77">
        <f t="shared" si="35"/>
        <v>50</v>
      </c>
      <c r="F105" s="77">
        <f t="shared" si="36"/>
        <v>50</v>
      </c>
      <c r="G105" s="77">
        <f t="shared" si="37"/>
        <v>0</v>
      </c>
      <c r="H105" s="77"/>
      <c r="I105" s="8"/>
    </row>
    <row r="106" spans="1:9" s="22" customFormat="1" ht="19.5" customHeight="1">
      <c r="A106" s="134"/>
      <c r="B106" s="105" t="s">
        <v>24</v>
      </c>
      <c r="C106" s="96">
        <v>5</v>
      </c>
      <c r="D106" s="96">
        <v>5</v>
      </c>
      <c r="E106" s="77">
        <f t="shared" si="35"/>
        <v>250</v>
      </c>
      <c r="F106" s="77">
        <f t="shared" si="36"/>
        <v>125</v>
      </c>
      <c r="G106" s="77">
        <f t="shared" si="37"/>
        <v>100</v>
      </c>
      <c r="H106" s="77">
        <f>D106*5</f>
        <v>25</v>
      </c>
      <c r="I106" s="8"/>
    </row>
    <row r="107" spans="1:9" s="22" customFormat="1" ht="19.5" customHeight="1">
      <c r="A107" s="134"/>
      <c r="B107" s="104" t="s">
        <v>25</v>
      </c>
      <c r="C107" s="96">
        <v>4</v>
      </c>
      <c r="D107" s="96"/>
      <c r="E107" s="77">
        <f t="shared" si="35"/>
        <v>100</v>
      </c>
      <c r="F107" s="77">
        <f t="shared" si="36"/>
        <v>100</v>
      </c>
      <c r="G107" s="77">
        <f t="shared" si="37"/>
        <v>0</v>
      </c>
      <c r="H107" s="77"/>
      <c r="I107" s="8"/>
    </row>
    <row r="108" spans="1:9" s="22" customFormat="1" ht="19.5" customHeight="1">
      <c r="A108" s="134"/>
      <c r="B108" s="104" t="s">
        <v>26</v>
      </c>
      <c r="C108" s="96">
        <v>16</v>
      </c>
      <c r="D108" s="96"/>
      <c r="E108" s="77">
        <f t="shared" si="35"/>
        <v>400</v>
      </c>
      <c r="F108" s="77">
        <f t="shared" si="36"/>
        <v>400</v>
      </c>
      <c r="G108" s="77">
        <f t="shared" si="37"/>
        <v>0</v>
      </c>
      <c r="H108" s="77"/>
      <c r="I108" s="8"/>
    </row>
    <row r="109" spans="1:9" s="22" customFormat="1" ht="19.5" customHeight="1">
      <c r="A109" s="134"/>
      <c r="B109" s="104" t="s">
        <v>27</v>
      </c>
      <c r="C109" s="96">
        <v>8</v>
      </c>
      <c r="D109" s="96"/>
      <c r="E109" s="77">
        <f t="shared" si="35"/>
        <v>200</v>
      </c>
      <c r="F109" s="77">
        <f t="shared" si="36"/>
        <v>200</v>
      </c>
      <c r="G109" s="77">
        <f t="shared" si="37"/>
        <v>0</v>
      </c>
      <c r="H109" s="77"/>
      <c r="I109" s="8"/>
    </row>
    <row r="110" spans="1:9" s="22" customFormat="1" ht="19.5" customHeight="1">
      <c r="A110" s="134"/>
      <c r="B110" s="104" t="s">
        <v>28</v>
      </c>
      <c r="C110" s="96">
        <v>4</v>
      </c>
      <c r="D110" s="96">
        <v>2</v>
      </c>
      <c r="E110" s="77">
        <f t="shared" si="35"/>
        <v>150</v>
      </c>
      <c r="F110" s="77">
        <f t="shared" si="36"/>
        <v>100</v>
      </c>
      <c r="G110" s="77">
        <f t="shared" si="37"/>
        <v>40</v>
      </c>
      <c r="H110" s="77">
        <f>D110*5</f>
        <v>10</v>
      </c>
      <c r="I110" s="8"/>
    </row>
    <row r="111" spans="1:9" s="22" customFormat="1" ht="19.5" customHeight="1">
      <c r="A111" s="134"/>
      <c r="B111" s="105" t="s">
        <v>29</v>
      </c>
      <c r="C111" s="96">
        <v>15</v>
      </c>
      <c r="D111" s="96">
        <v>23</v>
      </c>
      <c r="E111" s="77">
        <f t="shared" si="35"/>
        <v>950</v>
      </c>
      <c r="F111" s="77">
        <f t="shared" si="36"/>
        <v>375</v>
      </c>
      <c r="G111" s="77">
        <f t="shared" si="37"/>
        <v>460</v>
      </c>
      <c r="H111" s="77">
        <f>D111*5</f>
        <v>115</v>
      </c>
      <c r="I111" s="8"/>
    </row>
    <row r="112" spans="1:9" s="22" customFormat="1" ht="19.5" customHeight="1">
      <c r="A112" s="134"/>
      <c r="B112" s="104" t="s">
        <v>30</v>
      </c>
      <c r="C112" s="96">
        <v>4</v>
      </c>
      <c r="D112" s="96">
        <v>6</v>
      </c>
      <c r="E112" s="77">
        <f t="shared" si="35"/>
        <v>250</v>
      </c>
      <c r="F112" s="77">
        <f t="shared" si="36"/>
        <v>100</v>
      </c>
      <c r="G112" s="77">
        <f t="shared" si="37"/>
        <v>120</v>
      </c>
      <c r="H112" s="77">
        <f>D112*5</f>
        <v>30</v>
      </c>
      <c r="I112" s="8"/>
    </row>
    <row r="113" spans="1:9" s="22" customFormat="1" ht="19.5" customHeight="1">
      <c r="A113" s="134"/>
      <c r="B113" s="106" t="s">
        <v>31</v>
      </c>
      <c r="C113" s="96">
        <v>2</v>
      </c>
      <c r="D113" s="96">
        <v>13</v>
      </c>
      <c r="E113" s="77">
        <f t="shared" si="35"/>
        <v>375</v>
      </c>
      <c r="F113" s="77">
        <f t="shared" si="36"/>
        <v>50</v>
      </c>
      <c r="G113" s="77">
        <f t="shared" si="37"/>
        <v>260</v>
      </c>
      <c r="H113" s="77">
        <f>D113*5</f>
        <v>65</v>
      </c>
      <c r="I113" s="8"/>
    </row>
    <row r="114" spans="1:9" s="22" customFormat="1" ht="19.5" customHeight="1">
      <c r="A114" s="134"/>
      <c r="B114" s="104" t="s">
        <v>32</v>
      </c>
      <c r="C114" s="96">
        <v>1</v>
      </c>
      <c r="D114" s="96">
        <v>1</v>
      </c>
      <c r="E114" s="77">
        <f t="shared" si="35"/>
        <v>50</v>
      </c>
      <c r="F114" s="77">
        <f t="shared" si="36"/>
        <v>25</v>
      </c>
      <c r="G114" s="77">
        <f t="shared" si="37"/>
        <v>20</v>
      </c>
      <c r="H114" s="77">
        <f>D114*5</f>
        <v>5</v>
      </c>
      <c r="I114" s="8"/>
    </row>
    <row r="115" spans="1:9" s="50" customFormat="1" ht="19.5" customHeight="1">
      <c r="A115" s="137" t="s">
        <v>301</v>
      </c>
      <c r="B115" s="102" t="s">
        <v>257</v>
      </c>
      <c r="C115" s="103">
        <f aca="true" t="shared" si="38" ref="C115:H115">SUM(C116:C124)</f>
        <v>29</v>
      </c>
      <c r="D115" s="103">
        <f t="shared" si="38"/>
        <v>49</v>
      </c>
      <c r="E115" s="103">
        <f t="shared" si="38"/>
        <v>1950</v>
      </c>
      <c r="F115" s="103">
        <f t="shared" si="38"/>
        <v>725</v>
      </c>
      <c r="G115" s="103">
        <f t="shared" si="38"/>
        <v>980</v>
      </c>
      <c r="H115" s="103">
        <f t="shared" si="38"/>
        <v>245</v>
      </c>
      <c r="I115" s="57"/>
    </row>
    <row r="116" spans="1:9" s="22" customFormat="1" ht="19.5" customHeight="1">
      <c r="A116" s="137"/>
      <c r="B116" s="78" t="s">
        <v>302</v>
      </c>
      <c r="C116" s="80"/>
      <c r="D116" s="80">
        <v>1</v>
      </c>
      <c r="E116" s="77">
        <f aca="true" t="shared" si="39" ref="E116:E124">SUBTOTAL(9,F116:H116)</f>
        <v>25</v>
      </c>
      <c r="F116" s="77">
        <f aca="true" t="shared" si="40" ref="F116:F124">C116*25</f>
        <v>0</v>
      </c>
      <c r="G116" s="77">
        <f aca="true" t="shared" si="41" ref="G116:G124">D116*20</f>
        <v>20</v>
      </c>
      <c r="H116" s="77">
        <f aca="true" t="shared" si="42" ref="H116:H121">D116*5</f>
        <v>5</v>
      </c>
      <c r="I116" s="8"/>
    </row>
    <row r="117" spans="1:9" s="22" customFormat="1" ht="19.5" customHeight="1">
      <c r="A117" s="137"/>
      <c r="B117" s="78" t="s">
        <v>303</v>
      </c>
      <c r="C117" s="80">
        <v>5</v>
      </c>
      <c r="D117" s="80">
        <v>3</v>
      </c>
      <c r="E117" s="77">
        <f t="shared" si="39"/>
        <v>200</v>
      </c>
      <c r="F117" s="77">
        <f t="shared" si="40"/>
        <v>125</v>
      </c>
      <c r="G117" s="77">
        <f t="shared" si="41"/>
        <v>60</v>
      </c>
      <c r="H117" s="77">
        <f t="shared" si="42"/>
        <v>15</v>
      </c>
      <c r="I117" s="8"/>
    </row>
    <row r="118" spans="1:9" s="22" customFormat="1" ht="19.5" customHeight="1">
      <c r="A118" s="137"/>
      <c r="B118" s="78" t="s">
        <v>304</v>
      </c>
      <c r="C118" s="80">
        <v>3</v>
      </c>
      <c r="D118" s="80">
        <v>12</v>
      </c>
      <c r="E118" s="77">
        <f t="shared" si="39"/>
        <v>375</v>
      </c>
      <c r="F118" s="77">
        <f t="shared" si="40"/>
        <v>75</v>
      </c>
      <c r="G118" s="77">
        <f t="shared" si="41"/>
        <v>240</v>
      </c>
      <c r="H118" s="77">
        <f t="shared" si="42"/>
        <v>60</v>
      </c>
      <c r="I118" s="8"/>
    </row>
    <row r="119" spans="1:9" s="22" customFormat="1" ht="19.5" customHeight="1">
      <c r="A119" s="137"/>
      <c r="B119" s="78" t="s">
        <v>305</v>
      </c>
      <c r="C119" s="80">
        <v>8</v>
      </c>
      <c r="D119" s="80">
        <v>8</v>
      </c>
      <c r="E119" s="77">
        <f t="shared" si="39"/>
        <v>400</v>
      </c>
      <c r="F119" s="77">
        <f t="shared" si="40"/>
        <v>200</v>
      </c>
      <c r="G119" s="77">
        <f t="shared" si="41"/>
        <v>160</v>
      </c>
      <c r="H119" s="77">
        <f t="shared" si="42"/>
        <v>40</v>
      </c>
      <c r="I119" s="8"/>
    </row>
    <row r="120" spans="1:9" s="22" customFormat="1" ht="19.5" customHeight="1">
      <c r="A120" s="137"/>
      <c r="B120" s="78" t="s">
        <v>306</v>
      </c>
      <c r="C120" s="80">
        <v>1</v>
      </c>
      <c r="D120" s="80">
        <v>13</v>
      </c>
      <c r="E120" s="77">
        <f t="shared" si="39"/>
        <v>350</v>
      </c>
      <c r="F120" s="77">
        <f t="shared" si="40"/>
        <v>25</v>
      </c>
      <c r="G120" s="77">
        <f t="shared" si="41"/>
        <v>260</v>
      </c>
      <c r="H120" s="77">
        <f t="shared" si="42"/>
        <v>65</v>
      </c>
      <c r="I120" s="8"/>
    </row>
    <row r="121" spans="1:9" s="22" customFormat="1" ht="19.5" customHeight="1">
      <c r="A121" s="137"/>
      <c r="B121" s="78" t="s">
        <v>307</v>
      </c>
      <c r="C121" s="80">
        <v>2</v>
      </c>
      <c r="D121" s="80">
        <v>8</v>
      </c>
      <c r="E121" s="77">
        <f t="shared" si="39"/>
        <v>250</v>
      </c>
      <c r="F121" s="77">
        <f t="shared" si="40"/>
        <v>50</v>
      </c>
      <c r="G121" s="77">
        <f t="shared" si="41"/>
        <v>160</v>
      </c>
      <c r="H121" s="77">
        <f t="shared" si="42"/>
        <v>40</v>
      </c>
      <c r="I121" s="8"/>
    </row>
    <row r="122" spans="1:9" s="22" customFormat="1" ht="19.5" customHeight="1">
      <c r="A122" s="137"/>
      <c r="B122" s="78" t="s">
        <v>308</v>
      </c>
      <c r="C122" s="80">
        <v>4</v>
      </c>
      <c r="D122" s="80"/>
      <c r="E122" s="77">
        <f t="shared" si="39"/>
        <v>100</v>
      </c>
      <c r="F122" s="77">
        <f t="shared" si="40"/>
        <v>100</v>
      </c>
      <c r="G122" s="77">
        <f t="shared" si="41"/>
        <v>0</v>
      </c>
      <c r="H122" s="77"/>
      <c r="I122" s="8"/>
    </row>
    <row r="123" spans="1:9" s="22" customFormat="1" ht="19.5" customHeight="1">
      <c r="A123" s="137"/>
      <c r="B123" s="78" t="s">
        <v>309</v>
      </c>
      <c r="C123" s="80">
        <v>5</v>
      </c>
      <c r="D123" s="80">
        <v>1</v>
      </c>
      <c r="E123" s="77">
        <f t="shared" si="39"/>
        <v>150</v>
      </c>
      <c r="F123" s="77">
        <f t="shared" si="40"/>
        <v>125</v>
      </c>
      <c r="G123" s="77">
        <f t="shared" si="41"/>
        <v>20</v>
      </c>
      <c r="H123" s="77">
        <f>D123*5</f>
        <v>5</v>
      </c>
      <c r="I123" s="8"/>
    </row>
    <row r="124" spans="1:9" s="22" customFormat="1" ht="19.5" customHeight="1">
      <c r="A124" s="137"/>
      <c r="B124" s="78" t="s">
        <v>310</v>
      </c>
      <c r="C124" s="80">
        <v>1</v>
      </c>
      <c r="D124" s="80">
        <v>3</v>
      </c>
      <c r="E124" s="77">
        <f t="shared" si="39"/>
        <v>100</v>
      </c>
      <c r="F124" s="77">
        <f t="shared" si="40"/>
        <v>25</v>
      </c>
      <c r="G124" s="77">
        <f t="shared" si="41"/>
        <v>60</v>
      </c>
      <c r="H124" s="77">
        <f>D124*5</f>
        <v>15</v>
      </c>
      <c r="I124" s="8"/>
    </row>
  </sheetData>
  <sheetProtection/>
  <mergeCells count="20">
    <mergeCell ref="A101:A114"/>
    <mergeCell ref="A115:A124"/>
    <mergeCell ref="I4:I5"/>
    <mergeCell ref="A6:B6"/>
    <mergeCell ref="A51:A56"/>
    <mergeCell ref="A57:A64"/>
    <mergeCell ref="A65:A78"/>
    <mergeCell ref="A79:A93"/>
    <mergeCell ref="A33:A42"/>
    <mergeCell ref="A43:A50"/>
    <mergeCell ref="A2:I2"/>
    <mergeCell ref="A94:A100"/>
    <mergeCell ref="A7:A10"/>
    <mergeCell ref="C4:D4"/>
    <mergeCell ref="A11:A22"/>
    <mergeCell ref="A23:A32"/>
    <mergeCell ref="H3:I3"/>
    <mergeCell ref="A4:A5"/>
    <mergeCell ref="B4:B5"/>
    <mergeCell ref="E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showZeros="0" workbookViewId="0" topLeftCell="A1">
      <selection activeCell="F19" sqref="F19"/>
    </sheetView>
  </sheetViews>
  <sheetFormatPr defaultColWidth="9.00390625" defaultRowHeight="14.25"/>
  <cols>
    <col min="1" max="1" width="8.125" style="12" customWidth="1"/>
    <col min="2" max="2" width="19.50390625" style="18" customWidth="1"/>
    <col min="3" max="4" width="6.875" style="18" customWidth="1"/>
    <col min="5" max="5" width="7.50390625" style="18" customWidth="1"/>
    <col min="6" max="6" width="8.375" style="18" customWidth="1"/>
    <col min="7" max="7" width="9.25390625" style="18" customWidth="1"/>
    <col min="8" max="8" width="7.25390625" style="18" customWidth="1"/>
    <col min="9" max="9" width="16.125" style="12" customWidth="1"/>
    <col min="10" max="16384" width="9.00390625" style="12" customWidth="1"/>
  </cols>
  <sheetData>
    <row r="1" ht="26.25" customHeight="1">
      <c r="A1" s="12" t="s">
        <v>273</v>
      </c>
    </row>
    <row r="2" spans="1:9" ht="51.75" customHeight="1">
      <c r="A2" s="141" t="s">
        <v>274</v>
      </c>
      <c r="B2" s="141"/>
      <c r="C2" s="141"/>
      <c r="D2" s="141"/>
      <c r="E2" s="141"/>
      <c r="F2" s="141"/>
      <c r="G2" s="141"/>
      <c r="H2" s="141"/>
      <c r="I2" s="141"/>
    </row>
    <row r="3" spans="1:9" s="112" customFormat="1" ht="30" customHeight="1">
      <c r="A3" s="132" t="s">
        <v>265</v>
      </c>
      <c r="B3" s="133" t="s">
        <v>0</v>
      </c>
      <c r="C3" s="133" t="s">
        <v>246</v>
      </c>
      <c r="D3" s="133"/>
      <c r="E3" s="133" t="s">
        <v>275</v>
      </c>
      <c r="F3" s="133"/>
      <c r="G3" s="133"/>
      <c r="H3" s="133"/>
      <c r="I3" s="142" t="s">
        <v>260</v>
      </c>
    </row>
    <row r="4" spans="1:9" s="112" customFormat="1" ht="69" customHeight="1">
      <c r="A4" s="132"/>
      <c r="B4" s="133"/>
      <c r="C4" s="57" t="s">
        <v>266</v>
      </c>
      <c r="D4" s="57" t="s">
        <v>267</v>
      </c>
      <c r="E4" s="57" t="s">
        <v>240</v>
      </c>
      <c r="F4" s="57" t="s">
        <v>238</v>
      </c>
      <c r="G4" s="57" t="s">
        <v>239</v>
      </c>
      <c r="H4" s="57" t="s">
        <v>205</v>
      </c>
      <c r="I4" s="142"/>
    </row>
    <row r="5" spans="1:9" s="98" customFormat="1" ht="24" customHeight="1">
      <c r="A5" s="143" t="s">
        <v>261</v>
      </c>
      <c r="B5" s="144"/>
      <c r="C5" s="101">
        <f>SUM(C6,C15,C22,C35,C48,C59,C67,C73,C81,C95,C110,C118,C132)</f>
        <v>500</v>
      </c>
      <c r="D5" s="101">
        <f aca="true" t="shared" si="0" ref="D5:I5">SUM(D6,D15,D22,D35,D48,D59,D67,D73,D81,D95,D110,D118,D132)</f>
        <v>500</v>
      </c>
      <c r="E5" s="101">
        <f t="shared" si="0"/>
        <v>25000</v>
      </c>
      <c r="F5" s="101">
        <f t="shared" si="0"/>
        <v>20000</v>
      </c>
      <c r="G5" s="101">
        <f t="shared" si="0"/>
        <v>2905</v>
      </c>
      <c r="H5" s="101">
        <f t="shared" si="0"/>
        <v>2095</v>
      </c>
      <c r="I5" s="101">
        <f t="shared" si="0"/>
        <v>0</v>
      </c>
    </row>
    <row r="6" spans="1:9" s="98" customFormat="1" ht="19.5" customHeight="1">
      <c r="A6" s="134" t="s">
        <v>209</v>
      </c>
      <c r="B6" s="100" t="s">
        <v>244</v>
      </c>
      <c r="C6" s="100">
        <f>SUM(C8:C14)</f>
        <v>0</v>
      </c>
      <c r="D6" s="100">
        <f aca="true" t="shared" si="1" ref="D6:I6">SUM(D8:D14)</f>
        <v>0</v>
      </c>
      <c r="E6" s="100">
        <f t="shared" si="1"/>
        <v>184</v>
      </c>
      <c r="F6" s="100">
        <f t="shared" si="1"/>
        <v>0</v>
      </c>
      <c r="G6" s="100">
        <f t="shared" si="1"/>
        <v>0</v>
      </c>
      <c r="H6" s="100">
        <f t="shared" si="1"/>
        <v>184</v>
      </c>
      <c r="I6" s="100">
        <f t="shared" si="1"/>
        <v>0</v>
      </c>
    </row>
    <row r="7" spans="1:9" s="98" customFormat="1" ht="19.5" customHeight="1">
      <c r="A7" s="134"/>
      <c r="B7" s="100" t="s">
        <v>245</v>
      </c>
      <c r="C7" s="100">
        <f aca="true" t="shared" si="2" ref="C7:H7">SUM(C9:C12)</f>
        <v>0</v>
      </c>
      <c r="D7" s="100">
        <f t="shared" si="2"/>
        <v>0</v>
      </c>
      <c r="E7" s="100">
        <f t="shared" si="2"/>
        <v>24</v>
      </c>
      <c r="F7" s="100">
        <f t="shared" si="2"/>
        <v>0</v>
      </c>
      <c r="G7" s="100">
        <f t="shared" si="2"/>
        <v>0</v>
      </c>
      <c r="H7" s="100">
        <f t="shared" si="2"/>
        <v>24</v>
      </c>
      <c r="I7" s="124"/>
    </row>
    <row r="8" spans="1:9" s="76" customFormat="1" ht="19.5" customHeight="1">
      <c r="A8" s="134"/>
      <c r="B8" s="82" t="s">
        <v>92</v>
      </c>
      <c r="C8" s="77"/>
      <c r="D8" s="77"/>
      <c r="E8" s="77">
        <f>F8+G8+H8</f>
        <v>15</v>
      </c>
      <c r="F8" s="77">
        <v>0</v>
      </c>
      <c r="G8" s="77">
        <v>0</v>
      </c>
      <c r="H8" s="77">
        <v>15</v>
      </c>
      <c r="I8" s="109"/>
    </row>
    <row r="9" spans="1:9" s="76" customFormat="1" ht="19.5" customHeight="1">
      <c r="A9" s="134"/>
      <c r="B9" s="82" t="s">
        <v>154</v>
      </c>
      <c r="C9" s="77"/>
      <c r="D9" s="77"/>
      <c r="E9" s="77">
        <f>F9+G9+H9</f>
        <v>9</v>
      </c>
      <c r="F9" s="77"/>
      <c r="G9" s="77"/>
      <c r="H9" s="77">
        <v>9</v>
      </c>
      <c r="I9" s="99"/>
    </row>
    <row r="10" spans="1:9" s="76" customFormat="1" ht="19.5" customHeight="1">
      <c r="A10" s="134"/>
      <c r="B10" s="82" t="s">
        <v>155</v>
      </c>
      <c r="C10" s="77"/>
      <c r="D10" s="77"/>
      <c r="E10" s="77">
        <f>F10+G10+H10</f>
        <v>3</v>
      </c>
      <c r="F10" s="77"/>
      <c r="G10" s="77"/>
      <c r="H10" s="77">
        <v>3</v>
      </c>
      <c r="I10" s="99"/>
    </row>
    <row r="11" spans="1:9" s="76" customFormat="1" ht="19.5" customHeight="1">
      <c r="A11" s="134"/>
      <c r="B11" s="82" t="s">
        <v>156</v>
      </c>
      <c r="C11" s="77"/>
      <c r="D11" s="77"/>
      <c r="E11" s="77">
        <f>F11+G11+H11</f>
        <v>9</v>
      </c>
      <c r="F11" s="77"/>
      <c r="G11" s="77"/>
      <c r="H11" s="77">
        <v>9</v>
      </c>
      <c r="I11" s="99"/>
    </row>
    <row r="12" spans="1:9" s="76" customFormat="1" ht="19.5" customHeight="1">
      <c r="A12" s="134"/>
      <c r="B12" s="82" t="s">
        <v>153</v>
      </c>
      <c r="C12" s="77"/>
      <c r="D12" s="77"/>
      <c r="E12" s="77">
        <f>F12+G12+H12</f>
        <v>3</v>
      </c>
      <c r="F12" s="77"/>
      <c r="G12" s="77"/>
      <c r="H12" s="77">
        <v>3</v>
      </c>
      <c r="I12" s="99"/>
    </row>
    <row r="13" spans="1:9" s="76" customFormat="1" ht="19.5" customHeight="1">
      <c r="A13" s="134"/>
      <c r="B13" s="107" t="s">
        <v>93</v>
      </c>
      <c r="C13" s="77"/>
      <c r="D13" s="77"/>
      <c r="E13" s="77">
        <f aca="true" t="shared" si="3" ref="E13:E83">F13+G13+H13</f>
        <v>68</v>
      </c>
      <c r="F13" s="77">
        <v>0</v>
      </c>
      <c r="G13" s="77">
        <v>0</v>
      </c>
      <c r="H13" s="77">
        <v>68</v>
      </c>
      <c r="I13" s="109"/>
    </row>
    <row r="14" spans="1:9" s="22" customFormat="1" ht="19.5" customHeight="1">
      <c r="A14" s="134"/>
      <c r="B14" s="107" t="s">
        <v>94</v>
      </c>
      <c r="C14" s="77"/>
      <c r="D14" s="77"/>
      <c r="E14" s="77">
        <f t="shared" si="3"/>
        <v>77</v>
      </c>
      <c r="F14" s="77">
        <v>0</v>
      </c>
      <c r="G14" s="77">
        <v>0</v>
      </c>
      <c r="H14" s="77">
        <v>77</v>
      </c>
      <c r="I14" s="99"/>
    </row>
    <row r="15" spans="1:9" s="22" customFormat="1" ht="19.5" customHeight="1">
      <c r="A15" s="134" t="s">
        <v>210</v>
      </c>
      <c r="B15" s="100" t="s">
        <v>247</v>
      </c>
      <c r="C15" s="125">
        <f aca="true" t="shared" si="4" ref="C15:H15">SUM(C17:C21)</f>
        <v>18</v>
      </c>
      <c r="D15" s="125">
        <f t="shared" si="4"/>
        <v>5</v>
      </c>
      <c r="E15" s="125">
        <f t="shared" si="4"/>
        <v>518</v>
      </c>
      <c r="F15" s="125">
        <f t="shared" si="4"/>
        <v>460</v>
      </c>
      <c r="G15" s="125">
        <f t="shared" si="4"/>
        <v>0</v>
      </c>
      <c r="H15" s="125">
        <f t="shared" si="4"/>
        <v>58</v>
      </c>
      <c r="I15" s="99"/>
    </row>
    <row r="16" spans="1:9" s="22" customFormat="1" ht="19.5" customHeight="1">
      <c r="A16" s="134"/>
      <c r="B16" s="100" t="s">
        <v>245</v>
      </c>
      <c r="C16" s="125">
        <f aca="true" t="shared" si="5" ref="C16:H16">SUM(C17:C18)</f>
        <v>0</v>
      </c>
      <c r="D16" s="125">
        <f t="shared" si="5"/>
        <v>0</v>
      </c>
      <c r="E16" s="125">
        <f t="shared" si="5"/>
        <v>15</v>
      </c>
      <c r="F16" s="125">
        <f t="shared" si="5"/>
        <v>0</v>
      </c>
      <c r="G16" s="125">
        <f t="shared" si="5"/>
        <v>0</v>
      </c>
      <c r="H16" s="125">
        <f t="shared" si="5"/>
        <v>15</v>
      </c>
      <c r="I16" s="99"/>
    </row>
    <row r="17" spans="1:9" s="22" customFormat="1" ht="19.5" customHeight="1">
      <c r="A17" s="134"/>
      <c r="B17" s="38" t="s">
        <v>271</v>
      </c>
      <c r="C17" s="80"/>
      <c r="D17" s="80"/>
      <c r="E17" s="77">
        <f>F17+G17+H17</f>
        <v>12</v>
      </c>
      <c r="F17" s="77"/>
      <c r="G17" s="77"/>
      <c r="H17" s="77">
        <v>12</v>
      </c>
      <c r="I17" s="107" t="s">
        <v>272</v>
      </c>
    </row>
    <row r="18" spans="1:9" s="22" customFormat="1" ht="19.5" customHeight="1">
      <c r="A18" s="134"/>
      <c r="B18" s="80" t="s">
        <v>214</v>
      </c>
      <c r="C18" s="80"/>
      <c r="D18" s="80"/>
      <c r="E18" s="77">
        <f>F18+G18+H18</f>
        <v>3</v>
      </c>
      <c r="F18" s="77">
        <v>0</v>
      </c>
      <c r="G18" s="77">
        <v>0</v>
      </c>
      <c r="H18" s="77">
        <v>3</v>
      </c>
      <c r="I18" s="99"/>
    </row>
    <row r="19" spans="1:9" s="22" customFormat="1" ht="19.5" customHeight="1">
      <c r="A19" s="134"/>
      <c r="B19" s="119" t="s">
        <v>211</v>
      </c>
      <c r="C19" s="80">
        <v>12</v>
      </c>
      <c r="D19" s="80"/>
      <c r="E19" s="77">
        <f t="shared" si="3"/>
        <v>271</v>
      </c>
      <c r="F19" s="77">
        <v>240</v>
      </c>
      <c r="G19" s="77">
        <v>0</v>
      </c>
      <c r="H19" s="77">
        <v>31</v>
      </c>
      <c r="I19" s="99"/>
    </row>
    <row r="20" spans="1:9" s="22" customFormat="1" ht="19.5" customHeight="1">
      <c r="A20" s="134"/>
      <c r="B20" s="119" t="s">
        <v>212</v>
      </c>
      <c r="C20" s="80">
        <v>5</v>
      </c>
      <c r="D20" s="80">
        <v>5</v>
      </c>
      <c r="E20" s="77">
        <f t="shared" si="3"/>
        <v>212</v>
      </c>
      <c r="F20" s="77">
        <v>200</v>
      </c>
      <c r="G20" s="77">
        <v>0</v>
      </c>
      <c r="H20" s="77">
        <v>12</v>
      </c>
      <c r="I20" s="99"/>
    </row>
    <row r="21" spans="1:9" s="22" customFormat="1" ht="19.5" customHeight="1">
      <c r="A21" s="134"/>
      <c r="B21" s="119" t="s">
        <v>213</v>
      </c>
      <c r="C21" s="80">
        <v>1</v>
      </c>
      <c r="D21" s="80"/>
      <c r="E21" s="77">
        <f t="shared" si="3"/>
        <v>20</v>
      </c>
      <c r="F21" s="77">
        <v>20</v>
      </c>
      <c r="G21" s="77">
        <v>0</v>
      </c>
      <c r="H21" s="77"/>
      <c r="I21" s="99"/>
    </row>
    <row r="22" spans="1:9" s="22" customFormat="1" ht="19.5" customHeight="1">
      <c r="A22" s="134" t="s">
        <v>216</v>
      </c>
      <c r="B22" s="100" t="s">
        <v>248</v>
      </c>
      <c r="C22" s="80">
        <f aca="true" t="shared" si="6" ref="C22:H22">SUM(C24:C34)</f>
        <v>30</v>
      </c>
      <c r="D22" s="80">
        <f t="shared" si="6"/>
        <v>42</v>
      </c>
      <c r="E22" s="80">
        <f t="shared" si="6"/>
        <v>1952</v>
      </c>
      <c r="F22" s="80">
        <f t="shared" si="6"/>
        <v>1440</v>
      </c>
      <c r="G22" s="80">
        <f t="shared" si="6"/>
        <v>55</v>
      </c>
      <c r="H22" s="80">
        <f t="shared" si="6"/>
        <v>457</v>
      </c>
      <c r="I22" s="99"/>
    </row>
    <row r="23" spans="1:9" s="22" customFormat="1" ht="19.5" customHeight="1">
      <c r="A23" s="134"/>
      <c r="B23" s="100" t="s">
        <v>245</v>
      </c>
      <c r="C23" s="80">
        <f aca="true" t="shared" si="7" ref="C23:H23">SUM(C24:C27)</f>
        <v>1</v>
      </c>
      <c r="D23" s="80">
        <f t="shared" si="7"/>
        <v>3</v>
      </c>
      <c r="E23" s="80">
        <f t="shared" si="7"/>
        <v>86</v>
      </c>
      <c r="F23" s="80">
        <f t="shared" si="7"/>
        <v>80</v>
      </c>
      <c r="G23" s="80">
        <f t="shared" si="7"/>
        <v>0</v>
      </c>
      <c r="H23" s="80">
        <f t="shared" si="7"/>
        <v>6</v>
      </c>
      <c r="I23" s="99"/>
    </row>
    <row r="24" spans="1:9" s="22" customFormat="1" ht="19.5" customHeight="1">
      <c r="A24" s="134"/>
      <c r="B24" s="82" t="s">
        <v>271</v>
      </c>
      <c r="C24" s="80"/>
      <c r="D24" s="80"/>
      <c r="E24" s="77">
        <f>F24+G24+H24</f>
        <v>6</v>
      </c>
      <c r="F24" s="77"/>
      <c r="G24" s="77"/>
      <c r="H24" s="77">
        <v>6</v>
      </c>
      <c r="I24" s="99"/>
    </row>
    <row r="25" spans="1:9" s="22" customFormat="1" ht="19.5" customHeight="1">
      <c r="A25" s="134"/>
      <c r="B25" s="80" t="s">
        <v>17</v>
      </c>
      <c r="C25" s="80">
        <v>1</v>
      </c>
      <c r="D25" s="80">
        <v>1</v>
      </c>
      <c r="E25" s="77">
        <f>F25+G25+H25</f>
        <v>40</v>
      </c>
      <c r="F25" s="77">
        <v>40</v>
      </c>
      <c r="G25" s="77">
        <v>0</v>
      </c>
      <c r="H25" s="77"/>
      <c r="I25" s="99"/>
    </row>
    <row r="26" spans="1:9" s="22" customFormat="1" ht="19.5" customHeight="1">
      <c r="A26" s="134"/>
      <c r="B26" s="80" t="s">
        <v>19</v>
      </c>
      <c r="C26" s="80"/>
      <c r="D26" s="80">
        <v>1</v>
      </c>
      <c r="E26" s="77">
        <f>F26+G26+H26</f>
        <v>20</v>
      </c>
      <c r="F26" s="77">
        <v>20</v>
      </c>
      <c r="G26" s="77">
        <v>0</v>
      </c>
      <c r="H26" s="77"/>
      <c r="I26" s="99"/>
    </row>
    <row r="27" spans="1:9" s="22" customFormat="1" ht="19.5" customHeight="1">
      <c r="A27" s="134"/>
      <c r="B27" s="80" t="s">
        <v>18</v>
      </c>
      <c r="C27" s="80"/>
      <c r="D27" s="80">
        <v>1</v>
      </c>
      <c r="E27" s="77">
        <f>F27+G27+H27</f>
        <v>20</v>
      </c>
      <c r="F27" s="77">
        <v>20</v>
      </c>
      <c r="G27" s="77">
        <v>0</v>
      </c>
      <c r="H27" s="77"/>
      <c r="I27" s="99"/>
    </row>
    <row r="28" spans="1:9" s="22" customFormat="1" ht="19.5" customHeight="1">
      <c r="A28" s="134"/>
      <c r="B28" s="123" t="s">
        <v>15</v>
      </c>
      <c r="C28" s="78">
        <v>5</v>
      </c>
      <c r="D28" s="78">
        <v>5</v>
      </c>
      <c r="E28" s="77">
        <f t="shared" si="3"/>
        <v>228</v>
      </c>
      <c r="F28" s="77">
        <v>200</v>
      </c>
      <c r="G28" s="77">
        <v>0</v>
      </c>
      <c r="H28" s="77">
        <v>28</v>
      </c>
      <c r="I28" s="99"/>
    </row>
    <row r="29" spans="1:9" s="22" customFormat="1" ht="19.5" customHeight="1">
      <c r="A29" s="134"/>
      <c r="B29" s="123" t="s">
        <v>13</v>
      </c>
      <c r="C29" s="78">
        <v>5</v>
      </c>
      <c r="D29" s="78">
        <v>5</v>
      </c>
      <c r="E29" s="77">
        <f t="shared" si="3"/>
        <v>200</v>
      </c>
      <c r="F29" s="77">
        <v>200</v>
      </c>
      <c r="G29" s="77">
        <v>0</v>
      </c>
      <c r="H29" s="77"/>
      <c r="I29" s="99"/>
    </row>
    <row r="30" spans="1:9" s="22" customFormat="1" ht="19.5" customHeight="1">
      <c r="A30" s="134"/>
      <c r="B30" s="123" t="s">
        <v>10</v>
      </c>
      <c r="C30" s="78">
        <v>2</v>
      </c>
      <c r="D30" s="78">
        <v>2</v>
      </c>
      <c r="E30" s="77">
        <f t="shared" si="3"/>
        <v>185</v>
      </c>
      <c r="F30" s="77">
        <v>80</v>
      </c>
      <c r="G30" s="77">
        <v>0</v>
      </c>
      <c r="H30" s="77">
        <v>105</v>
      </c>
      <c r="I30" s="99"/>
    </row>
    <row r="31" spans="1:9" s="22" customFormat="1" ht="19.5" customHeight="1">
      <c r="A31" s="134"/>
      <c r="B31" s="123" t="s">
        <v>12</v>
      </c>
      <c r="C31" s="78">
        <v>2</v>
      </c>
      <c r="D31" s="78">
        <v>3</v>
      </c>
      <c r="E31" s="77">
        <f t="shared" si="3"/>
        <v>100</v>
      </c>
      <c r="F31" s="77">
        <v>100</v>
      </c>
      <c r="G31" s="77">
        <v>0</v>
      </c>
      <c r="H31" s="77"/>
      <c r="I31" s="99"/>
    </row>
    <row r="32" spans="1:9" s="22" customFormat="1" ht="19.5" customHeight="1">
      <c r="A32" s="134"/>
      <c r="B32" s="123" t="s">
        <v>11</v>
      </c>
      <c r="C32" s="94">
        <v>10</v>
      </c>
      <c r="D32" s="94">
        <v>10</v>
      </c>
      <c r="E32" s="77">
        <f t="shared" si="3"/>
        <v>542</v>
      </c>
      <c r="F32" s="77">
        <v>400</v>
      </c>
      <c r="G32" s="77">
        <v>0</v>
      </c>
      <c r="H32" s="77">
        <v>142</v>
      </c>
      <c r="I32" s="99"/>
    </row>
    <row r="33" spans="1:9" s="22" customFormat="1" ht="19.5" customHeight="1">
      <c r="A33" s="134"/>
      <c r="B33" s="123" t="s">
        <v>16</v>
      </c>
      <c r="C33" s="78"/>
      <c r="D33" s="78">
        <v>8</v>
      </c>
      <c r="E33" s="77">
        <f t="shared" si="3"/>
        <v>237</v>
      </c>
      <c r="F33" s="77">
        <v>160</v>
      </c>
      <c r="G33" s="77">
        <v>0</v>
      </c>
      <c r="H33" s="77">
        <v>77</v>
      </c>
      <c r="I33" s="99"/>
    </row>
    <row r="34" spans="1:9" s="22" customFormat="1" ht="19.5" customHeight="1">
      <c r="A34" s="134"/>
      <c r="B34" s="119" t="s">
        <v>14</v>
      </c>
      <c r="C34" s="80">
        <v>5</v>
      </c>
      <c r="D34" s="80">
        <v>6</v>
      </c>
      <c r="E34" s="77">
        <f t="shared" si="3"/>
        <v>374</v>
      </c>
      <c r="F34" s="77">
        <v>220</v>
      </c>
      <c r="G34" s="77">
        <v>55</v>
      </c>
      <c r="H34" s="77">
        <v>99</v>
      </c>
      <c r="I34" s="99"/>
    </row>
    <row r="35" spans="1:9" s="22" customFormat="1" ht="19.5" customHeight="1">
      <c r="A35" s="134" t="s">
        <v>217</v>
      </c>
      <c r="B35" s="100" t="s">
        <v>249</v>
      </c>
      <c r="C35" s="108">
        <f aca="true" t="shared" si="8" ref="C35:H35">SUM(C37:C47)</f>
        <v>59</v>
      </c>
      <c r="D35" s="108">
        <f t="shared" si="8"/>
        <v>87</v>
      </c>
      <c r="E35" s="108">
        <f t="shared" si="8"/>
        <v>3781</v>
      </c>
      <c r="F35" s="108">
        <f t="shared" si="8"/>
        <v>2920</v>
      </c>
      <c r="G35" s="108">
        <f t="shared" si="8"/>
        <v>680</v>
      </c>
      <c r="H35" s="108">
        <f t="shared" si="8"/>
        <v>181</v>
      </c>
      <c r="I35" s="99"/>
    </row>
    <row r="36" spans="1:9" s="22" customFormat="1" ht="19.5" customHeight="1">
      <c r="A36" s="134"/>
      <c r="B36" s="100" t="s">
        <v>245</v>
      </c>
      <c r="C36" s="108">
        <f aca="true" t="shared" si="9" ref="C36:H36">SUM(C37:C38)</f>
        <v>0</v>
      </c>
      <c r="D36" s="108">
        <f t="shared" si="9"/>
        <v>0</v>
      </c>
      <c r="E36" s="108">
        <f t="shared" si="9"/>
        <v>21</v>
      </c>
      <c r="F36" s="108">
        <f t="shared" si="9"/>
        <v>0</v>
      </c>
      <c r="G36" s="108">
        <f t="shared" si="9"/>
        <v>0</v>
      </c>
      <c r="H36" s="108">
        <f t="shared" si="9"/>
        <v>21</v>
      </c>
      <c r="I36" s="99"/>
    </row>
    <row r="37" spans="1:9" s="22" customFormat="1" ht="19.5" customHeight="1">
      <c r="A37" s="134"/>
      <c r="B37" s="82" t="s">
        <v>165</v>
      </c>
      <c r="C37" s="78"/>
      <c r="D37" s="78"/>
      <c r="E37" s="77">
        <f>F37+G37+H37</f>
        <v>12</v>
      </c>
      <c r="F37" s="77"/>
      <c r="G37" s="77"/>
      <c r="H37" s="77">
        <v>12</v>
      </c>
      <c r="I37" s="99"/>
    </row>
    <row r="38" spans="1:9" s="22" customFormat="1" ht="19.5" customHeight="1">
      <c r="A38" s="134"/>
      <c r="B38" s="82" t="s">
        <v>166</v>
      </c>
      <c r="C38" s="78"/>
      <c r="D38" s="78"/>
      <c r="E38" s="77">
        <f>F38+G38+H38</f>
        <v>9</v>
      </c>
      <c r="F38" s="77"/>
      <c r="G38" s="77"/>
      <c r="H38" s="77">
        <v>9</v>
      </c>
      <c r="I38" s="99"/>
    </row>
    <row r="39" spans="1:9" s="22" customFormat="1" ht="19.5" customHeight="1">
      <c r="A39" s="134"/>
      <c r="B39" s="119" t="s">
        <v>59</v>
      </c>
      <c r="C39" s="80">
        <v>10</v>
      </c>
      <c r="D39" s="80"/>
      <c r="E39" s="77">
        <f t="shared" si="3"/>
        <v>246</v>
      </c>
      <c r="F39" s="77">
        <v>200</v>
      </c>
      <c r="G39" s="77">
        <v>0</v>
      </c>
      <c r="H39" s="77">
        <v>46</v>
      </c>
      <c r="I39" s="99"/>
    </row>
    <row r="40" spans="1:9" s="22" customFormat="1" ht="19.5" customHeight="1">
      <c r="A40" s="134"/>
      <c r="B40" s="122" t="s">
        <v>60</v>
      </c>
      <c r="C40" s="78">
        <v>2</v>
      </c>
      <c r="D40" s="78">
        <v>10</v>
      </c>
      <c r="E40" s="77">
        <f t="shared" si="3"/>
        <v>309</v>
      </c>
      <c r="F40" s="77">
        <v>240</v>
      </c>
      <c r="G40" s="77">
        <v>60</v>
      </c>
      <c r="H40" s="77">
        <v>9</v>
      </c>
      <c r="I40" s="99"/>
    </row>
    <row r="41" spans="1:9" s="22" customFormat="1" ht="19.5" customHeight="1">
      <c r="A41" s="134"/>
      <c r="B41" s="122" t="s">
        <v>218</v>
      </c>
      <c r="C41" s="78">
        <v>12</v>
      </c>
      <c r="D41" s="78">
        <v>10</v>
      </c>
      <c r="E41" s="77">
        <f t="shared" si="3"/>
        <v>649</v>
      </c>
      <c r="F41" s="77">
        <v>440</v>
      </c>
      <c r="G41" s="77">
        <v>110</v>
      </c>
      <c r="H41" s="77">
        <v>99</v>
      </c>
      <c r="I41" s="99"/>
    </row>
    <row r="42" spans="1:9" s="22" customFormat="1" ht="19.5" customHeight="1">
      <c r="A42" s="134"/>
      <c r="B42" s="122" t="s">
        <v>219</v>
      </c>
      <c r="C42" s="78">
        <v>6</v>
      </c>
      <c r="D42" s="78">
        <v>22</v>
      </c>
      <c r="E42" s="77">
        <f t="shared" si="3"/>
        <v>706</v>
      </c>
      <c r="F42" s="77">
        <v>560</v>
      </c>
      <c r="G42" s="77">
        <v>140</v>
      </c>
      <c r="H42" s="77">
        <v>6</v>
      </c>
      <c r="I42" s="99"/>
    </row>
    <row r="43" spans="1:9" s="22" customFormat="1" ht="19.5" customHeight="1">
      <c r="A43" s="134"/>
      <c r="B43" s="122" t="s">
        <v>61</v>
      </c>
      <c r="C43" s="78">
        <v>10</v>
      </c>
      <c r="D43" s="78">
        <v>22</v>
      </c>
      <c r="E43" s="77">
        <f t="shared" si="3"/>
        <v>800</v>
      </c>
      <c r="F43" s="77">
        <v>640</v>
      </c>
      <c r="G43" s="77">
        <v>160</v>
      </c>
      <c r="H43" s="77"/>
      <c r="I43" s="99"/>
    </row>
    <row r="44" spans="1:9" s="22" customFormat="1" ht="19.5" customHeight="1">
      <c r="A44" s="134"/>
      <c r="B44" s="122" t="s">
        <v>220</v>
      </c>
      <c r="C44" s="78">
        <v>2</v>
      </c>
      <c r="D44" s="78">
        <v>6</v>
      </c>
      <c r="E44" s="77">
        <f t="shared" si="3"/>
        <v>200</v>
      </c>
      <c r="F44" s="77">
        <v>160</v>
      </c>
      <c r="G44" s="77">
        <v>40</v>
      </c>
      <c r="H44" s="77"/>
      <c r="I44" s="99"/>
    </row>
    <row r="45" spans="1:9" s="22" customFormat="1" ht="19.5" customHeight="1">
      <c r="A45" s="134"/>
      <c r="B45" s="122" t="s">
        <v>221</v>
      </c>
      <c r="C45" s="78">
        <v>3</v>
      </c>
      <c r="D45" s="78"/>
      <c r="E45" s="77">
        <f t="shared" si="3"/>
        <v>75</v>
      </c>
      <c r="F45" s="77">
        <v>60</v>
      </c>
      <c r="G45" s="77">
        <v>15</v>
      </c>
      <c r="H45" s="77"/>
      <c r="I45" s="99"/>
    </row>
    <row r="46" spans="1:9" s="22" customFormat="1" ht="19.5" customHeight="1">
      <c r="A46" s="134"/>
      <c r="B46" s="122" t="s">
        <v>58</v>
      </c>
      <c r="C46" s="78">
        <v>8</v>
      </c>
      <c r="D46" s="78">
        <v>10</v>
      </c>
      <c r="E46" s="77">
        <f t="shared" si="3"/>
        <v>450</v>
      </c>
      <c r="F46" s="77">
        <v>360</v>
      </c>
      <c r="G46" s="77">
        <v>90</v>
      </c>
      <c r="H46" s="77"/>
      <c r="I46" s="99"/>
    </row>
    <row r="47" spans="1:9" s="22" customFormat="1" ht="19.5" customHeight="1">
      <c r="A47" s="134"/>
      <c r="B47" s="122" t="s">
        <v>62</v>
      </c>
      <c r="C47" s="78">
        <v>6</v>
      </c>
      <c r="D47" s="78">
        <v>7</v>
      </c>
      <c r="E47" s="77">
        <f t="shared" si="3"/>
        <v>325</v>
      </c>
      <c r="F47" s="77">
        <v>260</v>
      </c>
      <c r="G47" s="77">
        <v>65</v>
      </c>
      <c r="H47" s="77"/>
      <c r="I47" s="99"/>
    </row>
    <row r="48" spans="1:9" s="22" customFormat="1" ht="19.5" customHeight="1">
      <c r="A48" s="134" t="s">
        <v>222</v>
      </c>
      <c r="B48" s="100" t="s">
        <v>243</v>
      </c>
      <c r="C48" s="78">
        <f aca="true" t="shared" si="10" ref="C48:H48">SUM(C50:C58)</f>
        <v>73</v>
      </c>
      <c r="D48" s="78">
        <f t="shared" si="10"/>
        <v>42</v>
      </c>
      <c r="E48" s="78">
        <f t="shared" si="10"/>
        <v>2720</v>
      </c>
      <c r="F48" s="78">
        <f t="shared" si="10"/>
        <v>2300</v>
      </c>
      <c r="G48" s="78">
        <f t="shared" si="10"/>
        <v>260</v>
      </c>
      <c r="H48" s="78">
        <f t="shared" si="10"/>
        <v>160</v>
      </c>
      <c r="I48" s="99"/>
    </row>
    <row r="49" spans="1:9" s="22" customFormat="1" ht="19.5" customHeight="1">
      <c r="A49" s="134"/>
      <c r="B49" s="100" t="s">
        <v>245</v>
      </c>
      <c r="C49" s="78">
        <f aca="true" t="shared" si="11" ref="C49:H49">SUM(C50:C52)</f>
        <v>3</v>
      </c>
      <c r="D49" s="78">
        <f t="shared" si="11"/>
        <v>0</v>
      </c>
      <c r="E49" s="78">
        <f t="shared" si="11"/>
        <v>75</v>
      </c>
      <c r="F49" s="78">
        <f t="shared" si="11"/>
        <v>60</v>
      </c>
      <c r="G49" s="78">
        <f t="shared" si="11"/>
        <v>0</v>
      </c>
      <c r="H49" s="78">
        <f t="shared" si="11"/>
        <v>15</v>
      </c>
      <c r="I49" s="99"/>
    </row>
    <row r="50" spans="1:9" s="22" customFormat="1" ht="36.75" customHeight="1">
      <c r="A50" s="134"/>
      <c r="B50" s="38" t="s">
        <v>270</v>
      </c>
      <c r="C50" s="81">
        <v>2</v>
      </c>
      <c r="D50" s="81"/>
      <c r="E50" s="77">
        <f>F50+G50+H50</f>
        <v>46</v>
      </c>
      <c r="F50" s="77">
        <v>40</v>
      </c>
      <c r="G50" s="77">
        <v>0</v>
      </c>
      <c r="H50" s="77">
        <v>6</v>
      </c>
      <c r="I50" s="121" t="s">
        <v>269</v>
      </c>
    </row>
    <row r="51" spans="1:9" s="22" customFormat="1" ht="19.5" customHeight="1">
      <c r="A51" s="134"/>
      <c r="B51" s="81" t="s">
        <v>9</v>
      </c>
      <c r="C51" s="81"/>
      <c r="D51" s="81"/>
      <c r="E51" s="77">
        <f>F51+G51+H51</f>
        <v>9</v>
      </c>
      <c r="F51" s="77">
        <v>0</v>
      </c>
      <c r="G51" s="77">
        <v>0</v>
      </c>
      <c r="H51" s="77">
        <v>9</v>
      </c>
      <c r="I51" s="99"/>
    </row>
    <row r="52" spans="1:9" s="22" customFormat="1" ht="19.5" customHeight="1">
      <c r="A52" s="134"/>
      <c r="B52" s="81" t="s">
        <v>63</v>
      </c>
      <c r="C52" s="81">
        <v>1</v>
      </c>
      <c r="D52" s="81"/>
      <c r="E52" s="77">
        <f>F52+G52+H52</f>
        <v>20</v>
      </c>
      <c r="F52" s="77">
        <v>20</v>
      </c>
      <c r="G52" s="77">
        <v>0</v>
      </c>
      <c r="H52" s="77"/>
      <c r="I52" s="99"/>
    </row>
    <row r="53" spans="1:9" s="22" customFormat="1" ht="19.5" customHeight="1">
      <c r="A53" s="134"/>
      <c r="B53" s="121" t="s">
        <v>3</v>
      </c>
      <c r="C53" s="81">
        <v>33</v>
      </c>
      <c r="D53" s="81">
        <v>19</v>
      </c>
      <c r="E53" s="77">
        <f t="shared" si="3"/>
        <v>1402</v>
      </c>
      <c r="F53" s="77">
        <v>1040</v>
      </c>
      <c r="G53" s="77">
        <v>260</v>
      </c>
      <c r="H53" s="77">
        <v>102</v>
      </c>
      <c r="I53" s="99"/>
    </row>
    <row r="54" spans="1:9" s="22" customFormat="1" ht="19.5" customHeight="1">
      <c r="A54" s="134"/>
      <c r="B54" s="121" t="s">
        <v>4</v>
      </c>
      <c r="C54" s="81">
        <v>8</v>
      </c>
      <c r="D54" s="81">
        <v>3</v>
      </c>
      <c r="E54" s="77">
        <f t="shared" si="3"/>
        <v>226</v>
      </c>
      <c r="F54" s="77">
        <v>220</v>
      </c>
      <c r="G54" s="77">
        <v>0</v>
      </c>
      <c r="H54" s="77">
        <v>6</v>
      </c>
      <c r="I54" s="99"/>
    </row>
    <row r="55" spans="1:9" s="22" customFormat="1" ht="19.5" customHeight="1">
      <c r="A55" s="134"/>
      <c r="B55" s="121" t="s">
        <v>5</v>
      </c>
      <c r="C55" s="81">
        <v>2</v>
      </c>
      <c r="D55" s="81">
        <v>1</v>
      </c>
      <c r="E55" s="77">
        <f t="shared" si="3"/>
        <v>63</v>
      </c>
      <c r="F55" s="77">
        <v>60</v>
      </c>
      <c r="G55" s="77">
        <v>0</v>
      </c>
      <c r="H55" s="77">
        <v>3</v>
      </c>
      <c r="I55" s="99"/>
    </row>
    <row r="56" spans="1:9" s="22" customFormat="1" ht="19.5" customHeight="1">
      <c r="A56" s="134"/>
      <c r="B56" s="121" t="s">
        <v>6</v>
      </c>
      <c r="C56" s="81">
        <v>13</v>
      </c>
      <c r="D56" s="81">
        <v>7</v>
      </c>
      <c r="E56" s="77">
        <f t="shared" si="3"/>
        <v>434</v>
      </c>
      <c r="F56" s="77">
        <v>400</v>
      </c>
      <c r="G56" s="77">
        <v>0</v>
      </c>
      <c r="H56" s="77">
        <v>34</v>
      </c>
      <c r="I56" s="99"/>
    </row>
    <row r="57" spans="1:9" s="22" customFormat="1" ht="19.5" customHeight="1">
      <c r="A57" s="134"/>
      <c r="B57" s="121" t="s">
        <v>7</v>
      </c>
      <c r="C57" s="81">
        <v>7</v>
      </c>
      <c r="D57" s="81">
        <v>6</v>
      </c>
      <c r="E57" s="77">
        <f t="shared" si="3"/>
        <v>260</v>
      </c>
      <c r="F57" s="77">
        <v>260</v>
      </c>
      <c r="G57" s="77">
        <v>0</v>
      </c>
      <c r="H57" s="77"/>
      <c r="I57" s="99"/>
    </row>
    <row r="58" spans="1:9" s="22" customFormat="1" ht="19.5" customHeight="1">
      <c r="A58" s="134"/>
      <c r="B58" s="121" t="s">
        <v>8</v>
      </c>
      <c r="C58" s="81">
        <v>7</v>
      </c>
      <c r="D58" s="81">
        <v>6</v>
      </c>
      <c r="E58" s="77">
        <f t="shared" si="3"/>
        <v>260</v>
      </c>
      <c r="F58" s="77">
        <v>260</v>
      </c>
      <c r="G58" s="77">
        <v>0</v>
      </c>
      <c r="H58" s="77"/>
      <c r="I58" s="99"/>
    </row>
    <row r="59" spans="1:9" s="22" customFormat="1" ht="19.5" customHeight="1">
      <c r="A59" s="134" t="s">
        <v>223</v>
      </c>
      <c r="B59" s="120" t="s">
        <v>250</v>
      </c>
      <c r="C59" s="120">
        <f aca="true" t="shared" si="12" ref="C59:H59">SUM(C61:C66)</f>
        <v>23</v>
      </c>
      <c r="D59" s="120">
        <f t="shared" si="12"/>
        <v>22</v>
      </c>
      <c r="E59" s="120">
        <f t="shared" si="12"/>
        <v>980</v>
      </c>
      <c r="F59" s="120">
        <f t="shared" si="12"/>
        <v>900</v>
      </c>
      <c r="G59" s="120">
        <f t="shared" si="12"/>
        <v>40</v>
      </c>
      <c r="H59" s="120">
        <f t="shared" si="12"/>
        <v>40</v>
      </c>
      <c r="I59" s="115"/>
    </row>
    <row r="60" spans="1:9" s="22" customFormat="1" ht="19.5" customHeight="1">
      <c r="A60" s="134"/>
      <c r="B60" s="100" t="s">
        <v>245</v>
      </c>
      <c r="C60" s="120">
        <f aca="true" t="shared" si="13" ref="C60:H60">C61</f>
        <v>2</v>
      </c>
      <c r="D60" s="120">
        <f t="shared" si="13"/>
        <v>0</v>
      </c>
      <c r="E60" s="120">
        <f t="shared" si="13"/>
        <v>40</v>
      </c>
      <c r="F60" s="120">
        <f t="shared" si="13"/>
        <v>40</v>
      </c>
      <c r="G60" s="120">
        <f t="shared" si="13"/>
        <v>0</v>
      </c>
      <c r="H60" s="120">
        <f t="shared" si="13"/>
        <v>0</v>
      </c>
      <c r="I60" s="115"/>
    </row>
    <row r="61" spans="1:9" s="22" customFormat="1" ht="19.5" customHeight="1">
      <c r="A61" s="134"/>
      <c r="B61" s="82" t="s">
        <v>84</v>
      </c>
      <c r="C61" s="82">
        <v>2</v>
      </c>
      <c r="D61" s="82"/>
      <c r="E61" s="77">
        <f t="shared" si="3"/>
        <v>40</v>
      </c>
      <c r="F61" s="77">
        <v>40</v>
      </c>
      <c r="G61" s="77">
        <v>0</v>
      </c>
      <c r="H61" s="77"/>
      <c r="I61" s="99"/>
    </row>
    <row r="62" spans="1:9" s="22" customFormat="1" ht="19.5" customHeight="1">
      <c r="A62" s="134"/>
      <c r="B62" s="107" t="s">
        <v>85</v>
      </c>
      <c r="C62" s="82">
        <v>6</v>
      </c>
      <c r="D62" s="82">
        <v>6</v>
      </c>
      <c r="E62" s="77">
        <f t="shared" si="3"/>
        <v>255</v>
      </c>
      <c r="F62" s="77">
        <v>240</v>
      </c>
      <c r="G62" s="77">
        <v>0</v>
      </c>
      <c r="H62" s="77">
        <v>15</v>
      </c>
      <c r="I62" s="99"/>
    </row>
    <row r="63" spans="1:9" s="22" customFormat="1" ht="19.5" customHeight="1">
      <c r="A63" s="134"/>
      <c r="B63" s="107" t="s">
        <v>87</v>
      </c>
      <c r="C63" s="82">
        <v>2</v>
      </c>
      <c r="D63" s="82"/>
      <c r="E63" s="77">
        <f t="shared" si="3"/>
        <v>40</v>
      </c>
      <c r="F63" s="77">
        <v>40</v>
      </c>
      <c r="G63" s="77">
        <v>0</v>
      </c>
      <c r="H63" s="77"/>
      <c r="I63" s="99"/>
    </row>
    <row r="64" spans="1:9" s="22" customFormat="1" ht="19.5" customHeight="1">
      <c r="A64" s="134"/>
      <c r="B64" s="107" t="s">
        <v>89</v>
      </c>
      <c r="C64" s="82">
        <v>2</v>
      </c>
      <c r="D64" s="82"/>
      <c r="E64" s="77">
        <f t="shared" si="3"/>
        <v>40</v>
      </c>
      <c r="F64" s="77">
        <v>40</v>
      </c>
      <c r="G64" s="77">
        <v>0</v>
      </c>
      <c r="H64" s="77"/>
      <c r="I64" s="99"/>
    </row>
    <row r="65" spans="1:9" s="22" customFormat="1" ht="19.5" customHeight="1">
      <c r="A65" s="134"/>
      <c r="B65" s="107" t="s">
        <v>90</v>
      </c>
      <c r="C65" s="82">
        <v>3</v>
      </c>
      <c r="D65" s="82">
        <v>5</v>
      </c>
      <c r="E65" s="77">
        <f t="shared" si="3"/>
        <v>225</v>
      </c>
      <c r="F65" s="77">
        <v>160</v>
      </c>
      <c r="G65" s="77">
        <v>40</v>
      </c>
      <c r="H65" s="77">
        <v>25</v>
      </c>
      <c r="I65" s="99"/>
    </row>
    <row r="66" spans="1:9" s="22" customFormat="1" ht="19.5" customHeight="1">
      <c r="A66" s="134"/>
      <c r="B66" s="107" t="s">
        <v>91</v>
      </c>
      <c r="C66" s="82">
        <v>8</v>
      </c>
      <c r="D66" s="82">
        <v>11</v>
      </c>
      <c r="E66" s="77">
        <f t="shared" si="3"/>
        <v>380</v>
      </c>
      <c r="F66" s="77">
        <v>380</v>
      </c>
      <c r="G66" s="77">
        <v>0</v>
      </c>
      <c r="H66" s="77"/>
      <c r="I66" s="99"/>
    </row>
    <row r="67" spans="1:10" s="22" customFormat="1" ht="19.5" customHeight="1">
      <c r="A67" s="140" t="s">
        <v>224</v>
      </c>
      <c r="B67" s="100" t="s">
        <v>251</v>
      </c>
      <c r="C67" s="100">
        <f aca="true" t="shared" si="14" ref="C67:H67">SUM(C69:C72)</f>
        <v>19</v>
      </c>
      <c r="D67" s="100">
        <f t="shared" si="14"/>
        <v>3</v>
      </c>
      <c r="E67" s="100">
        <f t="shared" si="14"/>
        <v>550</v>
      </c>
      <c r="F67" s="100">
        <f t="shared" si="14"/>
        <v>440</v>
      </c>
      <c r="G67" s="100">
        <f t="shared" si="14"/>
        <v>110</v>
      </c>
      <c r="H67" s="100">
        <f t="shared" si="14"/>
        <v>0</v>
      </c>
      <c r="I67" s="115"/>
      <c r="J67" s="50"/>
    </row>
    <row r="68" spans="1:10" s="22" customFormat="1" ht="19.5" customHeight="1">
      <c r="A68" s="140"/>
      <c r="B68" s="100" t="s">
        <v>245</v>
      </c>
      <c r="C68" s="100">
        <f aca="true" t="shared" si="15" ref="C68:H68">SUM(C69:C70)</f>
        <v>3</v>
      </c>
      <c r="D68" s="100">
        <f t="shared" si="15"/>
        <v>0</v>
      </c>
      <c r="E68" s="100">
        <f t="shared" si="15"/>
        <v>75</v>
      </c>
      <c r="F68" s="100">
        <f t="shared" si="15"/>
        <v>60</v>
      </c>
      <c r="G68" s="100">
        <f t="shared" si="15"/>
        <v>15</v>
      </c>
      <c r="H68" s="100">
        <f t="shared" si="15"/>
        <v>0</v>
      </c>
      <c r="I68" s="115"/>
      <c r="J68" s="50"/>
    </row>
    <row r="69" spans="1:9" s="22" customFormat="1" ht="19.5" customHeight="1">
      <c r="A69" s="140"/>
      <c r="B69" s="80" t="s">
        <v>53</v>
      </c>
      <c r="C69" s="78">
        <v>2</v>
      </c>
      <c r="D69" s="78"/>
      <c r="E69" s="77">
        <f t="shared" si="3"/>
        <v>50</v>
      </c>
      <c r="F69" s="77">
        <v>40</v>
      </c>
      <c r="G69" s="77">
        <v>10</v>
      </c>
      <c r="H69" s="77"/>
      <c r="I69" s="99"/>
    </row>
    <row r="70" spans="1:9" s="22" customFormat="1" ht="19.5" customHeight="1">
      <c r="A70" s="140"/>
      <c r="B70" s="80" t="s">
        <v>54</v>
      </c>
      <c r="C70" s="78">
        <v>1</v>
      </c>
      <c r="D70" s="78"/>
      <c r="E70" s="77">
        <f t="shared" si="3"/>
        <v>25</v>
      </c>
      <c r="F70" s="77">
        <v>20</v>
      </c>
      <c r="G70" s="77">
        <v>5</v>
      </c>
      <c r="H70" s="77"/>
      <c r="I70" s="99"/>
    </row>
    <row r="71" spans="1:9" s="22" customFormat="1" ht="19.5" customHeight="1">
      <c r="A71" s="140"/>
      <c r="B71" s="119" t="s">
        <v>55</v>
      </c>
      <c r="C71" s="78">
        <v>12</v>
      </c>
      <c r="D71" s="78"/>
      <c r="E71" s="77">
        <f t="shared" si="3"/>
        <v>300</v>
      </c>
      <c r="F71" s="77">
        <v>240</v>
      </c>
      <c r="G71" s="77">
        <v>60</v>
      </c>
      <c r="H71" s="77"/>
      <c r="I71" s="99"/>
    </row>
    <row r="72" spans="1:9" s="22" customFormat="1" ht="19.5" customHeight="1">
      <c r="A72" s="140"/>
      <c r="B72" s="119" t="s">
        <v>56</v>
      </c>
      <c r="C72" s="78">
        <v>4</v>
      </c>
      <c r="D72" s="78">
        <v>3</v>
      </c>
      <c r="E72" s="77">
        <f t="shared" si="3"/>
        <v>175</v>
      </c>
      <c r="F72" s="77">
        <v>140</v>
      </c>
      <c r="G72" s="77">
        <v>35</v>
      </c>
      <c r="H72" s="77"/>
      <c r="I72" s="99"/>
    </row>
    <row r="73" spans="1:9" s="22" customFormat="1" ht="19.5" customHeight="1">
      <c r="A73" s="136" t="s">
        <v>34</v>
      </c>
      <c r="B73" s="108" t="s">
        <v>252</v>
      </c>
      <c r="C73" s="118">
        <f aca="true" t="shared" si="16" ref="C73:H73">SUM(C75:C80)</f>
        <v>20</v>
      </c>
      <c r="D73" s="118">
        <f t="shared" si="16"/>
        <v>14</v>
      </c>
      <c r="E73" s="118">
        <f t="shared" si="16"/>
        <v>822</v>
      </c>
      <c r="F73" s="118">
        <f t="shared" si="16"/>
        <v>680</v>
      </c>
      <c r="G73" s="118">
        <f t="shared" si="16"/>
        <v>65</v>
      </c>
      <c r="H73" s="118">
        <f t="shared" si="16"/>
        <v>77</v>
      </c>
      <c r="I73" s="115"/>
    </row>
    <row r="74" spans="1:9" s="22" customFormat="1" ht="19.5" customHeight="1">
      <c r="A74" s="136"/>
      <c r="B74" s="100" t="s">
        <v>245</v>
      </c>
      <c r="C74" s="118">
        <f>SUM(C75:C76)</f>
        <v>3</v>
      </c>
      <c r="D74" s="118">
        <f aca="true" t="shared" si="17" ref="D74:I74">SUM(D75:D76)</f>
        <v>3</v>
      </c>
      <c r="E74" s="118">
        <f t="shared" si="17"/>
        <v>173</v>
      </c>
      <c r="F74" s="118">
        <f t="shared" si="17"/>
        <v>120</v>
      </c>
      <c r="G74" s="118">
        <f t="shared" si="17"/>
        <v>0</v>
      </c>
      <c r="H74" s="118">
        <f t="shared" si="17"/>
        <v>53</v>
      </c>
      <c r="I74" s="118">
        <f t="shared" si="17"/>
        <v>0</v>
      </c>
    </row>
    <row r="75" spans="1:9" s="22" customFormat="1" ht="19.5" customHeight="1">
      <c r="A75" s="136"/>
      <c r="B75" s="84" t="s">
        <v>35</v>
      </c>
      <c r="C75" s="37">
        <v>1</v>
      </c>
      <c r="D75" s="37">
        <v>2</v>
      </c>
      <c r="E75" s="77">
        <f t="shared" si="3"/>
        <v>79</v>
      </c>
      <c r="F75" s="77">
        <v>60</v>
      </c>
      <c r="G75" s="77">
        <v>0</v>
      </c>
      <c r="H75" s="77">
        <v>19</v>
      </c>
      <c r="I75" s="99"/>
    </row>
    <row r="76" spans="1:9" s="22" customFormat="1" ht="19.5" customHeight="1">
      <c r="A76" s="136"/>
      <c r="B76" s="84" t="s">
        <v>36</v>
      </c>
      <c r="C76" s="37">
        <v>2</v>
      </c>
      <c r="D76" s="37">
        <v>1</v>
      </c>
      <c r="E76" s="77">
        <f t="shared" si="3"/>
        <v>94</v>
      </c>
      <c r="F76" s="77">
        <v>60</v>
      </c>
      <c r="G76" s="77">
        <v>0</v>
      </c>
      <c r="H76" s="77">
        <v>34</v>
      </c>
      <c r="I76" s="99"/>
    </row>
    <row r="77" spans="1:9" s="22" customFormat="1" ht="19.5" customHeight="1">
      <c r="A77" s="136"/>
      <c r="B77" s="106" t="s">
        <v>37</v>
      </c>
      <c r="C77" s="37">
        <v>8</v>
      </c>
      <c r="D77" s="37">
        <v>5</v>
      </c>
      <c r="E77" s="77">
        <f t="shared" si="3"/>
        <v>337</v>
      </c>
      <c r="F77" s="77">
        <v>260</v>
      </c>
      <c r="G77" s="77">
        <v>65</v>
      </c>
      <c r="H77" s="77">
        <v>12</v>
      </c>
      <c r="I77" s="99"/>
    </row>
    <row r="78" spans="1:9" s="22" customFormat="1" ht="19.5" customHeight="1">
      <c r="A78" s="136"/>
      <c r="B78" s="106" t="s">
        <v>38</v>
      </c>
      <c r="C78" s="37">
        <v>2</v>
      </c>
      <c r="D78" s="37">
        <v>3</v>
      </c>
      <c r="E78" s="77">
        <f t="shared" si="3"/>
        <v>112</v>
      </c>
      <c r="F78" s="77">
        <v>100</v>
      </c>
      <c r="G78" s="77">
        <v>0</v>
      </c>
      <c r="H78" s="77">
        <v>12</v>
      </c>
      <c r="I78" s="99"/>
    </row>
    <row r="79" spans="1:9" s="22" customFormat="1" ht="19.5" customHeight="1">
      <c r="A79" s="136"/>
      <c r="B79" s="116" t="s">
        <v>39</v>
      </c>
      <c r="C79" s="37">
        <v>3</v>
      </c>
      <c r="D79" s="37">
        <v>2</v>
      </c>
      <c r="E79" s="77">
        <f t="shared" si="3"/>
        <v>100</v>
      </c>
      <c r="F79" s="77">
        <v>100</v>
      </c>
      <c r="G79" s="77">
        <v>0</v>
      </c>
      <c r="H79" s="77"/>
      <c r="I79" s="99"/>
    </row>
    <row r="80" spans="1:9" s="22" customFormat="1" ht="19.5" customHeight="1">
      <c r="A80" s="136"/>
      <c r="B80" s="117" t="s">
        <v>40</v>
      </c>
      <c r="C80" s="37">
        <v>4</v>
      </c>
      <c r="D80" s="37">
        <v>1</v>
      </c>
      <c r="E80" s="77">
        <f t="shared" si="3"/>
        <v>100</v>
      </c>
      <c r="F80" s="77">
        <v>100</v>
      </c>
      <c r="G80" s="77">
        <v>0</v>
      </c>
      <c r="H80" s="77"/>
      <c r="I80" s="99"/>
    </row>
    <row r="81" spans="1:9" s="22" customFormat="1" ht="19.5" customHeight="1">
      <c r="A81" s="134" t="s">
        <v>225</v>
      </c>
      <c r="B81" s="114" t="s">
        <v>253</v>
      </c>
      <c r="C81" s="49">
        <f aca="true" t="shared" si="18" ref="C81:H81">SUM(C83:C94)</f>
        <v>40</v>
      </c>
      <c r="D81" s="49">
        <f t="shared" si="18"/>
        <v>52</v>
      </c>
      <c r="E81" s="49">
        <f t="shared" si="18"/>
        <v>2386</v>
      </c>
      <c r="F81" s="49">
        <f t="shared" si="18"/>
        <v>1840</v>
      </c>
      <c r="G81" s="49">
        <f t="shared" si="18"/>
        <v>135</v>
      </c>
      <c r="H81" s="49">
        <f t="shared" si="18"/>
        <v>411</v>
      </c>
      <c r="I81" s="115"/>
    </row>
    <row r="82" spans="1:9" s="22" customFormat="1" ht="19.5" customHeight="1">
      <c r="A82" s="134"/>
      <c r="B82" s="100" t="s">
        <v>245</v>
      </c>
      <c r="C82" s="49">
        <f aca="true" t="shared" si="19" ref="C82:H82">SUM(C83:C85)</f>
        <v>8</v>
      </c>
      <c r="D82" s="49">
        <f t="shared" si="19"/>
        <v>7</v>
      </c>
      <c r="E82" s="49">
        <f t="shared" si="19"/>
        <v>328</v>
      </c>
      <c r="F82" s="49">
        <f t="shared" si="19"/>
        <v>300</v>
      </c>
      <c r="G82" s="49">
        <f t="shared" si="19"/>
        <v>0</v>
      </c>
      <c r="H82" s="49">
        <f t="shared" si="19"/>
        <v>28</v>
      </c>
      <c r="I82" s="115"/>
    </row>
    <row r="83" spans="1:9" s="22" customFormat="1" ht="19.5" customHeight="1">
      <c r="A83" s="134"/>
      <c r="B83" s="86" t="s">
        <v>259</v>
      </c>
      <c r="C83" s="87">
        <v>1</v>
      </c>
      <c r="D83" s="88"/>
      <c r="E83" s="77">
        <f t="shared" si="3"/>
        <v>20</v>
      </c>
      <c r="F83" s="77">
        <v>20</v>
      </c>
      <c r="G83" s="77">
        <v>0</v>
      </c>
      <c r="H83" s="77"/>
      <c r="I83" s="99" t="s">
        <v>268</v>
      </c>
    </row>
    <row r="84" spans="1:9" s="22" customFormat="1" ht="19.5" customHeight="1">
      <c r="A84" s="134"/>
      <c r="B84" s="89" t="s">
        <v>42</v>
      </c>
      <c r="C84" s="81">
        <v>2</v>
      </c>
      <c r="D84" s="81">
        <v>5</v>
      </c>
      <c r="E84" s="77">
        <f aca="true" t="shared" si="20" ref="E84:E141">F84+G84+H84</f>
        <v>140</v>
      </c>
      <c r="F84" s="77">
        <v>140</v>
      </c>
      <c r="G84" s="77">
        <v>0</v>
      </c>
      <c r="H84" s="77"/>
      <c r="I84" s="99"/>
    </row>
    <row r="85" spans="1:9" s="22" customFormat="1" ht="19.5" customHeight="1">
      <c r="A85" s="134"/>
      <c r="B85" s="86" t="s">
        <v>43</v>
      </c>
      <c r="C85" s="88">
        <v>5</v>
      </c>
      <c r="D85" s="88">
        <v>2</v>
      </c>
      <c r="E85" s="77">
        <f t="shared" si="20"/>
        <v>168</v>
      </c>
      <c r="F85" s="77">
        <v>140</v>
      </c>
      <c r="G85" s="77">
        <v>0</v>
      </c>
      <c r="H85" s="77">
        <v>28</v>
      </c>
      <c r="I85" s="99"/>
    </row>
    <row r="86" spans="1:9" s="22" customFormat="1" ht="19.5" customHeight="1">
      <c r="A86" s="134"/>
      <c r="B86" s="113" t="s">
        <v>44</v>
      </c>
      <c r="C86" s="88">
        <v>5</v>
      </c>
      <c r="D86" s="88"/>
      <c r="E86" s="77">
        <f t="shared" si="20"/>
        <v>119</v>
      </c>
      <c r="F86" s="77">
        <v>100</v>
      </c>
      <c r="G86" s="77">
        <v>0</v>
      </c>
      <c r="H86" s="77">
        <v>19</v>
      </c>
      <c r="I86" s="99"/>
    </row>
    <row r="87" spans="1:9" s="22" customFormat="1" ht="19.5" customHeight="1">
      <c r="A87" s="134"/>
      <c r="B87" s="113" t="s">
        <v>45</v>
      </c>
      <c r="C87" s="88">
        <v>2</v>
      </c>
      <c r="D87" s="88">
        <v>9</v>
      </c>
      <c r="E87" s="77">
        <f t="shared" si="20"/>
        <v>309</v>
      </c>
      <c r="F87" s="77">
        <v>220</v>
      </c>
      <c r="G87" s="77">
        <v>0</v>
      </c>
      <c r="H87" s="77">
        <v>89</v>
      </c>
      <c r="I87" s="99"/>
    </row>
    <row r="88" spans="1:9" s="22" customFormat="1" ht="19.5" customHeight="1">
      <c r="A88" s="134"/>
      <c r="B88" s="113" t="s">
        <v>46</v>
      </c>
      <c r="C88" s="88">
        <v>6</v>
      </c>
      <c r="D88" s="88">
        <v>7</v>
      </c>
      <c r="E88" s="77">
        <f t="shared" si="20"/>
        <v>331</v>
      </c>
      <c r="F88" s="77">
        <v>260</v>
      </c>
      <c r="G88" s="77">
        <v>65</v>
      </c>
      <c r="H88" s="77">
        <v>6</v>
      </c>
      <c r="I88" s="99"/>
    </row>
    <row r="89" spans="1:9" s="22" customFormat="1" ht="19.5" customHeight="1">
      <c r="A89" s="134"/>
      <c r="B89" s="113" t="s">
        <v>47</v>
      </c>
      <c r="C89" s="88">
        <v>2</v>
      </c>
      <c r="D89" s="88">
        <v>5</v>
      </c>
      <c r="E89" s="77">
        <f t="shared" si="20"/>
        <v>199</v>
      </c>
      <c r="F89" s="77">
        <v>140</v>
      </c>
      <c r="G89" s="77">
        <v>0</v>
      </c>
      <c r="H89" s="77">
        <v>59</v>
      </c>
      <c r="I89" s="99"/>
    </row>
    <row r="90" spans="1:9" s="22" customFormat="1" ht="19.5" customHeight="1">
      <c r="A90" s="134"/>
      <c r="B90" s="113" t="s">
        <v>48</v>
      </c>
      <c r="C90" s="88">
        <v>4</v>
      </c>
      <c r="D90" s="88">
        <v>16</v>
      </c>
      <c r="E90" s="77">
        <f t="shared" si="20"/>
        <v>459</v>
      </c>
      <c r="F90" s="77">
        <v>400</v>
      </c>
      <c r="G90" s="77">
        <v>0</v>
      </c>
      <c r="H90" s="77">
        <v>59</v>
      </c>
      <c r="I90" s="99"/>
    </row>
    <row r="91" spans="1:9" s="22" customFormat="1" ht="19.5" customHeight="1">
      <c r="A91" s="134"/>
      <c r="B91" s="113" t="s">
        <v>49</v>
      </c>
      <c r="C91" s="88">
        <v>5</v>
      </c>
      <c r="D91" s="88">
        <v>2</v>
      </c>
      <c r="E91" s="77">
        <f t="shared" si="20"/>
        <v>180</v>
      </c>
      <c r="F91" s="77">
        <v>140</v>
      </c>
      <c r="G91" s="77">
        <v>0</v>
      </c>
      <c r="H91" s="77">
        <v>40</v>
      </c>
      <c r="I91" s="99"/>
    </row>
    <row r="92" spans="1:9" s="22" customFormat="1" ht="19.5" customHeight="1">
      <c r="A92" s="134"/>
      <c r="B92" s="113" t="s">
        <v>50</v>
      </c>
      <c r="C92" s="88">
        <v>4</v>
      </c>
      <c r="D92" s="88">
        <v>2</v>
      </c>
      <c r="E92" s="77">
        <f t="shared" si="20"/>
        <v>209</v>
      </c>
      <c r="F92" s="77">
        <v>120</v>
      </c>
      <c r="G92" s="77">
        <v>30</v>
      </c>
      <c r="H92" s="77">
        <v>59</v>
      </c>
      <c r="I92" s="99"/>
    </row>
    <row r="93" spans="1:9" s="22" customFormat="1" ht="19.5" customHeight="1">
      <c r="A93" s="134"/>
      <c r="B93" s="113" t="s">
        <v>51</v>
      </c>
      <c r="C93" s="88">
        <v>3</v>
      </c>
      <c r="D93" s="88">
        <v>3</v>
      </c>
      <c r="E93" s="77">
        <f t="shared" si="20"/>
        <v>156</v>
      </c>
      <c r="F93" s="77">
        <v>120</v>
      </c>
      <c r="G93" s="77">
        <v>30</v>
      </c>
      <c r="H93" s="77">
        <v>6</v>
      </c>
      <c r="I93" s="99"/>
    </row>
    <row r="94" spans="1:9" s="22" customFormat="1" ht="19.5" customHeight="1">
      <c r="A94" s="134"/>
      <c r="B94" s="113" t="s">
        <v>52</v>
      </c>
      <c r="C94" s="88">
        <v>1</v>
      </c>
      <c r="D94" s="88">
        <v>1</v>
      </c>
      <c r="E94" s="77">
        <f t="shared" si="20"/>
        <v>96</v>
      </c>
      <c r="F94" s="77">
        <v>40</v>
      </c>
      <c r="G94" s="77">
        <v>10</v>
      </c>
      <c r="H94" s="77">
        <v>46</v>
      </c>
      <c r="I94" s="99"/>
    </row>
    <row r="95" spans="1:9" s="22" customFormat="1" ht="19.5" customHeight="1">
      <c r="A95" s="136" t="s">
        <v>65</v>
      </c>
      <c r="B95" s="110" t="s">
        <v>254</v>
      </c>
      <c r="C95" s="111">
        <f aca="true" t="shared" si="21" ref="C95:H95">SUM(C97:C109)</f>
        <v>109</v>
      </c>
      <c r="D95" s="111">
        <f t="shared" si="21"/>
        <v>100</v>
      </c>
      <c r="E95" s="111">
        <f t="shared" si="21"/>
        <v>4582</v>
      </c>
      <c r="F95" s="111">
        <f t="shared" si="21"/>
        <v>4180</v>
      </c>
      <c r="G95" s="111">
        <f t="shared" si="21"/>
        <v>380</v>
      </c>
      <c r="H95" s="111">
        <f t="shared" si="21"/>
        <v>22</v>
      </c>
      <c r="I95" s="99"/>
    </row>
    <row r="96" spans="1:9" s="22" customFormat="1" ht="19.5" customHeight="1">
      <c r="A96" s="136"/>
      <c r="B96" s="100" t="s">
        <v>245</v>
      </c>
      <c r="C96" s="111">
        <f>SUM(C97:C100)</f>
        <v>19</v>
      </c>
      <c r="D96" s="111">
        <f aca="true" t="shared" si="22" ref="D96:I96">SUM(D97:D100)</f>
        <v>21</v>
      </c>
      <c r="E96" s="111">
        <f t="shared" si="22"/>
        <v>800</v>
      </c>
      <c r="F96" s="111">
        <f t="shared" si="22"/>
        <v>800</v>
      </c>
      <c r="G96" s="111">
        <f t="shared" si="22"/>
        <v>0</v>
      </c>
      <c r="H96" s="111">
        <f t="shared" si="22"/>
        <v>0</v>
      </c>
      <c r="I96" s="88">
        <f t="shared" si="22"/>
        <v>0</v>
      </c>
    </row>
    <row r="97" spans="1:9" s="22" customFormat="1" ht="19.5" customHeight="1">
      <c r="A97" s="136"/>
      <c r="B97" s="82" t="s">
        <v>67</v>
      </c>
      <c r="C97" s="80">
        <v>10</v>
      </c>
      <c r="D97" s="80">
        <v>10</v>
      </c>
      <c r="E97" s="77">
        <f t="shared" si="20"/>
        <v>400</v>
      </c>
      <c r="F97" s="77">
        <v>400</v>
      </c>
      <c r="G97" s="77">
        <v>0</v>
      </c>
      <c r="H97" s="77"/>
      <c r="I97" s="99"/>
    </row>
    <row r="98" spans="1:9" s="22" customFormat="1" ht="19.5" customHeight="1">
      <c r="A98" s="136"/>
      <c r="B98" s="82" t="s">
        <v>68</v>
      </c>
      <c r="C98" s="80">
        <v>5</v>
      </c>
      <c r="D98" s="80">
        <v>4</v>
      </c>
      <c r="E98" s="77">
        <f t="shared" si="20"/>
        <v>180</v>
      </c>
      <c r="F98" s="77">
        <v>180</v>
      </c>
      <c r="G98" s="77">
        <v>0</v>
      </c>
      <c r="H98" s="77"/>
      <c r="I98" s="99"/>
    </row>
    <row r="99" spans="1:9" s="22" customFormat="1" ht="19.5" customHeight="1">
      <c r="A99" s="136"/>
      <c r="B99" s="82" t="s">
        <v>262</v>
      </c>
      <c r="C99" s="80">
        <v>4</v>
      </c>
      <c r="D99" s="80">
        <v>6</v>
      </c>
      <c r="E99" s="77">
        <f>F99+G99+H99</f>
        <v>200</v>
      </c>
      <c r="F99" s="77">
        <v>200</v>
      </c>
      <c r="G99" s="77">
        <v>0</v>
      </c>
      <c r="H99" s="77"/>
      <c r="I99" s="99"/>
    </row>
    <row r="100" spans="1:9" s="22" customFormat="1" ht="19.5" customHeight="1">
      <c r="A100" s="136"/>
      <c r="B100" s="82" t="s">
        <v>263</v>
      </c>
      <c r="C100" s="80"/>
      <c r="D100" s="80">
        <v>1</v>
      </c>
      <c r="E100" s="77">
        <f>F100+G100+H100</f>
        <v>20</v>
      </c>
      <c r="F100" s="77">
        <v>20</v>
      </c>
      <c r="G100" s="77">
        <v>0</v>
      </c>
      <c r="H100" s="77"/>
      <c r="I100" s="99"/>
    </row>
    <row r="101" spans="1:9" s="22" customFormat="1" ht="19.5" customHeight="1">
      <c r="A101" s="136"/>
      <c r="B101" s="107" t="s">
        <v>70</v>
      </c>
      <c r="C101" s="77">
        <v>10</v>
      </c>
      <c r="D101" s="80">
        <v>10</v>
      </c>
      <c r="E101" s="77">
        <f t="shared" si="20"/>
        <v>400</v>
      </c>
      <c r="F101" s="77">
        <v>400</v>
      </c>
      <c r="G101" s="77">
        <v>0</v>
      </c>
      <c r="H101" s="77"/>
      <c r="I101" s="99"/>
    </row>
    <row r="102" spans="1:9" s="22" customFormat="1" ht="19.5" customHeight="1">
      <c r="A102" s="136"/>
      <c r="B102" s="107" t="s">
        <v>69</v>
      </c>
      <c r="C102" s="80">
        <v>4</v>
      </c>
      <c r="D102" s="80">
        <v>2</v>
      </c>
      <c r="E102" s="77">
        <f t="shared" si="20"/>
        <v>120</v>
      </c>
      <c r="F102" s="77">
        <v>120</v>
      </c>
      <c r="G102" s="77">
        <v>0</v>
      </c>
      <c r="H102" s="77"/>
      <c r="I102" s="99"/>
    </row>
    <row r="103" spans="1:9" s="22" customFormat="1" ht="19.5" customHeight="1">
      <c r="A103" s="136"/>
      <c r="B103" s="107" t="s">
        <v>71</v>
      </c>
      <c r="C103" s="80">
        <v>1</v>
      </c>
      <c r="D103" s="80">
        <v>4</v>
      </c>
      <c r="E103" s="77">
        <f t="shared" si="20"/>
        <v>125</v>
      </c>
      <c r="F103" s="77">
        <v>100</v>
      </c>
      <c r="G103" s="77">
        <v>25</v>
      </c>
      <c r="H103" s="77"/>
      <c r="I103" s="99"/>
    </row>
    <row r="104" spans="1:9" s="22" customFormat="1" ht="19.5" customHeight="1">
      <c r="A104" s="136"/>
      <c r="B104" s="107" t="s">
        <v>264</v>
      </c>
      <c r="C104" s="80">
        <v>35</v>
      </c>
      <c r="D104" s="80">
        <v>26</v>
      </c>
      <c r="E104" s="77">
        <f t="shared" si="20"/>
        <v>1242</v>
      </c>
      <c r="F104" s="77">
        <v>1220</v>
      </c>
      <c r="G104" s="77">
        <v>0</v>
      </c>
      <c r="H104" s="77">
        <v>22</v>
      </c>
      <c r="I104" s="99"/>
    </row>
    <row r="105" spans="1:9" s="22" customFormat="1" ht="19.5" customHeight="1">
      <c r="A105" s="136"/>
      <c r="B105" s="107" t="s">
        <v>74</v>
      </c>
      <c r="C105" s="80">
        <v>2</v>
      </c>
      <c r="D105" s="80">
        <v>3</v>
      </c>
      <c r="E105" s="77">
        <f t="shared" si="20"/>
        <v>125</v>
      </c>
      <c r="F105" s="77">
        <v>100</v>
      </c>
      <c r="G105" s="77">
        <v>25</v>
      </c>
      <c r="H105" s="77"/>
      <c r="I105" s="99"/>
    </row>
    <row r="106" spans="1:9" s="22" customFormat="1" ht="19.5" customHeight="1">
      <c r="A106" s="136"/>
      <c r="B106" s="107" t="s">
        <v>75</v>
      </c>
      <c r="C106" s="80">
        <v>15</v>
      </c>
      <c r="D106" s="80">
        <v>20</v>
      </c>
      <c r="E106" s="77">
        <f t="shared" si="20"/>
        <v>875</v>
      </c>
      <c r="F106" s="77">
        <v>700</v>
      </c>
      <c r="G106" s="77">
        <v>175</v>
      </c>
      <c r="H106" s="77"/>
      <c r="I106" s="99"/>
    </row>
    <row r="107" spans="1:9" s="22" customFormat="1" ht="19.5" customHeight="1">
      <c r="A107" s="136"/>
      <c r="B107" s="107" t="s">
        <v>73</v>
      </c>
      <c r="C107" s="80">
        <v>8</v>
      </c>
      <c r="D107" s="77">
        <v>8</v>
      </c>
      <c r="E107" s="77">
        <f t="shared" si="20"/>
        <v>400</v>
      </c>
      <c r="F107" s="77">
        <v>320</v>
      </c>
      <c r="G107" s="77">
        <v>80</v>
      </c>
      <c r="H107" s="77"/>
      <c r="I107" s="99"/>
    </row>
    <row r="108" spans="1:9" s="22" customFormat="1" ht="19.5" customHeight="1">
      <c r="A108" s="136"/>
      <c r="B108" s="107" t="s">
        <v>77</v>
      </c>
      <c r="C108" s="77">
        <v>4</v>
      </c>
      <c r="D108" s="80">
        <v>2</v>
      </c>
      <c r="E108" s="77">
        <f t="shared" si="20"/>
        <v>120</v>
      </c>
      <c r="F108" s="77">
        <v>120</v>
      </c>
      <c r="G108" s="77">
        <v>0</v>
      </c>
      <c r="H108" s="77"/>
      <c r="I108" s="99"/>
    </row>
    <row r="109" spans="1:9" s="22" customFormat="1" ht="19.5" customHeight="1">
      <c r="A109" s="136"/>
      <c r="B109" s="107" t="s">
        <v>76</v>
      </c>
      <c r="C109" s="80">
        <v>11</v>
      </c>
      <c r="D109" s="80">
        <v>4</v>
      </c>
      <c r="E109" s="77">
        <f t="shared" si="20"/>
        <v>375</v>
      </c>
      <c r="F109" s="77">
        <v>300</v>
      </c>
      <c r="G109" s="77">
        <v>75</v>
      </c>
      <c r="H109" s="77"/>
      <c r="I109" s="99"/>
    </row>
    <row r="110" spans="1:9" s="22" customFormat="1" ht="19.5" customHeight="1">
      <c r="A110" s="136" t="s">
        <v>66</v>
      </c>
      <c r="B110" s="100" t="s">
        <v>255</v>
      </c>
      <c r="C110" s="108">
        <f aca="true" t="shared" si="23" ref="C110:H110">SUM(C112:C117)</f>
        <v>12</v>
      </c>
      <c r="D110" s="108">
        <f t="shared" si="23"/>
        <v>25</v>
      </c>
      <c r="E110" s="108">
        <f t="shared" si="23"/>
        <v>1339</v>
      </c>
      <c r="F110" s="108">
        <f t="shared" si="23"/>
        <v>740</v>
      </c>
      <c r="G110" s="108">
        <f t="shared" si="23"/>
        <v>155</v>
      </c>
      <c r="H110" s="108">
        <f t="shared" si="23"/>
        <v>444</v>
      </c>
      <c r="I110" s="99"/>
    </row>
    <row r="111" spans="1:9" s="22" customFormat="1" ht="19.5" customHeight="1">
      <c r="A111" s="136"/>
      <c r="B111" s="100" t="s">
        <v>245</v>
      </c>
      <c r="C111" s="108">
        <f aca="true" t="shared" si="24" ref="C111:H111">SUM(C112:C113)</f>
        <v>1</v>
      </c>
      <c r="D111" s="108">
        <f t="shared" si="24"/>
        <v>5</v>
      </c>
      <c r="E111" s="108">
        <f t="shared" si="24"/>
        <v>129</v>
      </c>
      <c r="F111" s="108">
        <f t="shared" si="24"/>
        <v>120</v>
      </c>
      <c r="G111" s="108">
        <f t="shared" si="24"/>
        <v>0</v>
      </c>
      <c r="H111" s="108">
        <f t="shared" si="24"/>
        <v>9</v>
      </c>
      <c r="I111" s="99"/>
    </row>
    <row r="112" spans="1:9" s="22" customFormat="1" ht="19.5" customHeight="1">
      <c r="A112" s="136"/>
      <c r="B112" s="82" t="s">
        <v>259</v>
      </c>
      <c r="C112" s="77"/>
      <c r="D112" s="77">
        <v>2</v>
      </c>
      <c r="E112" s="77">
        <f aca="true" t="shared" si="25" ref="E112:E117">F112+G112+H112</f>
        <v>40</v>
      </c>
      <c r="F112" s="77">
        <v>40</v>
      </c>
      <c r="G112" s="77">
        <v>0</v>
      </c>
      <c r="H112" s="77"/>
      <c r="I112" s="99" t="s">
        <v>258</v>
      </c>
    </row>
    <row r="113" spans="1:9" s="22" customFormat="1" ht="19.5" customHeight="1">
      <c r="A113" s="136"/>
      <c r="B113" s="82" t="s">
        <v>79</v>
      </c>
      <c r="C113" s="77">
        <v>1</v>
      </c>
      <c r="D113" s="77">
        <v>3</v>
      </c>
      <c r="E113" s="77">
        <f t="shared" si="25"/>
        <v>89</v>
      </c>
      <c r="F113" s="77">
        <v>80</v>
      </c>
      <c r="G113" s="77">
        <v>0</v>
      </c>
      <c r="H113" s="77">
        <v>9</v>
      </c>
      <c r="I113" s="99"/>
    </row>
    <row r="114" spans="1:9" s="22" customFormat="1" ht="19.5" customHeight="1">
      <c r="A114" s="136"/>
      <c r="B114" s="107" t="s">
        <v>81</v>
      </c>
      <c r="C114" s="77">
        <v>2</v>
      </c>
      <c r="D114" s="77">
        <v>3</v>
      </c>
      <c r="E114" s="77">
        <f t="shared" si="25"/>
        <v>140</v>
      </c>
      <c r="F114" s="77">
        <v>100</v>
      </c>
      <c r="G114" s="77">
        <v>25</v>
      </c>
      <c r="H114" s="77">
        <v>15</v>
      </c>
      <c r="I114" s="99"/>
    </row>
    <row r="115" spans="1:9" s="22" customFormat="1" ht="19.5" customHeight="1">
      <c r="A115" s="136"/>
      <c r="B115" s="107" t="s">
        <v>82</v>
      </c>
      <c r="C115" s="77">
        <v>4</v>
      </c>
      <c r="D115" s="77">
        <v>12</v>
      </c>
      <c r="E115" s="77">
        <f t="shared" si="25"/>
        <v>437</v>
      </c>
      <c r="F115" s="77">
        <v>320</v>
      </c>
      <c r="G115" s="77">
        <v>80</v>
      </c>
      <c r="H115" s="77">
        <v>37</v>
      </c>
      <c r="I115" s="99"/>
    </row>
    <row r="116" spans="1:9" s="22" customFormat="1" ht="19.5" customHeight="1">
      <c r="A116" s="136"/>
      <c r="B116" s="107" t="s">
        <v>83</v>
      </c>
      <c r="C116" s="77">
        <v>5</v>
      </c>
      <c r="D116" s="77">
        <v>5</v>
      </c>
      <c r="E116" s="77">
        <f t="shared" si="25"/>
        <v>377</v>
      </c>
      <c r="F116" s="77">
        <v>200</v>
      </c>
      <c r="G116" s="77">
        <v>50</v>
      </c>
      <c r="H116" s="77">
        <v>127</v>
      </c>
      <c r="I116" s="99"/>
    </row>
    <row r="117" spans="1:9" s="22" customFormat="1" ht="19.5" customHeight="1">
      <c r="A117" s="136"/>
      <c r="B117" s="107" t="s">
        <v>177</v>
      </c>
      <c r="C117" s="77"/>
      <c r="D117" s="77"/>
      <c r="E117" s="77">
        <f t="shared" si="25"/>
        <v>256</v>
      </c>
      <c r="F117" s="77"/>
      <c r="G117" s="77"/>
      <c r="H117" s="77">
        <v>256</v>
      </c>
      <c r="I117" s="99"/>
    </row>
    <row r="118" spans="1:9" s="22" customFormat="1" ht="19.5" customHeight="1">
      <c r="A118" s="134" t="s">
        <v>33</v>
      </c>
      <c r="B118" s="100" t="s">
        <v>256</v>
      </c>
      <c r="C118" s="80">
        <f aca="true" t="shared" si="26" ref="C118:H118">SUM(C120:C131)</f>
        <v>68</v>
      </c>
      <c r="D118" s="80">
        <f t="shared" si="26"/>
        <v>59</v>
      </c>
      <c r="E118" s="80">
        <f t="shared" si="26"/>
        <v>3233</v>
      </c>
      <c r="F118" s="80">
        <f t="shared" si="26"/>
        <v>2540</v>
      </c>
      <c r="G118" s="80">
        <f t="shared" si="26"/>
        <v>635</v>
      </c>
      <c r="H118" s="80">
        <f t="shared" si="26"/>
        <v>58</v>
      </c>
      <c r="I118" s="99"/>
    </row>
    <row r="119" spans="1:9" s="22" customFormat="1" ht="19.5" customHeight="1">
      <c r="A119" s="134"/>
      <c r="B119" s="100" t="s">
        <v>245</v>
      </c>
      <c r="C119" s="80">
        <f aca="true" t="shared" si="27" ref="C119:H119">C120</f>
        <v>3</v>
      </c>
      <c r="D119" s="80">
        <f t="shared" si="27"/>
        <v>5</v>
      </c>
      <c r="E119" s="80">
        <f t="shared" si="27"/>
        <v>200</v>
      </c>
      <c r="F119" s="80">
        <f t="shared" si="27"/>
        <v>160</v>
      </c>
      <c r="G119" s="80">
        <f t="shared" si="27"/>
        <v>40</v>
      </c>
      <c r="H119" s="80">
        <f t="shared" si="27"/>
        <v>0</v>
      </c>
      <c r="I119" s="99"/>
    </row>
    <row r="120" spans="1:9" s="22" customFormat="1" ht="19.5" customHeight="1">
      <c r="A120" s="134"/>
      <c r="B120" s="96" t="s">
        <v>22</v>
      </c>
      <c r="C120" s="96">
        <v>3</v>
      </c>
      <c r="D120" s="96">
        <v>5</v>
      </c>
      <c r="E120" s="77">
        <f>F120+G120+H120</f>
        <v>200</v>
      </c>
      <c r="F120" s="77">
        <v>160</v>
      </c>
      <c r="G120" s="77">
        <v>40</v>
      </c>
      <c r="H120" s="77"/>
      <c r="I120" s="99"/>
    </row>
    <row r="121" spans="1:9" s="22" customFormat="1" ht="19.5" customHeight="1">
      <c r="A121" s="134"/>
      <c r="B121" s="104" t="s">
        <v>21</v>
      </c>
      <c r="C121" s="91">
        <v>4</v>
      </c>
      <c r="D121" s="91">
        <v>4</v>
      </c>
      <c r="E121" s="77">
        <f t="shared" si="20"/>
        <v>228</v>
      </c>
      <c r="F121" s="77">
        <v>160</v>
      </c>
      <c r="G121" s="77">
        <v>40</v>
      </c>
      <c r="H121" s="77">
        <v>28</v>
      </c>
      <c r="I121" s="99"/>
    </row>
    <row r="122" spans="1:9" s="22" customFormat="1" ht="19.5" customHeight="1">
      <c r="A122" s="134"/>
      <c r="B122" s="104" t="s">
        <v>23</v>
      </c>
      <c r="C122" s="96">
        <v>2</v>
      </c>
      <c r="D122" s="96"/>
      <c r="E122" s="77">
        <f t="shared" si="20"/>
        <v>53</v>
      </c>
      <c r="F122" s="77">
        <v>40</v>
      </c>
      <c r="G122" s="77">
        <v>10</v>
      </c>
      <c r="H122" s="77">
        <v>3</v>
      </c>
      <c r="I122" s="99"/>
    </row>
    <row r="123" spans="1:9" s="22" customFormat="1" ht="19.5" customHeight="1">
      <c r="A123" s="134"/>
      <c r="B123" s="105" t="s">
        <v>24</v>
      </c>
      <c r="C123" s="96">
        <v>5</v>
      </c>
      <c r="D123" s="96">
        <v>5</v>
      </c>
      <c r="E123" s="77">
        <f t="shared" si="20"/>
        <v>250</v>
      </c>
      <c r="F123" s="77">
        <v>200</v>
      </c>
      <c r="G123" s="77">
        <v>50</v>
      </c>
      <c r="H123" s="77"/>
      <c r="I123" s="99"/>
    </row>
    <row r="124" spans="1:9" s="22" customFormat="1" ht="19.5" customHeight="1">
      <c r="A124" s="134"/>
      <c r="B124" s="104" t="s">
        <v>25</v>
      </c>
      <c r="C124" s="96">
        <v>4</v>
      </c>
      <c r="D124" s="96"/>
      <c r="E124" s="77">
        <f t="shared" si="20"/>
        <v>100</v>
      </c>
      <c r="F124" s="77">
        <v>80</v>
      </c>
      <c r="G124" s="77">
        <v>20</v>
      </c>
      <c r="H124" s="77"/>
      <c r="I124" s="99"/>
    </row>
    <row r="125" spans="1:9" s="22" customFormat="1" ht="19.5" customHeight="1">
      <c r="A125" s="134"/>
      <c r="B125" s="104" t="s">
        <v>26</v>
      </c>
      <c r="C125" s="96">
        <v>16</v>
      </c>
      <c r="D125" s="96"/>
      <c r="E125" s="77">
        <f t="shared" si="20"/>
        <v>409</v>
      </c>
      <c r="F125" s="77">
        <v>320</v>
      </c>
      <c r="G125" s="77">
        <v>80</v>
      </c>
      <c r="H125" s="77">
        <v>9</v>
      </c>
      <c r="I125" s="99"/>
    </row>
    <row r="126" spans="1:9" s="22" customFormat="1" ht="19.5" customHeight="1">
      <c r="A126" s="134"/>
      <c r="B126" s="104" t="s">
        <v>27</v>
      </c>
      <c r="C126" s="96">
        <v>8</v>
      </c>
      <c r="D126" s="96"/>
      <c r="E126" s="77">
        <f t="shared" si="20"/>
        <v>200</v>
      </c>
      <c r="F126" s="77">
        <v>160</v>
      </c>
      <c r="G126" s="77">
        <v>40</v>
      </c>
      <c r="H126" s="77"/>
      <c r="I126" s="99"/>
    </row>
    <row r="127" spans="1:9" s="22" customFormat="1" ht="19.5" customHeight="1">
      <c r="A127" s="134"/>
      <c r="B127" s="104" t="s">
        <v>28</v>
      </c>
      <c r="C127" s="96">
        <v>4</v>
      </c>
      <c r="D127" s="96">
        <v>2</v>
      </c>
      <c r="E127" s="77">
        <f t="shared" si="20"/>
        <v>153</v>
      </c>
      <c r="F127" s="77">
        <v>120</v>
      </c>
      <c r="G127" s="77">
        <v>30</v>
      </c>
      <c r="H127" s="77">
        <v>3</v>
      </c>
      <c r="I127" s="99"/>
    </row>
    <row r="128" spans="1:9" s="22" customFormat="1" ht="19.5" customHeight="1">
      <c r="A128" s="134"/>
      <c r="B128" s="105" t="s">
        <v>29</v>
      </c>
      <c r="C128" s="96">
        <v>15</v>
      </c>
      <c r="D128" s="96">
        <v>23</v>
      </c>
      <c r="E128" s="77">
        <f t="shared" si="20"/>
        <v>962</v>
      </c>
      <c r="F128" s="77">
        <v>760</v>
      </c>
      <c r="G128" s="77">
        <v>190</v>
      </c>
      <c r="H128" s="77">
        <v>12</v>
      </c>
      <c r="I128" s="99"/>
    </row>
    <row r="129" spans="1:9" s="22" customFormat="1" ht="19.5" customHeight="1">
      <c r="A129" s="134"/>
      <c r="B129" s="104" t="s">
        <v>30</v>
      </c>
      <c r="C129" s="96">
        <v>4</v>
      </c>
      <c r="D129" s="96">
        <v>6</v>
      </c>
      <c r="E129" s="77">
        <f t="shared" si="20"/>
        <v>250</v>
      </c>
      <c r="F129" s="77">
        <v>200</v>
      </c>
      <c r="G129" s="77">
        <v>50</v>
      </c>
      <c r="H129" s="77"/>
      <c r="I129" s="99"/>
    </row>
    <row r="130" spans="1:9" s="22" customFormat="1" ht="19.5" customHeight="1">
      <c r="A130" s="134"/>
      <c r="B130" s="106" t="s">
        <v>31</v>
      </c>
      <c r="C130" s="96">
        <v>2</v>
      </c>
      <c r="D130" s="96">
        <v>13</v>
      </c>
      <c r="E130" s="77">
        <f t="shared" si="20"/>
        <v>375</v>
      </c>
      <c r="F130" s="77">
        <v>300</v>
      </c>
      <c r="G130" s="77">
        <v>75</v>
      </c>
      <c r="H130" s="77"/>
      <c r="I130" s="99"/>
    </row>
    <row r="131" spans="1:9" s="22" customFormat="1" ht="19.5" customHeight="1">
      <c r="A131" s="134"/>
      <c r="B131" s="104" t="s">
        <v>32</v>
      </c>
      <c r="C131" s="96">
        <v>1</v>
      </c>
      <c r="D131" s="96">
        <v>1</v>
      </c>
      <c r="E131" s="77">
        <f t="shared" si="20"/>
        <v>53</v>
      </c>
      <c r="F131" s="77">
        <v>40</v>
      </c>
      <c r="G131" s="77">
        <v>10</v>
      </c>
      <c r="H131" s="77">
        <v>3</v>
      </c>
      <c r="I131" s="99"/>
    </row>
    <row r="132" spans="1:9" s="22" customFormat="1" ht="19.5" customHeight="1">
      <c r="A132" s="137" t="s">
        <v>241</v>
      </c>
      <c r="B132" s="102" t="s">
        <v>257</v>
      </c>
      <c r="C132" s="103">
        <f aca="true" t="shared" si="28" ref="C132:H132">SUM(C133:C141)</f>
        <v>29</v>
      </c>
      <c r="D132" s="103">
        <f t="shared" si="28"/>
        <v>49</v>
      </c>
      <c r="E132" s="103">
        <f t="shared" si="28"/>
        <v>1953</v>
      </c>
      <c r="F132" s="103">
        <f t="shared" si="28"/>
        <v>1560</v>
      </c>
      <c r="G132" s="103">
        <f t="shared" si="28"/>
        <v>390</v>
      </c>
      <c r="H132" s="103">
        <f t="shared" si="28"/>
        <v>3</v>
      </c>
      <c r="I132" s="99"/>
    </row>
    <row r="133" spans="1:9" s="22" customFormat="1" ht="19.5" customHeight="1">
      <c r="A133" s="137"/>
      <c r="B133" s="78" t="s">
        <v>242</v>
      </c>
      <c r="C133" s="80"/>
      <c r="D133" s="80">
        <v>1</v>
      </c>
      <c r="E133" s="77">
        <f>F133+G133+H133</f>
        <v>25</v>
      </c>
      <c r="F133" s="77">
        <v>20</v>
      </c>
      <c r="G133" s="77">
        <v>5</v>
      </c>
      <c r="H133" s="77"/>
      <c r="I133" s="99"/>
    </row>
    <row r="134" spans="1:9" s="22" customFormat="1" ht="19.5" customHeight="1">
      <c r="A134" s="137"/>
      <c r="B134" s="78" t="s">
        <v>228</v>
      </c>
      <c r="C134" s="80">
        <v>5</v>
      </c>
      <c r="D134" s="80">
        <v>3</v>
      </c>
      <c r="E134" s="77">
        <f t="shared" si="20"/>
        <v>200</v>
      </c>
      <c r="F134" s="77">
        <v>160</v>
      </c>
      <c r="G134" s="77">
        <v>40</v>
      </c>
      <c r="H134" s="77"/>
      <c r="I134" s="99"/>
    </row>
    <row r="135" spans="1:9" s="22" customFormat="1" ht="19.5" customHeight="1">
      <c r="A135" s="137"/>
      <c r="B135" s="78" t="s">
        <v>229</v>
      </c>
      <c r="C135" s="80">
        <v>3</v>
      </c>
      <c r="D135" s="80">
        <v>12</v>
      </c>
      <c r="E135" s="77">
        <f t="shared" si="20"/>
        <v>375</v>
      </c>
      <c r="F135" s="77">
        <v>300</v>
      </c>
      <c r="G135" s="77">
        <v>75</v>
      </c>
      <c r="H135" s="77"/>
      <c r="I135" s="99"/>
    </row>
    <row r="136" spans="1:9" s="22" customFormat="1" ht="19.5" customHeight="1">
      <c r="A136" s="137"/>
      <c r="B136" s="78" t="s">
        <v>230</v>
      </c>
      <c r="C136" s="80">
        <v>8</v>
      </c>
      <c r="D136" s="80">
        <v>8</v>
      </c>
      <c r="E136" s="77">
        <f t="shared" si="20"/>
        <v>400</v>
      </c>
      <c r="F136" s="77">
        <v>320</v>
      </c>
      <c r="G136" s="77">
        <v>80</v>
      </c>
      <c r="H136" s="77"/>
      <c r="I136" s="99"/>
    </row>
    <row r="137" spans="1:9" s="22" customFormat="1" ht="19.5" customHeight="1">
      <c r="A137" s="137"/>
      <c r="B137" s="78" t="s">
        <v>231</v>
      </c>
      <c r="C137" s="80">
        <v>1</v>
      </c>
      <c r="D137" s="80">
        <v>13</v>
      </c>
      <c r="E137" s="77">
        <f t="shared" si="20"/>
        <v>350</v>
      </c>
      <c r="F137" s="77">
        <v>280</v>
      </c>
      <c r="G137" s="77">
        <v>70</v>
      </c>
      <c r="H137" s="77"/>
      <c r="I137" s="99"/>
    </row>
    <row r="138" spans="1:9" s="22" customFormat="1" ht="19.5" customHeight="1">
      <c r="A138" s="137"/>
      <c r="B138" s="78" t="s">
        <v>232</v>
      </c>
      <c r="C138" s="80">
        <v>2</v>
      </c>
      <c r="D138" s="80">
        <v>8</v>
      </c>
      <c r="E138" s="77">
        <f t="shared" si="20"/>
        <v>253</v>
      </c>
      <c r="F138" s="77">
        <v>200</v>
      </c>
      <c r="G138" s="77">
        <v>50</v>
      </c>
      <c r="H138" s="77">
        <v>3</v>
      </c>
      <c r="I138" s="99"/>
    </row>
    <row r="139" spans="1:9" s="22" customFormat="1" ht="19.5" customHeight="1">
      <c r="A139" s="137"/>
      <c r="B139" s="78" t="s">
        <v>233</v>
      </c>
      <c r="C139" s="80">
        <v>4</v>
      </c>
      <c r="D139" s="80"/>
      <c r="E139" s="77">
        <f t="shared" si="20"/>
        <v>100</v>
      </c>
      <c r="F139" s="77">
        <v>80</v>
      </c>
      <c r="G139" s="77">
        <v>20</v>
      </c>
      <c r="H139" s="77"/>
      <c r="I139" s="99"/>
    </row>
    <row r="140" spans="1:9" s="22" customFormat="1" ht="19.5" customHeight="1">
      <c r="A140" s="137"/>
      <c r="B140" s="78" t="s">
        <v>234</v>
      </c>
      <c r="C140" s="80">
        <v>5</v>
      </c>
      <c r="D140" s="80">
        <v>1</v>
      </c>
      <c r="E140" s="77">
        <f t="shared" si="20"/>
        <v>150</v>
      </c>
      <c r="F140" s="77">
        <v>120</v>
      </c>
      <c r="G140" s="77">
        <v>30</v>
      </c>
      <c r="H140" s="77"/>
      <c r="I140" s="99"/>
    </row>
    <row r="141" spans="1:9" s="22" customFormat="1" ht="19.5" customHeight="1">
      <c r="A141" s="137"/>
      <c r="B141" s="78" t="s">
        <v>235</v>
      </c>
      <c r="C141" s="80">
        <v>1</v>
      </c>
      <c r="D141" s="80">
        <v>3</v>
      </c>
      <c r="E141" s="77">
        <f t="shared" si="20"/>
        <v>100</v>
      </c>
      <c r="F141" s="77">
        <v>80</v>
      </c>
      <c r="G141" s="77">
        <v>20</v>
      </c>
      <c r="H141" s="77"/>
      <c r="I141" s="99"/>
    </row>
  </sheetData>
  <sheetProtection/>
  <mergeCells count="20">
    <mergeCell ref="A3:A4"/>
    <mergeCell ref="B3:B4"/>
    <mergeCell ref="E3:H3"/>
    <mergeCell ref="A15:A21"/>
    <mergeCell ref="A6:A14"/>
    <mergeCell ref="C3:D3"/>
    <mergeCell ref="A22:A34"/>
    <mergeCell ref="A35:A47"/>
    <mergeCell ref="A48:A58"/>
    <mergeCell ref="A59:A66"/>
    <mergeCell ref="A2:I2"/>
    <mergeCell ref="A110:A117"/>
    <mergeCell ref="A118:A131"/>
    <mergeCell ref="A132:A141"/>
    <mergeCell ref="I3:I4"/>
    <mergeCell ref="A5:B5"/>
    <mergeCell ref="A67:A72"/>
    <mergeCell ref="A73:A80"/>
    <mergeCell ref="A81:A94"/>
    <mergeCell ref="A95:A10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4"/>
  <sheetViews>
    <sheetView workbookViewId="0" topLeftCell="A1">
      <pane xSplit="2" ySplit="3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8" sqref="I18"/>
    </sheetView>
  </sheetViews>
  <sheetFormatPr defaultColWidth="9.00390625" defaultRowHeight="14.25" outlineLevelRow="2"/>
  <cols>
    <col min="1" max="1" width="10.875" style="12" customWidth="1"/>
    <col min="2" max="2" width="9.75390625" style="18" customWidth="1"/>
    <col min="3" max="7" width="11.875" style="18" customWidth="1"/>
    <col min="8" max="16384" width="9.00390625" style="12" customWidth="1"/>
  </cols>
  <sheetData>
    <row r="1" spans="1:7" ht="43.5" customHeight="1">
      <c r="A1" s="145" t="s">
        <v>95</v>
      </c>
      <c r="B1" s="145"/>
      <c r="C1" s="145"/>
      <c r="D1" s="145"/>
      <c r="E1" s="145"/>
      <c r="F1" s="145"/>
      <c r="G1" s="145"/>
    </row>
    <row r="2" spans="1:7" ht="21.75" customHeight="1">
      <c r="A2" s="146" t="s">
        <v>96</v>
      </c>
      <c r="B2" s="147" t="s">
        <v>0</v>
      </c>
      <c r="C2" s="147" t="s">
        <v>1</v>
      </c>
      <c r="D2" s="147"/>
      <c r="E2" s="147"/>
      <c r="F2" s="147" t="s">
        <v>2</v>
      </c>
      <c r="G2" s="147"/>
    </row>
    <row r="3" spans="1:7" ht="21.75" customHeight="1">
      <c r="A3" s="146"/>
      <c r="B3" s="147"/>
      <c r="C3" s="8" t="s">
        <v>103</v>
      </c>
      <c r="D3" s="8" t="s">
        <v>104</v>
      </c>
      <c r="E3" s="8" t="s">
        <v>105</v>
      </c>
      <c r="F3" s="8" t="s">
        <v>106</v>
      </c>
      <c r="G3" s="8" t="s">
        <v>107</v>
      </c>
    </row>
    <row r="4" spans="1:7" s="50" customFormat="1" ht="19.5" customHeight="1">
      <c r="A4" s="48" t="s">
        <v>150</v>
      </c>
      <c r="B4" s="9"/>
      <c r="C4" s="11">
        <f>SUBTOTAL(9,C6:C124)</f>
        <v>500</v>
      </c>
      <c r="D4" s="11">
        <f>SUBTOTAL(9,D6:D124)</f>
        <v>500</v>
      </c>
      <c r="E4" s="11">
        <f>SUBTOTAL(9,E6:E124)</f>
        <v>232</v>
      </c>
      <c r="F4" s="11">
        <f>SUBTOTAL(9,F6:F124)</f>
        <v>200</v>
      </c>
      <c r="G4" s="11">
        <f>SUBTOTAL(9,G6:G124)</f>
        <v>42</v>
      </c>
    </row>
    <row r="5" spans="1:7" s="50" customFormat="1" ht="19.5" customHeight="1" outlineLevel="1">
      <c r="A5" s="48" t="s">
        <v>137</v>
      </c>
      <c r="B5" s="9"/>
      <c r="C5" s="11">
        <f>SUBTOTAL(9,C6:C8)</f>
        <v>0</v>
      </c>
      <c r="D5" s="11">
        <f>SUBTOTAL(9,D6:D8)</f>
        <v>0</v>
      </c>
      <c r="E5" s="11">
        <f>SUBTOTAL(9,E6:E8)</f>
        <v>0</v>
      </c>
      <c r="F5" s="11">
        <f>SUBTOTAL(9,F6:F8)</f>
        <v>10</v>
      </c>
      <c r="G5" s="11">
        <f>SUBTOTAL(9,G6:G8)</f>
        <v>15</v>
      </c>
    </row>
    <row r="6" spans="1:7" s="22" customFormat="1" ht="19.5" customHeight="1" outlineLevel="2">
      <c r="A6" s="21" t="s">
        <v>109</v>
      </c>
      <c r="B6" s="1" t="s">
        <v>92</v>
      </c>
      <c r="C6" s="10"/>
      <c r="D6" s="10"/>
      <c r="E6" s="10"/>
      <c r="F6" s="10">
        <v>2</v>
      </c>
      <c r="G6" s="10">
        <v>2</v>
      </c>
    </row>
    <row r="7" spans="1:7" s="22" customFormat="1" ht="19.5" customHeight="1" outlineLevel="2">
      <c r="A7" s="21" t="s">
        <v>109</v>
      </c>
      <c r="B7" s="1" t="s">
        <v>93</v>
      </c>
      <c r="C7" s="10"/>
      <c r="D7" s="10"/>
      <c r="E7" s="10"/>
      <c r="F7" s="10">
        <v>2</v>
      </c>
      <c r="G7" s="10">
        <v>4</v>
      </c>
    </row>
    <row r="8" spans="1:7" s="22" customFormat="1" ht="19.5" customHeight="1" outlineLevel="2">
      <c r="A8" s="21" t="s">
        <v>109</v>
      </c>
      <c r="B8" s="1" t="s">
        <v>94</v>
      </c>
      <c r="C8" s="10"/>
      <c r="D8" s="10"/>
      <c r="E8" s="10"/>
      <c r="F8" s="10">
        <v>6</v>
      </c>
      <c r="G8" s="10">
        <v>9</v>
      </c>
    </row>
    <row r="9" spans="1:7" s="50" customFormat="1" ht="19.5" customHeight="1" outlineLevel="1">
      <c r="A9" s="48" t="s">
        <v>138</v>
      </c>
      <c r="B9" s="51"/>
      <c r="C9" s="52">
        <f>SUBTOTAL(9,C10:C14)</f>
        <v>18</v>
      </c>
      <c r="D9" s="52">
        <f>SUBTOTAL(9,D10:D14)</f>
        <v>5</v>
      </c>
      <c r="E9" s="52">
        <f>SUBTOTAL(9,E10:E14)</f>
        <v>7</v>
      </c>
      <c r="F9" s="52">
        <f>SUBTOTAL(9,F10:F14)</f>
        <v>7</v>
      </c>
      <c r="G9" s="52">
        <f>SUBTOTAL(9,G10:G14)</f>
        <v>1</v>
      </c>
    </row>
    <row r="10" spans="1:7" s="22" customFormat="1" ht="19.5" customHeight="1" outlineLevel="2">
      <c r="A10" s="17" t="s">
        <v>110</v>
      </c>
      <c r="B10" s="24" t="s">
        <v>111</v>
      </c>
      <c r="C10" s="25">
        <v>12</v>
      </c>
      <c r="D10" s="25"/>
      <c r="E10" s="25"/>
      <c r="F10" s="25">
        <v>3</v>
      </c>
      <c r="G10" s="25">
        <v>1</v>
      </c>
    </row>
    <row r="11" spans="1:7" s="22" customFormat="1" ht="19.5" customHeight="1" outlineLevel="2">
      <c r="A11" s="17" t="s">
        <v>110</v>
      </c>
      <c r="B11" s="24" t="s">
        <v>112</v>
      </c>
      <c r="C11" s="25">
        <v>5</v>
      </c>
      <c r="D11" s="25">
        <v>5</v>
      </c>
      <c r="E11" s="25">
        <v>7</v>
      </c>
      <c r="F11" s="25">
        <v>1</v>
      </c>
      <c r="G11" s="25"/>
    </row>
    <row r="12" spans="1:7" s="22" customFormat="1" ht="19.5" customHeight="1" outlineLevel="2">
      <c r="A12" s="17" t="s">
        <v>110</v>
      </c>
      <c r="B12" s="24" t="s">
        <v>113</v>
      </c>
      <c r="C12" s="25">
        <v>1</v>
      </c>
      <c r="D12" s="25"/>
      <c r="E12" s="25"/>
      <c r="F12" s="25">
        <v>1</v>
      </c>
      <c r="G12" s="25"/>
    </row>
    <row r="13" spans="1:7" s="22" customFormat="1" ht="19.5" customHeight="1" outlineLevel="2">
      <c r="A13" s="17" t="s">
        <v>110</v>
      </c>
      <c r="B13" s="24" t="s">
        <v>114</v>
      </c>
      <c r="C13" s="25"/>
      <c r="D13" s="25"/>
      <c r="E13" s="25"/>
      <c r="F13" s="25">
        <v>1</v>
      </c>
      <c r="G13" s="25"/>
    </row>
    <row r="14" spans="1:7" s="22" customFormat="1" ht="19.5" customHeight="1" outlineLevel="2">
      <c r="A14" s="17" t="s">
        <v>110</v>
      </c>
      <c r="B14" s="24" t="s">
        <v>115</v>
      </c>
      <c r="C14" s="25"/>
      <c r="D14" s="25"/>
      <c r="E14" s="25"/>
      <c r="F14" s="25">
        <v>1</v>
      </c>
      <c r="G14" s="25"/>
    </row>
    <row r="15" spans="1:7" s="50" customFormat="1" ht="19.5" customHeight="1" outlineLevel="1">
      <c r="A15" s="44" t="s">
        <v>139</v>
      </c>
      <c r="B15" s="54"/>
      <c r="C15" s="44">
        <f>SUBTOTAL(9,C16:C26)</f>
        <v>30</v>
      </c>
      <c r="D15" s="44">
        <f>SUBTOTAL(9,D16:D26)</f>
        <v>42</v>
      </c>
      <c r="E15" s="44">
        <f>SUBTOTAL(9,E16:E26)</f>
        <v>30</v>
      </c>
      <c r="F15" s="44">
        <f>SUBTOTAL(9,F16:F26)</f>
        <v>10</v>
      </c>
      <c r="G15" s="44">
        <f>SUBTOTAL(9,G16:G26)</f>
        <v>2</v>
      </c>
    </row>
    <row r="16" spans="1:7" s="22" customFormat="1" ht="19.5" customHeight="1" outlineLevel="2">
      <c r="A16" s="17" t="s">
        <v>116</v>
      </c>
      <c r="B16" s="26" t="s">
        <v>15</v>
      </c>
      <c r="C16" s="17">
        <v>5</v>
      </c>
      <c r="D16" s="17">
        <v>5</v>
      </c>
      <c r="E16" s="17">
        <v>5</v>
      </c>
      <c r="F16" s="17">
        <v>1</v>
      </c>
      <c r="G16" s="17">
        <v>2</v>
      </c>
    </row>
    <row r="17" spans="1:7" s="22" customFormat="1" ht="19.5" customHeight="1" outlineLevel="2">
      <c r="A17" s="17" t="s">
        <v>116</v>
      </c>
      <c r="B17" s="26" t="s">
        <v>13</v>
      </c>
      <c r="C17" s="17">
        <v>5</v>
      </c>
      <c r="D17" s="17">
        <v>5</v>
      </c>
      <c r="E17" s="17">
        <v>5</v>
      </c>
      <c r="F17" s="17">
        <v>4</v>
      </c>
      <c r="G17" s="17"/>
    </row>
    <row r="18" spans="1:7" s="22" customFormat="1" ht="19.5" customHeight="1" outlineLevel="2">
      <c r="A18" s="17" t="s">
        <v>116</v>
      </c>
      <c r="B18" s="26" t="s">
        <v>10</v>
      </c>
      <c r="C18" s="17">
        <v>2</v>
      </c>
      <c r="D18" s="17">
        <v>2</v>
      </c>
      <c r="E18" s="17">
        <v>6</v>
      </c>
      <c r="F18" s="17"/>
      <c r="G18" s="17"/>
    </row>
    <row r="19" spans="1:7" s="22" customFormat="1" ht="19.5" customHeight="1" outlineLevel="2">
      <c r="A19" s="17" t="s">
        <v>116</v>
      </c>
      <c r="B19" s="26" t="s">
        <v>12</v>
      </c>
      <c r="C19" s="17">
        <v>2</v>
      </c>
      <c r="D19" s="17">
        <v>3</v>
      </c>
      <c r="E19" s="17"/>
      <c r="F19" s="17"/>
      <c r="G19" s="17"/>
    </row>
    <row r="20" spans="1:7" s="22" customFormat="1" ht="19.5" customHeight="1" outlineLevel="2">
      <c r="A20" s="17" t="s">
        <v>116</v>
      </c>
      <c r="B20" s="26" t="s">
        <v>11</v>
      </c>
      <c r="C20" s="26">
        <v>10</v>
      </c>
      <c r="D20" s="26">
        <v>10</v>
      </c>
      <c r="E20" s="26"/>
      <c r="F20" s="26">
        <v>2</v>
      </c>
      <c r="G20" s="26"/>
    </row>
    <row r="21" spans="1:7" s="22" customFormat="1" ht="19.5" customHeight="1" outlineLevel="2">
      <c r="A21" s="17" t="s">
        <v>116</v>
      </c>
      <c r="B21" s="26" t="s">
        <v>16</v>
      </c>
      <c r="C21" s="17"/>
      <c r="D21" s="17">
        <v>8</v>
      </c>
      <c r="E21" s="17">
        <v>12</v>
      </c>
      <c r="F21" s="17"/>
      <c r="G21" s="17"/>
    </row>
    <row r="22" spans="1:7" s="22" customFormat="1" ht="19.5" customHeight="1" outlineLevel="2">
      <c r="A22" s="17" t="s">
        <v>116</v>
      </c>
      <c r="B22" s="24" t="s">
        <v>17</v>
      </c>
      <c r="C22" s="25">
        <v>1</v>
      </c>
      <c r="D22" s="25">
        <v>1</v>
      </c>
      <c r="E22" s="25"/>
      <c r="F22" s="25"/>
      <c r="G22" s="25"/>
    </row>
    <row r="23" spans="1:7" s="22" customFormat="1" ht="19.5" customHeight="1" outlineLevel="2">
      <c r="A23" s="17" t="s">
        <v>116</v>
      </c>
      <c r="B23" s="24" t="s">
        <v>14</v>
      </c>
      <c r="C23" s="25">
        <v>5</v>
      </c>
      <c r="D23" s="25">
        <v>6</v>
      </c>
      <c r="E23" s="25"/>
      <c r="F23" s="25">
        <v>3</v>
      </c>
      <c r="G23" s="25"/>
    </row>
    <row r="24" spans="1:7" s="22" customFormat="1" ht="19.5" customHeight="1" outlineLevel="2">
      <c r="A24" s="17" t="s">
        <v>116</v>
      </c>
      <c r="B24" s="24" t="s">
        <v>20</v>
      </c>
      <c r="C24" s="25"/>
      <c r="D24" s="25"/>
      <c r="E24" s="25">
        <v>2</v>
      </c>
      <c r="F24" s="25"/>
      <c r="G24" s="25"/>
    </row>
    <row r="25" spans="1:7" s="22" customFormat="1" ht="19.5" customHeight="1" outlineLevel="2">
      <c r="A25" s="17" t="s">
        <v>116</v>
      </c>
      <c r="B25" s="24" t="s">
        <v>19</v>
      </c>
      <c r="C25" s="25"/>
      <c r="D25" s="25">
        <v>1</v>
      </c>
      <c r="E25" s="25"/>
      <c r="F25" s="25"/>
      <c r="G25" s="25"/>
    </row>
    <row r="26" spans="1:7" s="22" customFormat="1" ht="19.5" customHeight="1" outlineLevel="2">
      <c r="A26" s="17" t="s">
        <v>116</v>
      </c>
      <c r="B26" s="24" t="s">
        <v>18</v>
      </c>
      <c r="C26" s="25"/>
      <c r="D26" s="25">
        <v>1</v>
      </c>
      <c r="E26" s="25"/>
      <c r="F26" s="25"/>
      <c r="G26" s="25"/>
    </row>
    <row r="27" spans="1:7" s="50" customFormat="1" ht="19.5" customHeight="1" outlineLevel="1">
      <c r="A27" s="44" t="s">
        <v>140</v>
      </c>
      <c r="B27" s="55"/>
      <c r="C27" s="44">
        <f>SUBTOTAL(9,C28:C37)</f>
        <v>59</v>
      </c>
      <c r="D27" s="44">
        <f>SUBTOTAL(9,D28:D37)</f>
        <v>87</v>
      </c>
      <c r="E27" s="44">
        <f>SUBTOTAL(9,E28:E37)</f>
        <v>17</v>
      </c>
      <c r="F27" s="44">
        <f>SUBTOTAL(9,F28:F37)</f>
        <v>17</v>
      </c>
      <c r="G27" s="44">
        <f>SUBTOTAL(9,G28:G37)</f>
        <v>0</v>
      </c>
    </row>
    <row r="28" spans="1:7" s="22" customFormat="1" ht="19.5" customHeight="1" outlineLevel="2">
      <c r="A28" s="17" t="s">
        <v>117</v>
      </c>
      <c r="B28" s="27" t="s">
        <v>57</v>
      </c>
      <c r="C28" s="17"/>
      <c r="D28" s="17"/>
      <c r="E28" s="17"/>
      <c r="F28" s="17">
        <v>1</v>
      </c>
      <c r="G28" s="17"/>
    </row>
    <row r="29" spans="1:7" s="22" customFormat="1" ht="19.5" customHeight="1" outlineLevel="2">
      <c r="A29" s="17" t="s">
        <v>117</v>
      </c>
      <c r="B29" s="27" t="s">
        <v>59</v>
      </c>
      <c r="C29" s="27">
        <v>10</v>
      </c>
      <c r="D29" s="27"/>
      <c r="E29" s="27"/>
      <c r="F29" s="27">
        <v>4</v>
      </c>
      <c r="G29" s="27"/>
    </row>
    <row r="30" spans="1:7" s="22" customFormat="1" ht="19.5" customHeight="1" outlineLevel="2">
      <c r="A30" s="17" t="s">
        <v>117</v>
      </c>
      <c r="B30" s="17" t="s">
        <v>60</v>
      </c>
      <c r="C30" s="17">
        <v>2</v>
      </c>
      <c r="D30" s="17">
        <v>10</v>
      </c>
      <c r="E30" s="17"/>
      <c r="F30" s="17"/>
      <c r="G30" s="17"/>
    </row>
    <row r="31" spans="1:7" s="22" customFormat="1" ht="19.5" customHeight="1" outlineLevel="2">
      <c r="A31" s="17" t="s">
        <v>117</v>
      </c>
      <c r="B31" s="17" t="s">
        <v>118</v>
      </c>
      <c r="C31" s="17">
        <v>12</v>
      </c>
      <c r="D31" s="17">
        <v>10</v>
      </c>
      <c r="E31" s="17">
        <v>8</v>
      </c>
      <c r="F31" s="17">
        <v>1</v>
      </c>
      <c r="G31" s="17"/>
    </row>
    <row r="32" spans="1:7" s="22" customFormat="1" ht="19.5" customHeight="1" outlineLevel="2">
      <c r="A32" s="17" t="s">
        <v>117</v>
      </c>
      <c r="B32" s="17" t="s">
        <v>119</v>
      </c>
      <c r="C32" s="17">
        <v>6</v>
      </c>
      <c r="D32" s="17">
        <v>22</v>
      </c>
      <c r="E32" s="17">
        <v>3</v>
      </c>
      <c r="F32" s="17">
        <v>2</v>
      </c>
      <c r="G32" s="17"/>
    </row>
    <row r="33" spans="1:7" s="22" customFormat="1" ht="19.5" customHeight="1" outlineLevel="2">
      <c r="A33" s="17" t="s">
        <v>117</v>
      </c>
      <c r="B33" s="17" t="s">
        <v>61</v>
      </c>
      <c r="C33" s="17">
        <v>10</v>
      </c>
      <c r="D33" s="17">
        <v>22</v>
      </c>
      <c r="E33" s="17"/>
      <c r="F33" s="17">
        <v>2</v>
      </c>
      <c r="G33" s="17"/>
    </row>
    <row r="34" spans="1:7" s="22" customFormat="1" ht="19.5" customHeight="1" outlineLevel="2">
      <c r="A34" s="17" t="s">
        <v>117</v>
      </c>
      <c r="B34" s="17" t="s">
        <v>120</v>
      </c>
      <c r="C34" s="17">
        <v>2</v>
      </c>
      <c r="D34" s="17">
        <v>6</v>
      </c>
      <c r="E34" s="17">
        <v>2</v>
      </c>
      <c r="F34" s="17">
        <v>3</v>
      </c>
      <c r="G34" s="17"/>
    </row>
    <row r="35" spans="1:7" s="22" customFormat="1" ht="19.5" customHeight="1" outlineLevel="2">
      <c r="A35" s="17" t="s">
        <v>117</v>
      </c>
      <c r="B35" s="17" t="s">
        <v>121</v>
      </c>
      <c r="C35" s="17">
        <v>3</v>
      </c>
      <c r="D35" s="17"/>
      <c r="E35" s="17"/>
      <c r="F35" s="17">
        <v>1</v>
      </c>
      <c r="G35" s="17"/>
    </row>
    <row r="36" spans="1:7" s="22" customFormat="1" ht="19.5" customHeight="1" outlineLevel="2">
      <c r="A36" s="17" t="s">
        <v>117</v>
      </c>
      <c r="B36" s="17" t="s">
        <v>58</v>
      </c>
      <c r="C36" s="17">
        <v>8</v>
      </c>
      <c r="D36" s="17">
        <v>10</v>
      </c>
      <c r="E36" s="17">
        <v>2</v>
      </c>
      <c r="F36" s="17">
        <v>2</v>
      </c>
      <c r="G36" s="17"/>
    </row>
    <row r="37" spans="1:7" s="22" customFormat="1" ht="19.5" customHeight="1" outlineLevel="2">
      <c r="A37" s="17" t="s">
        <v>117</v>
      </c>
      <c r="B37" s="17" t="s">
        <v>62</v>
      </c>
      <c r="C37" s="17">
        <v>6</v>
      </c>
      <c r="D37" s="17">
        <v>7</v>
      </c>
      <c r="E37" s="17">
        <v>2</v>
      </c>
      <c r="F37" s="17">
        <v>1</v>
      </c>
      <c r="G37" s="17"/>
    </row>
    <row r="38" spans="1:7" s="50" customFormat="1" ht="19.5" customHeight="1" outlineLevel="1">
      <c r="A38" s="44" t="s">
        <v>141</v>
      </c>
      <c r="B38" s="56"/>
      <c r="C38" s="56">
        <f>SUBTOTAL(9,C39:C47)</f>
        <v>73</v>
      </c>
      <c r="D38" s="56">
        <f>SUBTOTAL(9,D39:D47)</f>
        <v>42</v>
      </c>
      <c r="E38" s="56">
        <f>SUBTOTAL(9,E39:E47)</f>
        <v>5</v>
      </c>
      <c r="F38" s="56">
        <f>SUBTOTAL(9,F39:F47)</f>
        <v>18</v>
      </c>
      <c r="G38" s="52">
        <f>SUBTOTAL(9,G39:G47)</f>
        <v>0</v>
      </c>
    </row>
    <row r="39" spans="1:7" s="22" customFormat="1" ht="19.5" customHeight="1" outlineLevel="2">
      <c r="A39" s="17" t="s">
        <v>122</v>
      </c>
      <c r="B39" s="28" t="s">
        <v>3</v>
      </c>
      <c r="C39" s="28">
        <v>33</v>
      </c>
      <c r="D39" s="28">
        <v>19</v>
      </c>
      <c r="E39" s="28">
        <v>1</v>
      </c>
      <c r="F39" s="28">
        <v>1</v>
      </c>
      <c r="G39" s="25"/>
    </row>
    <row r="40" spans="1:7" s="22" customFormat="1" ht="19.5" customHeight="1" outlineLevel="2">
      <c r="A40" s="17" t="s">
        <v>122</v>
      </c>
      <c r="B40" s="28" t="s">
        <v>4</v>
      </c>
      <c r="C40" s="28">
        <v>8</v>
      </c>
      <c r="D40" s="28">
        <v>3</v>
      </c>
      <c r="E40" s="28"/>
      <c r="F40" s="28">
        <v>1</v>
      </c>
      <c r="G40" s="25"/>
    </row>
    <row r="41" spans="1:7" s="22" customFormat="1" ht="19.5" customHeight="1" outlineLevel="2">
      <c r="A41" s="17" t="s">
        <v>122</v>
      </c>
      <c r="B41" s="28" t="s">
        <v>5</v>
      </c>
      <c r="C41" s="28">
        <v>2</v>
      </c>
      <c r="D41" s="28">
        <v>1</v>
      </c>
      <c r="E41" s="28"/>
      <c r="F41" s="28">
        <v>2</v>
      </c>
      <c r="G41" s="25"/>
    </row>
    <row r="42" spans="1:7" s="22" customFormat="1" ht="19.5" customHeight="1" outlineLevel="2">
      <c r="A42" s="17" t="s">
        <v>122</v>
      </c>
      <c r="B42" s="28" t="s">
        <v>6</v>
      </c>
      <c r="C42" s="28">
        <v>13</v>
      </c>
      <c r="D42" s="28">
        <v>7</v>
      </c>
      <c r="E42" s="28"/>
      <c r="F42" s="28">
        <v>7</v>
      </c>
      <c r="G42" s="25"/>
    </row>
    <row r="43" spans="1:7" s="22" customFormat="1" ht="19.5" customHeight="1" outlineLevel="2">
      <c r="A43" s="17" t="s">
        <v>122</v>
      </c>
      <c r="B43" s="28" t="s">
        <v>7</v>
      </c>
      <c r="C43" s="28">
        <v>7</v>
      </c>
      <c r="D43" s="28">
        <v>6</v>
      </c>
      <c r="E43" s="28">
        <v>4</v>
      </c>
      <c r="F43" s="28"/>
      <c r="G43" s="25"/>
    </row>
    <row r="44" spans="1:7" s="22" customFormat="1" ht="19.5" customHeight="1" outlineLevel="2">
      <c r="A44" s="17" t="s">
        <v>122</v>
      </c>
      <c r="B44" s="28" t="s">
        <v>8</v>
      </c>
      <c r="C44" s="28">
        <v>7</v>
      </c>
      <c r="D44" s="28">
        <v>6</v>
      </c>
      <c r="E44" s="28"/>
      <c r="F44" s="28">
        <v>4</v>
      </c>
      <c r="G44" s="25"/>
    </row>
    <row r="45" spans="1:7" s="22" customFormat="1" ht="19.5" customHeight="1" outlineLevel="2">
      <c r="A45" s="17" t="s">
        <v>122</v>
      </c>
      <c r="B45" s="28" t="s">
        <v>9</v>
      </c>
      <c r="C45" s="28"/>
      <c r="D45" s="28"/>
      <c r="E45" s="28"/>
      <c r="F45" s="28">
        <v>1</v>
      </c>
      <c r="G45" s="25"/>
    </row>
    <row r="46" spans="1:7" s="22" customFormat="1" ht="19.5" customHeight="1" outlineLevel="2">
      <c r="A46" s="17" t="s">
        <v>122</v>
      </c>
      <c r="B46" s="28" t="s">
        <v>63</v>
      </c>
      <c r="C46" s="28">
        <v>1</v>
      </c>
      <c r="D46" s="28"/>
      <c r="E46" s="28"/>
      <c r="F46" s="28">
        <v>1</v>
      </c>
      <c r="G46" s="25"/>
    </row>
    <row r="47" spans="1:7" s="22" customFormat="1" ht="19.5" customHeight="1" outlineLevel="2">
      <c r="A47" s="17" t="s">
        <v>122</v>
      </c>
      <c r="B47" s="28" t="s">
        <v>64</v>
      </c>
      <c r="C47" s="28">
        <v>2</v>
      </c>
      <c r="D47" s="28"/>
      <c r="E47" s="28"/>
      <c r="F47" s="28">
        <v>1</v>
      </c>
      <c r="G47" s="25"/>
    </row>
    <row r="48" spans="1:7" s="50" customFormat="1" ht="19.5" customHeight="1" outlineLevel="1">
      <c r="A48" s="44" t="s">
        <v>142</v>
      </c>
      <c r="B48" s="57"/>
      <c r="C48" s="57">
        <f>SUBTOTAL(9,C49:C56)</f>
        <v>23</v>
      </c>
      <c r="D48" s="57">
        <f>SUBTOTAL(9,D49:D56)</f>
        <v>22</v>
      </c>
      <c r="E48" s="57">
        <f>SUBTOTAL(9,E49:E56)</f>
        <v>16</v>
      </c>
      <c r="F48" s="57">
        <f>SUBTOTAL(9,F49:F56)</f>
        <v>19</v>
      </c>
      <c r="G48" s="57">
        <f>SUBTOTAL(9,G49:G56)</f>
        <v>0</v>
      </c>
    </row>
    <row r="49" spans="1:7" s="22" customFormat="1" ht="19.5" customHeight="1" outlineLevel="2">
      <c r="A49" s="17" t="s">
        <v>123</v>
      </c>
      <c r="B49" s="8" t="s">
        <v>84</v>
      </c>
      <c r="C49" s="8">
        <v>2</v>
      </c>
      <c r="D49" s="8"/>
      <c r="E49" s="8"/>
      <c r="F49" s="8">
        <v>2</v>
      </c>
      <c r="G49" s="8"/>
    </row>
    <row r="50" spans="1:7" s="22" customFormat="1" ht="19.5" customHeight="1" outlineLevel="2">
      <c r="A50" s="17" t="s">
        <v>123</v>
      </c>
      <c r="B50" s="8" t="s">
        <v>85</v>
      </c>
      <c r="C50" s="8">
        <v>6</v>
      </c>
      <c r="D50" s="8">
        <v>6</v>
      </c>
      <c r="E50" s="8">
        <v>10</v>
      </c>
      <c r="F50" s="8">
        <v>5</v>
      </c>
      <c r="G50" s="8"/>
    </row>
    <row r="51" spans="1:7" s="22" customFormat="1" ht="19.5" customHeight="1" outlineLevel="2">
      <c r="A51" s="17" t="s">
        <v>123</v>
      </c>
      <c r="B51" s="8" t="s">
        <v>86</v>
      </c>
      <c r="C51" s="8"/>
      <c r="D51" s="8"/>
      <c r="E51" s="8">
        <v>2</v>
      </c>
      <c r="F51" s="8"/>
      <c r="G51" s="8"/>
    </row>
    <row r="52" spans="1:7" s="22" customFormat="1" ht="19.5" customHeight="1" outlineLevel="2">
      <c r="A52" s="17" t="s">
        <v>123</v>
      </c>
      <c r="B52" s="19" t="s">
        <v>87</v>
      </c>
      <c r="C52" s="19">
        <v>2</v>
      </c>
      <c r="D52" s="19"/>
      <c r="E52" s="19"/>
      <c r="F52" s="19"/>
      <c r="G52" s="19"/>
    </row>
    <row r="53" spans="1:7" s="22" customFormat="1" ht="19.5" customHeight="1" outlineLevel="2">
      <c r="A53" s="17" t="s">
        <v>123</v>
      </c>
      <c r="B53" s="8" t="s">
        <v>88</v>
      </c>
      <c r="C53" s="8"/>
      <c r="D53" s="8"/>
      <c r="E53" s="8">
        <v>2</v>
      </c>
      <c r="F53" s="8"/>
      <c r="G53" s="8"/>
    </row>
    <row r="54" spans="1:7" s="22" customFormat="1" ht="19.5" customHeight="1" outlineLevel="2">
      <c r="A54" s="17" t="s">
        <v>123</v>
      </c>
      <c r="B54" s="8" t="s">
        <v>89</v>
      </c>
      <c r="C54" s="8">
        <v>2</v>
      </c>
      <c r="D54" s="8"/>
      <c r="E54" s="8"/>
      <c r="F54" s="8">
        <v>2</v>
      </c>
      <c r="G54" s="8"/>
    </row>
    <row r="55" spans="1:7" s="22" customFormat="1" ht="19.5" customHeight="1" outlineLevel="2">
      <c r="A55" s="17" t="s">
        <v>123</v>
      </c>
      <c r="B55" s="8" t="s">
        <v>90</v>
      </c>
      <c r="C55" s="8">
        <v>3</v>
      </c>
      <c r="D55" s="8">
        <v>5</v>
      </c>
      <c r="E55" s="8">
        <v>2</v>
      </c>
      <c r="F55" s="8">
        <v>5</v>
      </c>
      <c r="G55" s="8"/>
    </row>
    <row r="56" spans="1:7" s="22" customFormat="1" ht="19.5" customHeight="1" outlineLevel="2">
      <c r="A56" s="17" t="s">
        <v>123</v>
      </c>
      <c r="B56" s="8" t="s">
        <v>91</v>
      </c>
      <c r="C56" s="8">
        <v>8</v>
      </c>
      <c r="D56" s="8">
        <v>11</v>
      </c>
      <c r="E56" s="8"/>
      <c r="F56" s="8">
        <v>5</v>
      </c>
      <c r="G56" s="8"/>
    </row>
    <row r="57" spans="1:7" s="50" customFormat="1" ht="19.5" customHeight="1" outlineLevel="1">
      <c r="A57" s="45" t="s">
        <v>143</v>
      </c>
      <c r="B57" s="58"/>
      <c r="C57" s="44">
        <f>SUBTOTAL(9,C58:C61)</f>
        <v>19</v>
      </c>
      <c r="D57" s="44">
        <f>SUBTOTAL(9,D58:D61)</f>
        <v>3</v>
      </c>
      <c r="E57" s="44">
        <f>SUBTOTAL(9,E58:E61)</f>
        <v>0</v>
      </c>
      <c r="F57" s="44">
        <f>SUBTOTAL(9,F58:F61)</f>
        <v>9</v>
      </c>
      <c r="G57" s="44">
        <f>SUBTOTAL(9,G58:G61)</f>
        <v>1</v>
      </c>
    </row>
    <row r="58" spans="1:7" s="22" customFormat="1" ht="19.5" customHeight="1" outlineLevel="2">
      <c r="A58" s="13" t="s">
        <v>124</v>
      </c>
      <c r="B58" s="27" t="s">
        <v>53</v>
      </c>
      <c r="C58" s="17">
        <v>2</v>
      </c>
      <c r="D58" s="17"/>
      <c r="E58" s="17"/>
      <c r="F58" s="17"/>
      <c r="G58" s="17">
        <v>1</v>
      </c>
    </row>
    <row r="59" spans="1:7" s="22" customFormat="1" ht="19.5" customHeight="1" outlineLevel="2">
      <c r="A59" s="29" t="s">
        <v>124</v>
      </c>
      <c r="B59" s="27" t="s">
        <v>54</v>
      </c>
      <c r="C59" s="17">
        <v>1</v>
      </c>
      <c r="D59" s="17"/>
      <c r="E59" s="17"/>
      <c r="F59" s="17">
        <v>1</v>
      </c>
      <c r="G59" s="17"/>
    </row>
    <row r="60" spans="1:7" s="22" customFormat="1" ht="19.5" customHeight="1" outlineLevel="2">
      <c r="A60" s="29" t="s">
        <v>124</v>
      </c>
      <c r="B60" s="27" t="s">
        <v>55</v>
      </c>
      <c r="C60" s="30">
        <v>12</v>
      </c>
      <c r="D60" s="30"/>
      <c r="E60" s="17"/>
      <c r="F60" s="17">
        <v>5</v>
      </c>
      <c r="G60" s="17"/>
    </row>
    <row r="61" spans="1:7" s="22" customFormat="1" ht="19.5" customHeight="1" outlineLevel="2">
      <c r="A61" s="29" t="s">
        <v>124</v>
      </c>
      <c r="B61" s="27" t="s">
        <v>56</v>
      </c>
      <c r="C61" s="17">
        <v>4</v>
      </c>
      <c r="D61" s="17">
        <v>3</v>
      </c>
      <c r="E61" s="17"/>
      <c r="F61" s="17">
        <v>3</v>
      </c>
      <c r="G61" s="17"/>
    </row>
    <row r="62" spans="1:7" s="50" customFormat="1" ht="19.5" customHeight="1" outlineLevel="1">
      <c r="A62" s="46" t="s">
        <v>144</v>
      </c>
      <c r="B62" s="56"/>
      <c r="C62" s="46">
        <f>SUBTOTAL(9,C63:C68)</f>
        <v>20</v>
      </c>
      <c r="D62" s="46">
        <f>SUBTOTAL(9,D63:D68)</f>
        <v>14</v>
      </c>
      <c r="E62" s="46">
        <f>SUBTOTAL(9,E63:E68)</f>
        <v>10</v>
      </c>
      <c r="F62" s="46">
        <f>SUBTOTAL(9,F63:F68)</f>
        <v>15</v>
      </c>
      <c r="G62" s="46">
        <f>SUBTOTAL(9,G63:G68)</f>
        <v>3</v>
      </c>
    </row>
    <row r="63" spans="1:7" s="22" customFormat="1" ht="19.5" customHeight="1" outlineLevel="2">
      <c r="A63" s="31" t="s">
        <v>34</v>
      </c>
      <c r="B63" s="28" t="s">
        <v>35</v>
      </c>
      <c r="C63" s="31">
        <v>1</v>
      </c>
      <c r="D63" s="31">
        <v>2</v>
      </c>
      <c r="E63" s="31">
        <v>2</v>
      </c>
      <c r="F63" s="31">
        <v>1</v>
      </c>
      <c r="G63" s="31"/>
    </row>
    <row r="64" spans="1:7" s="22" customFormat="1" ht="19.5" customHeight="1" outlineLevel="2">
      <c r="A64" s="31" t="s">
        <v>34</v>
      </c>
      <c r="B64" s="28" t="s">
        <v>36</v>
      </c>
      <c r="C64" s="31">
        <v>2</v>
      </c>
      <c r="D64" s="31">
        <v>1</v>
      </c>
      <c r="E64" s="31">
        <v>4</v>
      </c>
      <c r="F64" s="31"/>
      <c r="G64" s="31">
        <v>2</v>
      </c>
    </row>
    <row r="65" spans="1:7" s="22" customFormat="1" ht="19.5" customHeight="1" outlineLevel="2">
      <c r="A65" s="31" t="s">
        <v>34</v>
      </c>
      <c r="B65" s="28" t="s">
        <v>37</v>
      </c>
      <c r="C65" s="31">
        <v>8</v>
      </c>
      <c r="D65" s="31">
        <v>5</v>
      </c>
      <c r="E65" s="31">
        <v>3</v>
      </c>
      <c r="F65" s="31">
        <v>10</v>
      </c>
      <c r="G65" s="31">
        <v>1</v>
      </c>
    </row>
    <row r="66" spans="1:7" s="22" customFormat="1" ht="19.5" customHeight="1" outlineLevel="2">
      <c r="A66" s="31" t="s">
        <v>34</v>
      </c>
      <c r="B66" s="28" t="s">
        <v>38</v>
      </c>
      <c r="C66" s="31">
        <v>2</v>
      </c>
      <c r="D66" s="31">
        <v>3</v>
      </c>
      <c r="E66" s="31"/>
      <c r="F66" s="31">
        <v>2</v>
      </c>
      <c r="G66" s="31"/>
    </row>
    <row r="67" spans="1:7" s="22" customFormat="1" ht="19.5" customHeight="1" outlineLevel="2">
      <c r="A67" s="31" t="s">
        <v>34</v>
      </c>
      <c r="B67" s="13" t="s">
        <v>39</v>
      </c>
      <c r="C67" s="31">
        <v>3</v>
      </c>
      <c r="D67" s="32">
        <v>2</v>
      </c>
      <c r="E67" s="32">
        <v>1</v>
      </c>
      <c r="F67" s="31"/>
      <c r="G67" s="31"/>
    </row>
    <row r="68" spans="1:7" s="22" customFormat="1" ht="19.5" customHeight="1" outlineLevel="2">
      <c r="A68" s="31" t="s">
        <v>34</v>
      </c>
      <c r="B68" s="31" t="s">
        <v>40</v>
      </c>
      <c r="C68" s="31">
        <v>4</v>
      </c>
      <c r="D68" s="31">
        <v>1</v>
      </c>
      <c r="E68" s="31"/>
      <c r="F68" s="31">
        <v>2</v>
      </c>
      <c r="G68" s="31"/>
    </row>
    <row r="69" spans="1:7" s="50" customFormat="1" ht="19.5" customHeight="1" outlineLevel="1">
      <c r="A69" s="44" t="s">
        <v>145</v>
      </c>
      <c r="B69" s="59"/>
      <c r="C69" s="60">
        <f>SUBTOTAL(9,C70:C81)</f>
        <v>40</v>
      </c>
      <c r="D69" s="59">
        <f>SUBTOTAL(9,D70:D81)</f>
        <v>52</v>
      </c>
      <c r="E69" s="59">
        <f>SUBTOTAL(9,E70:E81)</f>
        <v>97</v>
      </c>
      <c r="F69" s="59">
        <f>SUBTOTAL(9,F70:F81)</f>
        <v>17</v>
      </c>
      <c r="G69" s="59">
        <f>SUBTOTAL(9,G70:G81)</f>
        <v>2</v>
      </c>
    </row>
    <row r="70" spans="1:7" s="22" customFormat="1" ht="19.5" customHeight="1" outlineLevel="2">
      <c r="A70" s="17" t="s">
        <v>125</v>
      </c>
      <c r="B70" s="33" t="s">
        <v>41</v>
      </c>
      <c r="C70" s="34">
        <v>1</v>
      </c>
      <c r="D70" s="33"/>
      <c r="E70" s="33"/>
      <c r="F70" s="33"/>
      <c r="G70" s="33"/>
    </row>
    <row r="71" spans="1:7" s="22" customFormat="1" ht="19.5" customHeight="1" outlineLevel="2">
      <c r="A71" s="17" t="s">
        <v>125</v>
      </c>
      <c r="B71" s="35" t="s">
        <v>42</v>
      </c>
      <c r="C71" s="28">
        <v>2</v>
      </c>
      <c r="D71" s="28">
        <v>5</v>
      </c>
      <c r="E71" s="28"/>
      <c r="F71" s="28">
        <v>1</v>
      </c>
      <c r="G71" s="28"/>
    </row>
    <row r="72" spans="1:7" s="22" customFormat="1" ht="19.5" customHeight="1" outlineLevel="2">
      <c r="A72" s="17" t="s">
        <v>125</v>
      </c>
      <c r="B72" s="36" t="s">
        <v>43</v>
      </c>
      <c r="C72" s="36">
        <v>5</v>
      </c>
      <c r="D72" s="36">
        <v>2</v>
      </c>
      <c r="E72" s="36">
        <v>9</v>
      </c>
      <c r="F72" s="36">
        <v>1</v>
      </c>
      <c r="G72" s="33"/>
    </row>
    <row r="73" spans="1:7" s="22" customFormat="1" ht="19.5" customHeight="1" outlineLevel="2">
      <c r="A73" s="17" t="s">
        <v>125</v>
      </c>
      <c r="B73" s="33" t="s">
        <v>44</v>
      </c>
      <c r="C73" s="33">
        <v>5</v>
      </c>
      <c r="D73" s="33"/>
      <c r="E73" s="33">
        <v>3</v>
      </c>
      <c r="F73" s="33">
        <v>2</v>
      </c>
      <c r="G73" s="33"/>
    </row>
    <row r="74" spans="1:7" s="22" customFormat="1" ht="19.5" customHeight="1" outlineLevel="2">
      <c r="A74" s="17" t="s">
        <v>125</v>
      </c>
      <c r="B74" s="33" t="s">
        <v>45</v>
      </c>
      <c r="C74" s="33">
        <v>2</v>
      </c>
      <c r="D74" s="33">
        <v>9</v>
      </c>
      <c r="E74" s="33">
        <v>29</v>
      </c>
      <c r="F74" s="33">
        <v>3</v>
      </c>
      <c r="G74" s="33"/>
    </row>
    <row r="75" spans="1:7" s="22" customFormat="1" ht="19.5" customHeight="1" outlineLevel="2">
      <c r="A75" s="17" t="s">
        <v>125</v>
      </c>
      <c r="B75" s="33" t="s">
        <v>46</v>
      </c>
      <c r="C75" s="33">
        <v>6</v>
      </c>
      <c r="D75" s="33">
        <v>7</v>
      </c>
      <c r="E75" s="33">
        <v>2</v>
      </c>
      <c r="F75" s="33">
        <v>2</v>
      </c>
      <c r="G75" s="33">
        <v>1</v>
      </c>
    </row>
    <row r="76" spans="1:7" s="22" customFormat="1" ht="19.5" customHeight="1" outlineLevel="2">
      <c r="A76" s="17" t="s">
        <v>125</v>
      </c>
      <c r="B76" s="33" t="s">
        <v>47</v>
      </c>
      <c r="C76" s="33">
        <v>2</v>
      </c>
      <c r="D76" s="33">
        <v>5</v>
      </c>
      <c r="E76" s="33">
        <v>6</v>
      </c>
      <c r="F76" s="33">
        <v>3</v>
      </c>
      <c r="G76" s="33"/>
    </row>
    <row r="77" spans="1:7" s="22" customFormat="1" ht="19.5" customHeight="1" outlineLevel="2">
      <c r="A77" s="17" t="s">
        <v>125</v>
      </c>
      <c r="B77" s="33" t="s">
        <v>48</v>
      </c>
      <c r="C77" s="33">
        <v>4</v>
      </c>
      <c r="D77" s="33">
        <v>16</v>
      </c>
      <c r="E77" s="33"/>
      <c r="F77" s="33">
        <v>1</v>
      </c>
      <c r="G77" s="33"/>
    </row>
    <row r="78" spans="1:7" s="22" customFormat="1" ht="19.5" customHeight="1" outlineLevel="2">
      <c r="A78" s="17" t="s">
        <v>125</v>
      </c>
      <c r="B78" s="33" t="s">
        <v>49</v>
      </c>
      <c r="C78" s="33">
        <v>5</v>
      </c>
      <c r="D78" s="33">
        <v>2</v>
      </c>
      <c r="E78" s="33">
        <v>14</v>
      </c>
      <c r="F78" s="33">
        <v>2</v>
      </c>
      <c r="G78" s="33"/>
    </row>
    <row r="79" spans="1:7" s="22" customFormat="1" ht="19.5" customHeight="1" outlineLevel="2">
      <c r="A79" s="17" t="s">
        <v>125</v>
      </c>
      <c r="B79" s="33" t="s">
        <v>50</v>
      </c>
      <c r="C79" s="33">
        <v>4</v>
      </c>
      <c r="D79" s="33">
        <v>2</v>
      </c>
      <c r="E79" s="33">
        <v>11</v>
      </c>
      <c r="F79" s="33">
        <v>1</v>
      </c>
      <c r="G79" s="33"/>
    </row>
    <row r="80" spans="1:7" s="22" customFormat="1" ht="19.5" customHeight="1" outlineLevel="2">
      <c r="A80" s="17" t="s">
        <v>125</v>
      </c>
      <c r="B80" s="33" t="s">
        <v>51</v>
      </c>
      <c r="C80" s="33">
        <v>3</v>
      </c>
      <c r="D80" s="33">
        <v>3</v>
      </c>
      <c r="E80" s="33">
        <v>2</v>
      </c>
      <c r="F80" s="33"/>
      <c r="G80" s="33"/>
    </row>
    <row r="81" spans="1:7" s="22" customFormat="1" ht="19.5" customHeight="1" outlineLevel="2">
      <c r="A81" s="17" t="s">
        <v>125</v>
      </c>
      <c r="B81" s="33" t="s">
        <v>52</v>
      </c>
      <c r="C81" s="33">
        <v>1</v>
      </c>
      <c r="D81" s="33">
        <v>1</v>
      </c>
      <c r="E81" s="33">
        <v>21</v>
      </c>
      <c r="F81" s="33">
        <v>1</v>
      </c>
      <c r="G81" s="33">
        <v>1</v>
      </c>
    </row>
    <row r="82" spans="1:7" s="50" customFormat="1" ht="19.5" customHeight="1" outlineLevel="1">
      <c r="A82" s="49" t="s">
        <v>146</v>
      </c>
      <c r="B82" s="9"/>
      <c r="C82" s="52">
        <f>SUBTOTAL(9,C83:C95)</f>
        <v>109</v>
      </c>
      <c r="D82" s="52">
        <f>SUBTOTAL(9,D83:D95)</f>
        <v>100</v>
      </c>
      <c r="E82" s="52">
        <f>SUBTOTAL(9,E83:E95)</f>
        <v>0</v>
      </c>
      <c r="F82" s="52">
        <f>SUBTOTAL(9,F83:F95)</f>
        <v>27</v>
      </c>
      <c r="G82" s="52">
        <f>SUBTOTAL(9,G83:G95)</f>
        <v>10</v>
      </c>
    </row>
    <row r="83" spans="1:7" s="22" customFormat="1" ht="19.5" customHeight="1" outlineLevel="2">
      <c r="A83" s="37" t="s">
        <v>65</v>
      </c>
      <c r="B83" s="16" t="s">
        <v>67</v>
      </c>
      <c r="C83" s="25">
        <v>10</v>
      </c>
      <c r="D83" s="25">
        <v>10</v>
      </c>
      <c r="E83" s="25"/>
      <c r="F83" s="25">
        <v>2</v>
      </c>
      <c r="G83" s="25"/>
    </row>
    <row r="84" spans="1:7" s="22" customFormat="1" ht="19.5" customHeight="1" outlineLevel="2">
      <c r="A84" s="37" t="s">
        <v>65</v>
      </c>
      <c r="B84" s="16" t="s">
        <v>68</v>
      </c>
      <c r="C84" s="25">
        <v>5</v>
      </c>
      <c r="D84" s="25">
        <v>4</v>
      </c>
      <c r="E84" s="25"/>
      <c r="F84" s="25">
        <v>1</v>
      </c>
      <c r="G84" s="25">
        <v>1</v>
      </c>
    </row>
    <row r="85" spans="1:7" s="22" customFormat="1" ht="19.5" customHeight="1" outlineLevel="2">
      <c r="A85" s="37" t="s">
        <v>65</v>
      </c>
      <c r="B85" s="16" t="s">
        <v>70</v>
      </c>
      <c r="C85" s="38">
        <v>10</v>
      </c>
      <c r="D85" s="25">
        <v>10</v>
      </c>
      <c r="E85" s="25"/>
      <c r="F85" s="25">
        <v>2</v>
      </c>
      <c r="G85" s="25"/>
    </row>
    <row r="86" spans="1:7" s="22" customFormat="1" ht="19.5" customHeight="1" outlineLevel="2">
      <c r="A86" s="37" t="s">
        <v>65</v>
      </c>
      <c r="B86" s="16" t="s">
        <v>69</v>
      </c>
      <c r="C86" s="25">
        <v>4</v>
      </c>
      <c r="D86" s="25">
        <v>2</v>
      </c>
      <c r="E86" s="25"/>
      <c r="F86" s="25">
        <v>4</v>
      </c>
      <c r="G86" s="25">
        <v>1</v>
      </c>
    </row>
    <row r="87" spans="1:7" s="22" customFormat="1" ht="19.5" customHeight="1" outlineLevel="2">
      <c r="A87" s="37" t="s">
        <v>65</v>
      </c>
      <c r="B87" s="16" t="s">
        <v>71</v>
      </c>
      <c r="C87" s="25">
        <v>1</v>
      </c>
      <c r="D87" s="25">
        <v>4</v>
      </c>
      <c r="E87" s="25"/>
      <c r="F87" s="25">
        <v>1</v>
      </c>
      <c r="G87" s="25">
        <v>1</v>
      </c>
    </row>
    <row r="88" spans="1:7" s="22" customFormat="1" ht="19.5" customHeight="1" outlineLevel="2">
      <c r="A88" s="37" t="s">
        <v>65</v>
      </c>
      <c r="B88" s="16" t="s">
        <v>72</v>
      </c>
      <c r="C88" s="25">
        <v>35</v>
      </c>
      <c r="D88" s="25">
        <v>26</v>
      </c>
      <c r="E88" s="25"/>
      <c r="F88" s="25">
        <v>8</v>
      </c>
      <c r="G88" s="25">
        <v>5</v>
      </c>
    </row>
    <row r="89" spans="1:7" s="22" customFormat="1" ht="19.5" customHeight="1" outlineLevel="2">
      <c r="A89" s="37" t="s">
        <v>65</v>
      </c>
      <c r="B89" s="16" t="s">
        <v>74</v>
      </c>
      <c r="C89" s="25">
        <v>2</v>
      </c>
      <c r="D89" s="25">
        <v>3</v>
      </c>
      <c r="E89" s="25"/>
      <c r="F89" s="25">
        <v>1</v>
      </c>
      <c r="G89" s="25">
        <v>1</v>
      </c>
    </row>
    <row r="90" spans="1:7" s="22" customFormat="1" ht="19.5" customHeight="1" outlineLevel="2">
      <c r="A90" s="37" t="s">
        <v>65</v>
      </c>
      <c r="B90" s="16" t="s">
        <v>75</v>
      </c>
      <c r="C90" s="25">
        <v>15</v>
      </c>
      <c r="D90" s="25">
        <v>20</v>
      </c>
      <c r="E90" s="25"/>
      <c r="F90" s="25">
        <v>2</v>
      </c>
      <c r="G90" s="25"/>
    </row>
    <row r="91" spans="1:7" s="22" customFormat="1" ht="19.5" customHeight="1" outlineLevel="2">
      <c r="A91" s="37" t="s">
        <v>65</v>
      </c>
      <c r="B91" s="16" t="s">
        <v>73</v>
      </c>
      <c r="C91" s="25">
        <v>8</v>
      </c>
      <c r="D91" s="38">
        <v>8</v>
      </c>
      <c r="E91" s="25"/>
      <c r="F91" s="25">
        <v>3</v>
      </c>
      <c r="G91" s="25">
        <v>1</v>
      </c>
    </row>
    <row r="92" spans="1:7" s="22" customFormat="1" ht="19.5" customHeight="1" outlineLevel="2">
      <c r="A92" s="37" t="s">
        <v>65</v>
      </c>
      <c r="B92" s="16" t="s">
        <v>77</v>
      </c>
      <c r="C92" s="38">
        <v>4</v>
      </c>
      <c r="D92" s="25">
        <v>2</v>
      </c>
      <c r="E92" s="25"/>
      <c r="F92" s="25">
        <v>2</v>
      </c>
      <c r="G92" s="25"/>
    </row>
    <row r="93" spans="1:7" s="22" customFormat="1" ht="19.5" customHeight="1" outlineLevel="2">
      <c r="A93" s="37" t="s">
        <v>65</v>
      </c>
      <c r="B93" s="16" t="s">
        <v>76</v>
      </c>
      <c r="C93" s="25">
        <v>11</v>
      </c>
      <c r="D93" s="25">
        <v>4</v>
      </c>
      <c r="E93" s="25"/>
      <c r="F93" s="25">
        <v>1</v>
      </c>
      <c r="G93" s="25"/>
    </row>
    <row r="94" spans="1:7" s="22" customFormat="1" ht="19.5" customHeight="1" outlineLevel="2">
      <c r="A94" s="37" t="s">
        <v>65</v>
      </c>
      <c r="B94" s="16" t="s">
        <v>126</v>
      </c>
      <c r="C94" s="25">
        <v>4</v>
      </c>
      <c r="D94" s="25">
        <v>6</v>
      </c>
      <c r="E94" s="25"/>
      <c r="F94" s="25"/>
      <c r="G94" s="25"/>
    </row>
    <row r="95" spans="1:7" s="22" customFormat="1" ht="19.5" customHeight="1" outlineLevel="2">
      <c r="A95" s="37" t="s">
        <v>65</v>
      </c>
      <c r="B95" s="16" t="s">
        <v>78</v>
      </c>
      <c r="C95" s="25"/>
      <c r="D95" s="25">
        <v>1</v>
      </c>
      <c r="E95" s="25"/>
      <c r="F95" s="25"/>
      <c r="G95" s="25"/>
    </row>
    <row r="96" spans="1:7" s="50" customFormat="1" ht="19.5" customHeight="1" outlineLevel="1">
      <c r="A96" s="48" t="s">
        <v>147</v>
      </c>
      <c r="B96" s="61"/>
      <c r="C96" s="61">
        <f>SUBTOTAL(9,C97:C108)</f>
        <v>68</v>
      </c>
      <c r="D96" s="61">
        <f>SUBTOTAL(9,D97:D108)</f>
        <v>59</v>
      </c>
      <c r="E96" s="61">
        <f>SUBTOTAL(9,E97:E108)</f>
        <v>33</v>
      </c>
      <c r="F96" s="62">
        <f>SUBTOTAL(9,F97:F108)</f>
        <v>33</v>
      </c>
      <c r="G96" s="61">
        <f>SUBTOTAL(9,G97:G108)</f>
        <v>6</v>
      </c>
    </row>
    <row r="97" spans="1:7" s="22" customFormat="1" ht="19.5" customHeight="1" outlineLevel="2">
      <c r="A97" s="21" t="s">
        <v>33</v>
      </c>
      <c r="B97" s="39" t="s">
        <v>21</v>
      </c>
      <c r="C97" s="39">
        <v>4</v>
      </c>
      <c r="D97" s="39">
        <v>4</v>
      </c>
      <c r="E97" s="39">
        <v>9</v>
      </c>
      <c r="F97" s="40">
        <v>3</v>
      </c>
      <c r="G97" s="39">
        <v>2</v>
      </c>
    </row>
    <row r="98" spans="1:7" s="22" customFormat="1" ht="19.5" customHeight="1" outlineLevel="2">
      <c r="A98" s="21" t="s">
        <v>33</v>
      </c>
      <c r="B98" s="41" t="s">
        <v>22</v>
      </c>
      <c r="C98" s="41">
        <v>3</v>
      </c>
      <c r="D98" s="41">
        <v>5</v>
      </c>
      <c r="E98" s="41"/>
      <c r="F98" s="41"/>
      <c r="G98" s="41"/>
    </row>
    <row r="99" spans="1:7" s="22" customFormat="1" ht="19.5" customHeight="1" outlineLevel="2">
      <c r="A99" s="21" t="s">
        <v>33</v>
      </c>
      <c r="B99" s="39" t="s">
        <v>23</v>
      </c>
      <c r="C99" s="41">
        <v>2</v>
      </c>
      <c r="D99" s="41"/>
      <c r="E99" s="41"/>
      <c r="F99" s="41">
        <v>2</v>
      </c>
      <c r="G99" s="41"/>
    </row>
    <row r="100" spans="1:7" s="22" customFormat="1" ht="19.5" customHeight="1" outlineLevel="2">
      <c r="A100" s="21" t="s">
        <v>33</v>
      </c>
      <c r="B100" s="41" t="s">
        <v>24</v>
      </c>
      <c r="C100" s="41">
        <v>5</v>
      </c>
      <c r="D100" s="41">
        <v>5</v>
      </c>
      <c r="E100" s="41"/>
      <c r="F100" s="41">
        <v>5</v>
      </c>
      <c r="G100" s="41"/>
    </row>
    <row r="101" spans="1:7" s="22" customFormat="1" ht="19.5" customHeight="1" outlineLevel="2">
      <c r="A101" s="21" t="s">
        <v>33</v>
      </c>
      <c r="B101" s="39" t="s">
        <v>25</v>
      </c>
      <c r="C101" s="41">
        <v>4</v>
      </c>
      <c r="D101" s="41"/>
      <c r="E101" s="41"/>
      <c r="F101" s="41">
        <v>1</v>
      </c>
      <c r="G101" s="41"/>
    </row>
    <row r="102" spans="1:7" s="22" customFormat="1" ht="19.5" customHeight="1" outlineLevel="2">
      <c r="A102" s="21" t="s">
        <v>33</v>
      </c>
      <c r="B102" s="39" t="s">
        <v>26</v>
      </c>
      <c r="C102" s="41">
        <v>16</v>
      </c>
      <c r="D102" s="41"/>
      <c r="E102" s="41"/>
      <c r="F102" s="41">
        <v>4</v>
      </c>
      <c r="G102" s="41"/>
    </row>
    <row r="103" spans="1:7" s="22" customFormat="1" ht="19.5" customHeight="1" outlineLevel="2">
      <c r="A103" s="21" t="s">
        <v>33</v>
      </c>
      <c r="B103" s="39" t="s">
        <v>27</v>
      </c>
      <c r="C103" s="41">
        <v>8</v>
      </c>
      <c r="D103" s="41"/>
      <c r="E103" s="41"/>
      <c r="F103" s="41">
        <v>3</v>
      </c>
      <c r="G103" s="41"/>
    </row>
    <row r="104" spans="1:7" s="22" customFormat="1" ht="19.5" customHeight="1" outlineLevel="2">
      <c r="A104" s="21" t="s">
        <v>33</v>
      </c>
      <c r="B104" s="39" t="s">
        <v>28</v>
      </c>
      <c r="C104" s="41">
        <v>4</v>
      </c>
      <c r="D104" s="41">
        <v>2</v>
      </c>
      <c r="E104" s="41">
        <v>2</v>
      </c>
      <c r="F104" s="41">
        <v>1</v>
      </c>
      <c r="G104" s="41">
        <v>2</v>
      </c>
    </row>
    <row r="105" spans="1:7" s="22" customFormat="1" ht="19.5" customHeight="1" outlineLevel="2">
      <c r="A105" s="21" t="s">
        <v>33</v>
      </c>
      <c r="B105" s="41" t="s">
        <v>29</v>
      </c>
      <c r="C105" s="41">
        <v>15</v>
      </c>
      <c r="D105" s="41">
        <v>23</v>
      </c>
      <c r="E105" s="41">
        <v>22</v>
      </c>
      <c r="F105" s="41">
        <v>8</v>
      </c>
      <c r="G105" s="41">
        <v>2</v>
      </c>
    </row>
    <row r="106" spans="1:7" s="22" customFormat="1" ht="19.5" customHeight="1" outlineLevel="2">
      <c r="A106" s="21" t="s">
        <v>33</v>
      </c>
      <c r="B106" s="39" t="s">
        <v>30</v>
      </c>
      <c r="C106" s="41">
        <v>4</v>
      </c>
      <c r="D106" s="41">
        <v>6</v>
      </c>
      <c r="E106" s="41"/>
      <c r="F106" s="41">
        <v>4</v>
      </c>
      <c r="G106" s="41"/>
    </row>
    <row r="107" spans="1:7" s="22" customFormat="1" ht="19.5" customHeight="1" outlineLevel="2">
      <c r="A107" s="21" t="s">
        <v>33</v>
      </c>
      <c r="B107" s="28" t="s">
        <v>31</v>
      </c>
      <c r="C107" s="41">
        <v>2</v>
      </c>
      <c r="D107" s="41">
        <v>13</v>
      </c>
      <c r="E107" s="41"/>
      <c r="F107" s="41">
        <v>1</v>
      </c>
      <c r="G107" s="41"/>
    </row>
    <row r="108" spans="1:7" s="22" customFormat="1" ht="19.5" customHeight="1" outlineLevel="2">
      <c r="A108" s="21" t="s">
        <v>33</v>
      </c>
      <c r="B108" s="39" t="s">
        <v>32</v>
      </c>
      <c r="C108" s="41">
        <v>1</v>
      </c>
      <c r="D108" s="41">
        <v>1</v>
      </c>
      <c r="E108" s="41"/>
      <c r="F108" s="41">
        <v>1</v>
      </c>
      <c r="G108" s="41"/>
    </row>
    <row r="109" spans="1:7" s="50" customFormat="1" ht="19.5" customHeight="1" outlineLevel="1">
      <c r="A109" s="47" t="s">
        <v>148</v>
      </c>
      <c r="B109" s="9"/>
      <c r="C109" s="11">
        <f>SUBTOTAL(9,C110:C114)</f>
        <v>12</v>
      </c>
      <c r="D109" s="11">
        <f>SUBTOTAL(9,D110:D114)</f>
        <v>25</v>
      </c>
      <c r="E109" s="11">
        <f>SUBTOTAL(9,E110:E114)</f>
        <v>14</v>
      </c>
      <c r="F109" s="11">
        <f>SUBTOTAL(9,F110:F114)</f>
        <v>4</v>
      </c>
      <c r="G109" s="63">
        <f>SUBTOTAL(9,G110:G114)</f>
        <v>0</v>
      </c>
    </row>
    <row r="110" spans="1:7" s="22" customFormat="1" ht="19.5" customHeight="1" outlineLevel="2">
      <c r="A110" s="37" t="s">
        <v>66</v>
      </c>
      <c r="B110" s="1" t="s">
        <v>79</v>
      </c>
      <c r="C110" s="10">
        <v>1</v>
      </c>
      <c r="D110" s="10">
        <v>3</v>
      </c>
      <c r="E110" s="10">
        <v>1</v>
      </c>
      <c r="F110" s="10"/>
      <c r="G110" s="42"/>
    </row>
    <row r="111" spans="1:7" s="22" customFormat="1" ht="19.5" customHeight="1" outlineLevel="2">
      <c r="A111" s="37" t="s">
        <v>66</v>
      </c>
      <c r="B111" s="1" t="s">
        <v>80</v>
      </c>
      <c r="C111" s="10"/>
      <c r="D111" s="10">
        <v>2</v>
      </c>
      <c r="E111" s="10"/>
      <c r="F111" s="10"/>
      <c r="G111" s="42"/>
    </row>
    <row r="112" spans="1:7" s="22" customFormat="1" ht="19.5" customHeight="1" outlineLevel="2">
      <c r="A112" s="37" t="s">
        <v>66</v>
      </c>
      <c r="B112" s="1" t="s">
        <v>81</v>
      </c>
      <c r="C112" s="10">
        <v>2</v>
      </c>
      <c r="D112" s="10">
        <v>3</v>
      </c>
      <c r="E112" s="10">
        <v>3</v>
      </c>
      <c r="F112" s="10">
        <v>2</v>
      </c>
      <c r="G112" s="42"/>
    </row>
    <row r="113" spans="1:7" s="22" customFormat="1" ht="19.5" customHeight="1" outlineLevel="2">
      <c r="A113" s="37" t="s">
        <v>66</v>
      </c>
      <c r="B113" s="1" t="s">
        <v>82</v>
      </c>
      <c r="C113" s="10">
        <v>4</v>
      </c>
      <c r="D113" s="10">
        <v>12</v>
      </c>
      <c r="E113" s="10"/>
      <c r="F113" s="10"/>
      <c r="G113" s="42"/>
    </row>
    <row r="114" spans="1:7" s="22" customFormat="1" ht="19.5" customHeight="1" outlineLevel="2">
      <c r="A114" s="37" t="s">
        <v>66</v>
      </c>
      <c r="B114" s="1" t="s">
        <v>83</v>
      </c>
      <c r="C114" s="10">
        <v>5</v>
      </c>
      <c r="D114" s="10">
        <v>5</v>
      </c>
      <c r="E114" s="10">
        <v>10</v>
      </c>
      <c r="F114" s="10">
        <v>2</v>
      </c>
      <c r="G114" s="42"/>
    </row>
    <row r="115" spans="1:7" s="50" customFormat="1" ht="19.5" customHeight="1" outlineLevel="1">
      <c r="A115" s="53" t="s">
        <v>149</v>
      </c>
      <c r="B115" s="64"/>
      <c r="C115" s="52">
        <f>SUBTOTAL(9,C116:C124)</f>
        <v>29</v>
      </c>
      <c r="D115" s="52">
        <f>SUBTOTAL(9,D116:D124)</f>
        <v>49</v>
      </c>
      <c r="E115" s="52">
        <f>SUBTOTAL(9,E116:E124)</f>
        <v>3</v>
      </c>
      <c r="F115" s="52">
        <f>SUBTOTAL(9,F116:F124)</f>
        <v>14</v>
      </c>
      <c r="G115" s="63">
        <f>SUBTOTAL(9,G116:G124)</f>
        <v>2</v>
      </c>
    </row>
    <row r="116" spans="1:7" s="22" customFormat="1" ht="19.5" customHeight="1" outlineLevel="2">
      <c r="A116" s="17" t="s">
        <v>127</v>
      </c>
      <c r="B116" s="43" t="s">
        <v>128</v>
      </c>
      <c r="C116" s="25">
        <v>5</v>
      </c>
      <c r="D116" s="25">
        <v>3</v>
      </c>
      <c r="E116" s="25"/>
      <c r="F116" s="25"/>
      <c r="G116" s="25"/>
    </row>
    <row r="117" spans="1:7" s="22" customFormat="1" ht="19.5" customHeight="1" outlineLevel="2">
      <c r="A117" s="17" t="s">
        <v>127</v>
      </c>
      <c r="B117" s="43" t="s">
        <v>129</v>
      </c>
      <c r="C117" s="25">
        <v>3</v>
      </c>
      <c r="D117" s="25">
        <v>12</v>
      </c>
      <c r="E117" s="25"/>
      <c r="F117" s="25">
        <v>2</v>
      </c>
      <c r="G117" s="25"/>
    </row>
    <row r="118" spans="1:7" s="22" customFormat="1" ht="19.5" customHeight="1" outlineLevel="2">
      <c r="A118" s="17" t="s">
        <v>127</v>
      </c>
      <c r="B118" s="43" t="s">
        <v>130</v>
      </c>
      <c r="C118" s="25">
        <v>8</v>
      </c>
      <c r="D118" s="25">
        <v>8</v>
      </c>
      <c r="E118" s="25"/>
      <c r="F118" s="25">
        <v>2</v>
      </c>
      <c r="G118" s="25"/>
    </row>
    <row r="119" spans="1:7" s="22" customFormat="1" ht="19.5" customHeight="1" outlineLevel="2">
      <c r="A119" s="17" t="s">
        <v>127</v>
      </c>
      <c r="B119" s="43" t="s">
        <v>131</v>
      </c>
      <c r="C119" s="25">
        <v>1</v>
      </c>
      <c r="D119" s="25">
        <v>13</v>
      </c>
      <c r="E119" s="25"/>
      <c r="F119" s="25">
        <v>1</v>
      </c>
      <c r="G119" s="25"/>
    </row>
    <row r="120" spans="1:7" s="22" customFormat="1" ht="19.5" customHeight="1" outlineLevel="2">
      <c r="A120" s="17" t="s">
        <v>127</v>
      </c>
      <c r="B120" s="43" t="s">
        <v>132</v>
      </c>
      <c r="C120" s="25">
        <v>2</v>
      </c>
      <c r="D120" s="25">
        <v>8</v>
      </c>
      <c r="E120" s="25"/>
      <c r="F120" s="25"/>
      <c r="G120" s="25"/>
    </row>
    <row r="121" spans="1:7" s="22" customFormat="1" ht="19.5" customHeight="1" outlineLevel="2">
      <c r="A121" s="17" t="s">
        <v>127</v>
      </c>
      <c r="B121" s="43" t="s">
        <v>133</v>
      </c>
      <c r="C121" s="25">
        <v>4</v>
      </c>
      <c r="D121" s="25"/>
      <c r="E121" s="25"/>
      <c r="F121" s="25">
        <v>2</v>
      </c>
      <c r="G121" s="25"/>
    </row>
    <row r="122" spans="1:7" s="22" customFormat="1" ht="19.5" customHeight="1" outlineLevel="2">
      <c r="A122" s="17" t="s">
        <v>127</v>
      </c>
      <c r="B122" s="43" t="s">
        <v>134</v>
      </c>
      <c r="C122" s="25">
        <v>5</v>
      </c>
      <c r="D122" s="25">
        <v>1</v>
      </c>
      <c r="E122" s="25">
        <v>1</v>
      </c>
      <c r="F122" s="25">
        <v>5</v>
      </c>
      <c r="G122" s="25"/>
    </row>
    <row r="123" spans="1:7" s="22" customFormat="1" ht="19.5" customHeight="1" outlineLevel="2">
      <c r="A123" s="17" t="s">
        <v>127</v>
      </c>
      <c r="B123" s="43" t="s">
        <v>135</v>
      </c>
      <c r="C123" s="25">
        <v>1</v>
      </c>
      <c r="D123" s="25">
        <v>3</v>
      </c>
      <c r="E123" s="25">
        <v>2</v>
      </c>
      <c r="F123" s="25">
        <v>2</v>
      </c>
      <c r="G123" s="25">
        <v>2</v>
      </c>
    </row>
    <row r="124" spans="1:7" s="22" customFormat="1" ht="19.5" customHeight="1" outlineLevel="2">
      <c r="A124" s="17" t="s">
        <v>127</v>
      </c>
      <c r="B124" s="17" t="s">
        <v>136</v>
      </c>
      <c r="C124" s="25"/>
      <c r="D124" s="25">
        <v>1</v>
      </c>
      <c r="E124" s="25"/>
      <c r="F124" s="25"/>
      <c r="G124" s="25"/>
    </row>
  </sheetData>
  <sheetProtection/>
  <mergeCells count="5">
    <mergeCell ref="A1:G1"/>
    <mergeCell ref="A2:A3"/>
    <mergeCell ref="B2:B3"/>
    <mergeCell ref="C2:E2"/>
    <mergeCell ref="F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1"/>
  <sheetViews>
    <sheetView showZero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" sqref="R3"/>
    </sheetView>
  </sheetViews>
  <sheetFormatPr defaultColWidth="9.00390625" defaultRowHeight="14.25"/>
  <cols>
    <col min="1" max="1" width="10.875" style="12" customWidth="1"/>
    <col min="2" max="2" width="8.75390625" style="18" customWidth="1"/>
    <col min="3" max="3" width="4.50390625" style="18" customWidth="1"/>
    <col min="4" max="4" width="4.375" style="18" customWidth="1"/>
    <col min="5" max="5" width="5.00390625" style="18" customWidth="1"/>
    <col min="6" max="6" width="4.875" style="18" customWidth="1"/>
    <col min="7" max="7" width="4.625" style="18" customWidth="1"/>
    <col min="8" max="8" width="1.37890625" style="12" customWidth="1"/>
    <col min="9" max="9" width="3.375" style="18" customWidth="1"/>
    <col min="10" max="10" width="7.25390625" style="18" customWidth="1"/>
    <col min="11" max="11" width="6.25390625" style="18" customWidth="1"/>
    <col min="12" max="12" width="6.625" style="18" customWidth="1"/>
    <col min="13" max="13" width="5.375" style="18" customWidth="1"/>
    <col min="14" max="14" width="4.50390625" style="18" customWidth="1"/>
    <col min="15" max="15" width="5.375" style="18" customWidth="1"/>
    <col min="16" max="16" width="6.875" style="18" customWidth="1"/>
    <col min="17" max="16384" width="9.00390625" style="12" customWidth="1"/>
  </cols>
  <sheetData>
    <row r="1" spans="1:16" ht="43.5" customHeight="1">
      <c r="A1" s="145" t="s">
        <v>208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26.25" customHeight="1">
      <c r="A2" s="146" t="s">
        <v>193</v>
      </c>
      <c r="B2" s="147" t="s">
        <v>0</v>
      </c>
      <c r="C2" s="147" t="s">
        <v>1</v>
      </c>
      <c r="D2" s="147"/>
      <c r="E2" s="147"/>
      <c r="F2" s="147" t="s">
        <v>2</v>
      </c>
      <c r="G2" s="147"/>
      <c r="I2" s="149" t="s">
        <v>237</v>
      </c>
      <c r="J2" s="148" t="s">
        <v>194</v>
      </c>
      <c r="K2" s="148" t="s">
        <v>195</v>
      </c>
      <c r="L2" s="148" t="s">
        <v>203</v>
      </c>
      <c r="M2" s="148" t="s">
        <v>204</v>
      </c>
      <c r="N2" s="150" t="s">
        <v>205</v>
      </c>
      <c r="O2" s="151"/>
      <c r="P2" s="148" t="s">
        <v>196</v>
      </c>
    </row>
    <row r="3" spans="1:16" ht="39.75" customHeight="1">
      <c r="A3" s="146"/>
      <c r="B3" s="147"/>
      <c r="C3" s="8" t="s">
        <v>197</v>
      </c>
      <c r="D3" s="8" t="s">
        <v>198</v>
      </c>
      <c r="E3" s="8" t="s">
        <v>199</v>
      </c>
      <c r="F3" s="8" t="s">
        <v>200</v>
      </c>
      <c r="G3" s="8" t="s">
        <v>201</v>
      </c>
      <c r="I3" s="149"/>
      <c r="J3" s="148"/>
      <c r="K3" s="148"/>
      <c r="L3" s="148"/>
      <c r="M3" s="148"/>
      <c r="N3" s="74" t="s">
        <v>206</v>
      </c>
      <c r="O3" s="74" t="s">
        <v>207</v>
      </c>
      <c r="P3" s="148"/>
    </row>
    <row r="4" spans="1:16" ht="24" customHeight="1">
      <c r="A4" s="5" t="s">
        <v>202</v>
      </c>
      <c r="B4" s="7">
        <f>SUBTOTAL(3,B6:B121)</f>
        <v>116</v>
      </c>
      <c r="C4" s="6">
        <f>SUBTOTAL(9,C6:C121)</f>
        <v>500</v>
      </c>
      <c r="D4" s="6">
        <f>SUBTOTAL(9,D6:D121)</f>
        <v>500</v>
      </c>
      <c r="E4" s="7">
        <f>SUBTOTAL(9,E6:E121)</f>
        <v>231</v>
      </c>
      <c r="F4" s="6">
        <f>SUBTOTAL(9,F6:F121)</f>
        <v>200</v>
      </c>
      <c r="G4" s="7">
        <f>SUBTOTAL(9,G6:G121)</f>
        <v>42</v>
      </c>
      <c r="H4" s="14"/>
      <c r="I4" s="15">
        <f aca="true" t="shared" si="0" ref="I4:P4">SUBTOTAL(9,I6:I121)</f>
        <v>49</v>
      </c>
      <c r="J4" s="15">
        <f t="shared" si="0"/>
        <v>20000</v>
      </c>
      <c r="K4" s="15">
        <f t="shared" si="0"/>
        <v>2905</v>
      </c>
      <c r="L4" s="20">
        <f t="shared" si="0"/>
        <v>22905</v>
      </c>
      <c r="M4" s="20">
        <f t="shared" si="0"/>
        <v>3000</v>
      </c>
      <c r="N4" s="20">
        <f t="shared" si="0"/>
        <v>679</v>
      </c>
      <c r="O4" s="20">
        <f t="shared" si="0"/>
        <v>2095</v>
      </c>
      <c r="P4" s="20">
        <f t="shared" si="0"/>
        <v>28000</v>
      </c>
    </row>
    <row r="5" spans="1:16" ht="11.25" customHeight="1">
      <c r="A5" s="3"/>
      <c r="B5" s="4"/>
      <c r="C5" s="4"/>
      <c r="D5" s="4"/>
      <c r="E5" s="4"/>
      <c r="F5" s="4"/>
      <c r="G5" s="4"/>
      <c r="I5" s="10"/>
      <c r="J5" s="10"/>
      <c r="K5" s="10"/>
      <c r="L5" s="10"/>
      <c r="M5" s="10"/>
      <c r="N5" s="10"/>
      <c r="O5" s="10"/>
      <c r="P5" s="10"/>
    </row>
    <row r="6" spans="1:16" s="22" customFormat="1" ht="13.5" customHeight="1">
      <c r="A6" s="75" t="s">
        <v>209</v>
      </c>
      <c r="B6" s="82" t="s">
        <v>92</v>
      </c>
      <c r="C6" s="97"/>
      <c r="D6" s="97"/>
      <c r="E6" s="97"/>
      <c r="F6" s="77">
        <v>2</v>
      </c>
      <c r="G6" s="77">
        <v>2</v>
      </c>
      <c r="H6" s="76"/>
      <c r="I6" s="77"/>
      <c r="J6" s="77">
        <v>0</v>
      </c>
      <c r="K6" s="77">
        <v>0</v>
      </c>
      <c r="L6" s="77">
        <v>0</v>
      </c>
      <c r="M6" s="77">
        <v>30</v>
      </c>
      <c r="N6" s="82">
        <v>5</v>
      </c>
      <c r="O6" s="77">
        <v>15</v>
      </c>
      <c r="P6" s="77">
        <v>45</v>
      </c>
    </row>
    <row r="7" spans="1:16" s="22" customFormat="1" ht="13.5" customHeight="1">
      <c r="A7" s="75" t="s">
        <v>209</v>
      </c>
      <c r="B7" s="82" t="s">
        <v>93</v>
      </c>
      <c r="C7" s="97"/>
      <c r="D7" s="97"/>
      <c r="E7" s="97"/>
      <c r="F7" s="77">
        <v>2</v>
      </c>
      <c r="G7" s="77">
        <v>4</v>
      </c>
      <c r="H7" s="76"/>
      <c r="I7" s="77"/>
      <c r="J7" s="77">
        <v>0</v>
      </c>
      <c r="K7" s="77">
        <v>0</v>
      </c>
      <c r="L7" s="77">
        <v>0</v>
      </c>
      <c r="M7" s="77">
        <v>30</v>
      </c>
      <c r="N7" s="82">
        <v>22</v>
      </c>
      <c r="O7" s="77">
        <v>68</v>
      </c>
      <c r="P7" s="77">
        <v>98</v>
      </c>
    </row>
    <row r="8" spans="1:16" s="22" customFormat="1" ht="13.5" customHeight="1">
      <c r="A8" s="75" t="s">
        <v>209</v>
      </c>
      <c r="B8" s="82" t="s">
        <v>94</v>
      </c>
      <c r="C8" s="97"/>
      <c r="D8" s="97"/>
      <c r="E8" s="97"/>
      <c r="F8" s="77">
        <v>6</v>
      </c>
      <c r="G8" s="77">
        <v>9</v>
      </c>
      <c r="H8" s="76"/>
      <c r="I8" s="77"/>
      <c r="J8" s="77">
        <v>0</v>
      </c>
      <c r="K8" s="77">
        <v>0</v>
      </c>
      <c r="L8" s="77">
        <v>0</v>
      </c>
      <c r="M8" s="77">
        <v>90</v>
      </c>
      <c r="N8" s="82">
        <v>25</v>
      </c>
      <c r="O8" s="77">
        <v>77</v>
      </c>
      <c r="P8" s="77">
        <v>167</v>
      </c>
    </row>
    <row r="9" spans="1:16" s="22" customFormat="1" ht="13.5" customHeight="1">
      <c r="A9" s="75" t="s">
        <v>209</v>
      </c>
      <c r="B9" s="82" t="s">
        <v>153</v>
      </c>
      <c r="C9" s="97"/>
      <c r="D9" s="97"/>
      <c r="E9" s="97"/>
      <c r="F9" s="77"/>
      <c r="G9" s="77"/>
      <c r="H9" s="76"/>
      <c r="I9" s="77"/>
      <c r="J9" s="77"/>
      <c r="K9" s="77"/>
      <c r="L9" s="77"/>
      <c r="M9" s="77"/>
      <c r="N9" s="82">
        <v>1</v>
      </c>
      <c r="O9" s="77">
        <v>3</v>
      </c>
      <c r="P9" s="77">
        <v>3</v>
      </c>
    </row>
    <row r="10" spans="1:16" s="22" customFormat="1" ht="13.5" customHeight="1">
      <c r="A10" s="75" t="s">
        <v>209</v>
      </c>
      <c r="B10" s="82" t="s">
        <v>154</v>
      </c>
      <c r="C10" s="97"/>
      <c r="D10" s="97"/>
      <c r="E10" s="97"/>
      <c r="F10" s="77"/>
      <c r="G10" s="77"/>
      <c r="H10" s="76"/>
      <c r="I10" s="77"/>
      <c r="J10" s="77"/>
      <c r="K10" s="77"/>
      <c r="L10" s="77"/>
      <c r="M10" s="77"/>
      <c r="N10" s="82">
        <v>3</v>
      </c>
      <c r="O10" s="77">
        <v>9</v>
      </c>
      <c r="P10" s="77">
        <v>9</v>
      </c>
    </row>
    <row r="11" spans="1:16" s="22" customFormat="1" ht="13.5" customHeight="1">
      <c r="A11" s="75" t="s">
        <v>209</v>
      </c>
      <c r="B11" s="82" t="s">
        <v>155</v>
      </c>
      <c r="C11" s="97"/>
      <c r="D11" s="97"/>
      <c r="E11" s="97"/>
      <c r="F11" s="77"/>
      <c r="G11" s="77"/>
      <c r="H11" s="76"/>
      <c r="I11" s="77"/>
      <c r="J11" s="77"/>
      <c r="K11" s="77"/>
      <c r="L11" s="77"/>
      <c r="M11" s="77"/>
      <c r="N11" s="82">
        <v>1</v>
      </c>
      <c r="O11" s="77">
        <v>3</v>
      </c>
      <c r="P11" s="77">
        <v>3</v>
      </c>
    </row>
    <row r="12" spans="1:16" s="22" customFormat="1" ht="13.5" customHeight="1">
      <c r="A12" s="75" t="s">
        <v>209</v>
      </c>
      <c r="B12" s="82" t="s">
        <v>156</v>
      </c>
      <c r="C12" s="97"/>
      <c r="D12" s="97"/>
      <c r="E12" s="97"/>
      <c r="F12" s="77"/>
      <c r="G12" s="77"/>
      <c r="H12" s="76"/>
      <c r="I12" s="77"/>
      <c r="J12" s="77"/>
      <c r="K12" s="77"/>
      <c r="L12" s="77"/>
      <c r="M12" s="77"/>
      <c r="N12" s="82">
        <v>3</v>
      </c>
      <c r="O12" s="77">
        <v>9</v>
      </c>
      <c r="P12" s="77">
        <v>9</v>
      </c>
    </row>
    <row r="13" spans="1:16" s="22" customFormat="1" ht="13.5" customHeight="1">
      <c r="A13" s="78" t="s">
        <v>210</v>
      </c>
      <c r="B13" s="79" t="s">
        <v>211</v>
      </c>
      <c r="C13" s="80">
        <v>12</v>
      </c>
      <c r="D13" s="80"/>
      <c r="E13" s="80"/>
      <c r="F13" s="80">
        <v>3</v>
      </c>
      <c r="G13" s="80">
        <v>1</v>
      </c>
      <c r="H13" s="76"/>
      <c r="I13" s="77"/>
      <c r="J13" s="77">
        <v>240</v>
      </c>
      <c r="K13" s="77">
        <v>0</v>
      </c>
      <c r="L13" s="77">
        <v>240</v>
      </c>
      <c r="M13" s="77">
        <v>45</v>
      </c>
      <c r="N13" s="82">
        <v>10</v>
      </c>
      <c r="O13" s="77">
        <v>31</v>
      </c>
      <c r="P13" s="77">
        <v>316</v>
      </c>
    </row>
    <row r="14" spans="1:16" s="22" customFormat="1" ht="13.5" customHeight="1">
      <c r="A14" s="78" t="s">
        <v>210</v>
      </c>
      <c r="B14" s="79" t="s">
        <v>212</v>
      </c>
      <c r="C14" s="80">
        <v>5</v>
      </c>
      <c r="D14" s="80">
        <v>5</v>
      </c>
      <c r="E14" s="80">
        <v>7</v>
      </c>
      <c r="F14" s="80">
        <v>1</v>
      </c>
      <c r="G14" s="80"/>
      <c r="H14" s="76"/>
      <c r="I14" s="77"/>
      <c r="J14" s="77">
        <v>200</v>
      </c>
      <c r="K14" s="77">
        <v>0</v>
      </c>
      <c r="L14" s="77">
        <v>200</v>
      </c>
      <c r="M14" s="77">
        <v>15</v>
      </c>
      <c r="N14" s="82">
        <v>4</v>
      </c>
      <c r="O14" s="77">
        <v>12</v>
      </c>
      <c r="P14" s="77">
        <v>227</v>
      </c>
    </row>
    <row r="15" spans="1:16" s="22" customFormat="1" ht="13.5" customHeight="1">
      <c r="A15" s="78" t="s">
        <v>210</v>
      </c>
      <c r="B15" s="79" t="s">
        <v>213</v>
      </c>
      <c r="C15" s="80">
        <v>1</v>
      </c>
      <c r="D15" s="80"/>
      <c r="E15" s="80"/>
      <c r="F15" s="80">
        <v>1</v>
      </c>
      <c r="G15" s="80"/>
      <c r="H15" s="76"/>
      <c r="I15" s="77"/>
      <c r="J15" s="77">
        <v>20</v>
      </c>
      <c r="K15" s="77">
        <v>0</v>
      </c>
      <c r="L15" s="77">
        <v>20</v>
      </c>
      <c r="M15" s="77">
        <v>15</v>
      </c>
      <c r="N15" s="77"/>
      <c r="O15" s="77"/>
      <c r="P15" s="77">
        <v>35</v>
      </c>
    </row>
    <row r="16" spans="1:16" s="22" customFormat="1" ht="13.5" customHeight="1">
      <c r="A16" s="78" t="s">
        <v>210</v>
      </c>
      <c r="B16" s="79" t="s">
        <v>214</v>
      </c>
      <c r="C16" s="80"/>
      <c r="D16" s="80"/>
      <c r="E16" s="80"/>
      <c r="F16" s="80">
        <v>1</v>
      </c>
      <c r="G16" s="80"/>
      <c r="H16" s="76"/>
      <c r="I16" s="77"/>
      <c r="J16" s="77">
        <v>0</v>
      </c>
      <c r="K16" s="77">
        <v>0</v>
      </c>
      <c r="L16" s="77">
        <v>0</v>
      </c>
      <c r="M16" s="77">
        <v>15</v>
      </c>
      <c r="N16" s="82">
        <v>1</v>
      </c>
      <c r="O16" s="77">
        <v>3</v>
      </c>
      <c r="P16" s="77">
        <v>18</v>
      </c>
    </row>
    <row r="17" spans="1:16" s="22" customFormat="1" ht="13.5" customHeight="1">
      <c r="A17" s="78" t="s">
        <v>210</v>
      </c>
      <c r="B17" s="79" t="s">
        <v>215</v>
      </c>
      <c r="C17" s="80"/>
      <c r="D17" s="80"/>
      <c r="E17" s="80"/>
      <c r="F17" s="80">
        <v>1</v>
      </c>
      <c r="G17" s="80"/>
      <c r="H17" s="76"/>
      <c r="I17" s="77"/>
      <c r="J17" s="77">
        <v>0</v>
      </c>
      <c r="K17" s="77">
        <v>0</v>
      </c>
      <c r="L17" s="77">
        <v>0</v>
      </c>
      <c r="M17" s="77">
        <v>15</v>
      </c>
      <c r="N17" s="77"/>
      <c r="O17" s="77"/>
      <c r="P17" s="77">
        <v>15</v>
      </c>
    </row>
    <row r="18" spans="1:16" s="22" customFormat="1" ht="13.5" customHeight="1">
      <c r="A18" s="78" t="s">
        <v>210</v>
      </c>
      <c r="B18" s="82" t="s">
        <v>161</v>
      </c>
      <c r="C18" s="80"/>
      <c r="D18" s="80"/>
      <c r="E18" s="80"/>
      <c r="F18" s="80"/>
      <c r="G18" s="80"/>
      <c r="H18" s="76"/>
      <c r="I18" s="77"/>
      <c r="J18" s="77"/>
      <c r="K18" s="77"/>
      <c r="L18" s="77"/>
      <c r="M18" s="77"/>
      <c r="N18" s="82">
        <v>4</v>
      </c>
      <c r="O18" s="77">
        <v>12</v>
      </c>
      <c r="P18" s="77">
        <v>12</v>
      </c>
    </row>
    <row r="19" spans="1:16" s="22" customFormat="1" ht="13.5" customHeight="1">
      <c r="A19" s="78" t="s">
        <v>216</v>
      </c>
      <c r="B19" s="94" t="s">
        <v>15</v>
      </c>
      <c r="C19" s="78">
        <v>5</v>
      </c>
      <c r="D19" s="78">
        <v>5</v>
      </c>
      <c r="E19" s="78">
        <v>5</v>
      </c>
      <c r="F19" s="78">
        <v>1</v>
      </c>
      <c r="G19" s="78">
        <v>2</v>
      </c>
      <c r="H19" s="76"/>
      <c r="I19" s="77"/>
      <c r="J19" s="77">
        <v>200</v>
      </c>
      <c r="K19" s="77">
        <v>0</v>
      </c>
      <c r="L19" s="77">
        <v>200</v>
      </c>
      <c r="M19" s="77">
        <v>15</v>
      </c>
      <c r="N19" s="82">
        <v>9</v>
      </c>
      <c r="O19" s="77">
        <v>28</v>
      </c>
      <c r="P19" s="77">
        <v>243</v>
      </c>
    </row>
    <row r="20" spans="1:16" s="22" customFormat="1" ht="13.5" customHeight="1">
      <c r="A20" s="78" t="s">
        <v>216</v>
      </c>
      <c r="B20" s="94" t="s">
        <v>13</v>
      </c>
      <c r="C20" s="78">
        <v>5</v>
      </c>
      <c r="D20" s="78">
        <v>5</v>
      </c>
      <c r="E20" s="78">
        <v>5</v>
      </c>
      <c r="F20" s="78">
        <v>4</v>
      </c>
      <c r="G20" s="78"/>
      <c r="H20" s="76"/>
      <c r="I20" s="77"/>
      <c r="J20" s="77">
        <v>200</v>
      </c>
      <c r="K20" s="77">
        <v>0</v>
      </c>
      <c r="L20" s="77">
        <v>200</v>
      </c>
      <c r="M20" s="77">
        <v>60</v>
      </c>
      <c r="N20" s="77"/>
      <c r="O20" s="77"/>
      <c r="P20" s="77">
        <v>260</v>
      </c>
    </row>
    <row r="21" spans="1:16" s="22" customFormat="1" ht="13.5" customHeight="1">
      <c r="A21" s="78" t="s">
        <v>216</v>
      </c>
      <c r="B21" s="94" t="s">
        <v>10</v>
      </c>
      <c r="C21" s="78">
        <v>2</v>
      </c>
      <c r="D21" s="78">
        <v>2</v>
      </c>
      <c r="E21" s="78">
        <v>6</v>
      </c>
      <c r="F21" s="78"/>
      <c r="G21" s="78"/>
      <c r="H21" s="76"/>
      <c r="I21" s="77"/>
      <c r="J21" s="77">
        <v>80</v>
      </c>
      <c r="K21" s="77">
        <v>0</v>
      </c>
      <c r="L21" s="77">
        <v>80</v>
      </c>
      <c r="M21" s="77">
        <v>0</v>
      </c>
      <c r="N21" s="82">
        <v>34</v>
      </c>
      <c r="O21" s="77">
        <v>105</v>
      </c>
      <c r="P21" s="77">
        <v>185</v>
      </c>
    </row>
    <row r="22" spans="1:16" s="22" customFormat="1" ht="13.5" customHeight="1">
      <c r="A22" s="78" t="s">
        <v>216</v>
      </c>
      <c r="B22" s="94" t="s">
        <v>12</v>
      </c>
      <c r="C22" s="78">
        <v>2</v>
      </c>
      <c r="D22" s="78">
        <v>3</v>
      </c>
      <c r="E22" s="78"/>
      <c r="F22" s="78"/>
      <c r="G22" s="78"/>
      <c r="H22" s="76"/>
      <c r="I22" s="77"/>
      <c r="J22" s="77">
        <v>100</v>
      </c>
      <c r="K22" s="77">
        <v>0</v>
      </c>
      <c r="L22" s="77">
        <v>100</v>
      </c>
      <c r="M22" s="77">
        <v>0</v>
      </c>
      <c r="N22" s="77"/>
      <c r="O22" s="77"/>
      <c r="P22" s="77">
        <v>100</v>
      </c>
    </row>
    <row r="23" spans="1:16" s="22" customFormat="1" ht="13.5" customHeight="1">
      <c r="A23" s="78" t="s">
        <v>216</v>
      </c>
      <c r="B23" s="94" t="s">
        <v>11</v>
      </c>
      <c r="C23" s="94">
        <v>10</v>
      </c>
      <c r="D23" s="94">
        <v>10</v>
      </c>
      <c r="E23" s="94"/>
      <c r="F23" s="94">
        <v>2</v>
      </c>
      <c r="G23" s="94"/>
      <c r="H23" s="76"/>
      <c r="I23" s="77"/>
      <c r="J23" s="77">
        <v>400</v>
      </c>
      <c r="K23" s="77">
        <v>0</v>
      </c>
      <c r="L23" s="77">
        <v>400</v>
      </c>
      <c r="M23" s="77">
        <v>30</v>
      </c>
      <c r="N23" s="82">
        <v>46</v>
      </c>
      <c r="O23" s="77">
        <v>142</v>
      </c>
      <c r="P23" s="77">
        <v>572</v>
      </c>
    </row>
    <row r="24" spans="1:16" s="22" customFormat="1" ht="13.5" customHeight="1">
      <c r="A24" s="78" t="s">
        <v>216</v>
      </c>
      <c r="B24" s="94" t="s">
        <v>16</v>
      </c>
      <c r="C24" s="78"/>
      <c r="D24" s="78">
        <v>8</v>
      </c>
      <c r="E24" s="78">
        <v>12</v>
      </c>
      <c r="F24" s="78"/>
      <c r="G24" s="78"/>
      <c r="H24" s="76"/>
      <c r="I24" s="77"/>
      <c r="J24" s="77">
        <v>160</v>
      </c>
      <c r="K24" s="77">
        <v>0</v>
      </c>
      <c r="L24" s="77">
        <v>160</v>
      </c>
      <c r="M24" s="77">
        <v>0</v>
      </c>
      <c r="N24" s="82">
        <v>25</v>
      </c>
      <c r="O24" s="77">
        <v>77</v>
      </c>
      <c r="P24" s="77">
        <v>237</v>
      </c>
    </row>
    <row r="25" spans="1:16" s="22" customFormat="1" ht="13.5" customHeight="1">
      <c r="A25" s="78" t="s">
        <v>216</v>
      </c>
      <c r="B25" s="79" t="s">
        <v>17</v>
      </c>
      <c r="C25" s="80">
        <v>1</v>
      </c>
      <c r="D25" s="80">
        <v>1</v>
      </c>
      <c r="E25" s="80"/>
      <c r="F25" s="80"/>
      <c r="G25" s="80"/>
      <c r="H25" s="76"/>
      <c r="I25" s="77"/>
      <c r="J25" s="77">
        <v>40</v>
      </c>
      <c r="K25" s="77">
        <v>0</v>
      </c>
      <c r="L25" s="77">
        <v>40</v>
      </c>
      <c r="M25" s="77">
        <v>0</v>
      </c>
      <c r="N25" s="77"/>
      <c r="O25" s="77"/>
      <c r="P25" s="77">
        <v>40</v>
      </c>
    </row>
    <row r="26" spans="1:16" s="22" customFormat="1" ht="13.5" customHeight="1">
      <c r="A26" s="78" t="s">
        <v>216</v>
      </c>
      <c r="B26" s="79" t="s">
        <v>14</v>
      </c>
      <c r="C26" s="80">
        <v>5</v>
      </c>
      <c r="D26" s="80">
        <v>6</v>
      </c>
      <c r="E26" s="80"/>
      <c r="F26" s="80">
        <v>3</v>
      </c>
      <c r="G26" s="80"/>
      <c r="H26" s="76"/>
      <c r="I26" s="77">
        <v>1</v>
      </c>
      <c r="J26" s="77">
        <v>220</v>
      </c>
      <c r="K26" s="77">
        <v>55</v>
      </c>
      <c r="L26" s="77">
        <v>275</v>
      </c>
      <c r="M26" s="77">
        <v>45</v>
      </c>
      <c r="N26" s="82">
        <v>32</v>
      </c>
      <c r="O26" s="77">
        <v>99</v>
      </c>
      <c r="P26" s="77">
        <v>419</v>
      </c>
    </row>
    <row r="27" spans="1:16" s="22" customFormat="1" ht="13.5" customHeight="1">
      <c r="A27" s="78" t="s">
        <v>216</v>
      </c>
      <c r="B27" s="79" t="s">
        <v>20</v>
      </c>
      <c r="C27" s="80"/>
      <c r="D27" s="80"/>
      <c r="E27" s="80">
        <v>2</v>
      </c>
      <c r="F27" s="80"/>
      <c r="G27" s="80"/>
      <c r="H27" s="76"/>
      <c r="I27" s="77"/>
      <c r="J27" s="77">
        <v>0</v>
      </c>
      <c r="K27" s="77">
        <v>0</v>
      </c>
      <c r="L27" s="77">
        <v>0</v>
      </c>
      <c r="M27" s="77">
        <v>0</v>
      </c>
      <c r="N27" s="77"/>
      <c r="O27" s="77"/>
      <c r="P27" s="77">
        <v>0</v>
      </c>
    </row>
    <row r="28" spans="1:16" s="22" customFormat="1" ht="13.5" customHeight="1">
      <c r="A28" s="78" t="s">
        <v>216</v>
      </c>
      <c r="B28" s="79" t="s">
        <v>19</v>
      </c>
      <c r="C28" s="80"/>
      <c r="D28" s="80">
        <v>1</v>
      </c>
      <c r="E28" s="80"/>
      <c r="F28" s="80"/>
      <c r="G28" s="80"/>
      <c r="H28" s="76"/>
      <c r="I28" s="77"/>
      <c r="J28" s="77">
        <v>20</v>
      </c>
      <c r="K28" s="77">
        <v>0</v>
      </c>
      <c r="L28" s="77">
        <v>20</v>
      </c>
      <c r="M28" s="77">
        <v>0</v>
      </c>
      <c r="N28" s="77"/>
      <c r="O28" s="77"/>
      <c r="P28" s="77">
        <v>20</v>
      </c>
    </row>
    <row r="29" spans="1:16" s="22" customFormat="1" ht="13.5" customHeight="1">
      <c r="A29" s="78" t="s">
        <v>216</v>
      </c>
      <c r="B29" s="79" t="s">
        <v>18</v>
      </c>
      <c r="C29" s="80"/>
      <c r="D29" s="80">
        <v>1</v>
      </c>
      <c r="E29" s="80"/>
      <c r="F29" s="80"/>
      <c r="G29" s="80"/>
      <c r="H29" s="76"/>
      <c r="I29" s="77"/>
      <c r="J29" s="77">
        <v>20</v>
      </c>
      <c r="K29" s="77">
        <v>0</v>
      </c>
      <c r="L29" s="77">
        <v>20</v>
      </c>
      <c r="M29" s="77">
        <v>0</v>
      </c>
      <c r="N29" s="77"/>
      <c r="O29" s="77"/>
      <c r="P29" s="77">
        <v>20</v>
      </c>
    </row>
    <row r="30" spans="1:16" s="22" customFormat="1" ht="13.5" customHeight="1">
      <c r="A30" s="78" t="s">
        <v>216</v>
      </c>
      <c r="B30" s="82" t="s">
        <v>163</v>
      </c>
      <c r="C30" s="80"/>
      <c r="D30" s="80"/>
      <c r="E30" s="80"/>
      <c r="F30" s="80"/>
      <c r="G30" s="80"/>
      <c r="H30" s="76"/>
      <c r="I30" s="77"/>
      <c r="J30" s="77"/>
      <c r="K30" s="77"/>
      <c r="L30" s="77"/>
      <c r="M30" s="77"/>
      <c r="N30" s="82">
        <v>2</v>
      </c>
      <c r="O30" s="77">
        <v>6</v>
      </c>
      <c r="P30" s="77">
        <v>6</v>
      </c>
    </row>
    <row r="31" spans="1:16" s="22" customFormat="1" ht="13.5" customHeight="1">
      <c r="A31" s="78" t="s">
        <v>217</v>
      </c>
      <c r="B31" s="80" t="s">
        <v>57</v>
      </c>
      <c r="C31" s="78"/>
      <c r="D31" s="78"/>
      <c r="E31" s="78"/>
      <c r="F31" s="78">
        <v>1</v>
      </c>
      <c r="G31" s="78"/>
      <c r="H31" s="76"/>
      <c r="I31" s="77"/>
      <c r="J31" s="77">
        <v>0</v>
      </c>
      <c r="K31" s="77">
        <v>0</v>
      </c>
      <c r="L31" s="77">
        <v>0</v>
      </c>
      <c r="M31" s="77">
        <v>15</v>
      </c>
      <c r="N31" s="77"/>
      <c r="O31" s="77"/>
      <c r="P31" s="77">
        <v>15</v>
      </c>
    </row>
    <row r="32" spans="1:16" s="22" customFormat="1" ht="13.5" customHeight="1">
      <c r="A32" s="78" t="s">
        <v>217</v>
      </c>
      <c r="B32" s="80" t="s">
        <v>59</v>
      </c>
      <c r="C32" s="80">
        <v>10</v>
      </c>
      <c r="D32" s="80"/>
      <c r="E32" s="80"/>
      <c r="F32" s="80">
        <v>4</v>
      </c>
      <c r="G32" s="80"/>
      <c r="H32" s="76"/>
      <c r="I32" s="77"/>
      <c r="J32" s="77">
        <v>200</v>
      </c>
      <c r="K32" s="77">
        <v>0</v>
      </c>
      <c r="L32" s="77">
        <v>200</v>
      </c>
      <c r="M32" s="77">
        <v>60</v>
      </c>
      <c r="N32" s="82">
        <v>15</v>
      </c>
      <c r="O32" s="77">
        <v>46</v>
      </c>
      <c r="P32" s="77">
        <v>306</v>
      </c>
    </row>
    <row r="33" spans="1:16" s="22" customFormat="1" ht="13.5" customHeight="1">
      <c r="A33" s="78" t="s">
        <v>217</v>
      </c>
      <c r="B33" s="78" t="s">
        <v>60</v>
      </c>
      <c r="C33" s="78">
        <v>2</v>
      </c>
      <c r="D33" s="78">
        <v>10</v>
      </c>
      <c r="E33" s="78"/>
      <c r="F33" s="78"/>
      <c r="G33" s="78"/>
      <c r="H33" s="76"/>
      <c r="I33" s="77">
        <v>1</v>
      </c>
      <c r="J33" s="77">
        <v>240</v>
      </c>
      <c r="K33" s="77">
        <v>60</v>
      </c>
      <c r="L33" s="77">
        <v>300</v>
      </c>
      <c r="M33" s="77">
        <v>0</v>
      </c>
      <c r="N33" s="82">
        <v>3</v>
      </c>
      <c r="O33" s="77">
        <v>9</v>
      </c>
      <c r="P33" s="77">
        <v>309</v>
      </c>
    </row>
    <row r="34" spans="1:16" s="22" customFormat="1" ht="13.5" customHeight="1">
      <c r="A34" s="78" t="s">
        <v>217</v>
      </c>
      <c r="B34" s="78" t="s">
        <v>218</v>
      </c>
      <c r="C34" s="78">
        <v>12</v>
      </c>
      <c r="D34" s="78">
        <v>10</v>
      </c>
      <c r="E34" s="78">
        <v>8</v>
      </c>
      <c r="F34" s="78">
        <v>1</v>
      </c>
      <c r="G34" s="78"/>
      <c r="H34" s="76"/>
      <c r="I34" s="77">
        <v>1</v>
      </c>
      <c r="J34" s="77">
        <v>440</v>
      </c>
      <c r="K34" s="77">
        <v>110</v>
      </c>
      <c r="L34" s="77">
        <v>550</v>
      </c>
      <c r="M34" s="77">
        <v>15</v>
      </c>
      <c r="N34" s="82">
        <v>32</v>
      </c>
      <c r="O34" s="77">
        <v>99</v>
      </c>
      <c r="P34" s="77">
        <v>664</v>
      </c>
    </row>
    <row r="35" spans="1:16" s="22" customFormat="1" ht="13.5" customHeight="1">
      <c r="A35" s="78" t="s">
        <v>217</v>
      </c>
      <c r="B35" s="78" t="s">
        <v>219</v>
      </c>
      <c r="C35" s="78">
        <v>6</v>
      </c>
      <c r="D35" s="78">
        <v>22</v>
      </c>
      <c r="E35" s="78">
        <v>3</v>
      </c>
      <c r="F35" s="78">
        <v>2</v>
      </c>
      <c r="G35" s="78"/>
      <c r="H35" s="76"/>
      <c r="I35" s="77">
        <v>1</v>
      </c>
      <c r="J35" s="77">
        <v>560</v>
      </c>
      <c r="K35" s="77">
        <v>140</v>
      </c>
      <c r="L35" s="77">
        <v>700</v>
      </c>
      <c r="M35" s="77">
        <v>30</v>
      </c>
      <c r="N35" s="82">
        <v>2</v>
      </c>
      <c r="O35" s="77">
        <v>6</v>
      </c>
      <c r="P35" s="77">
        <v>736</v>
      </c>
    </row>
    <row r="36" spans="1:16" s="22" customFormat="1" ht="13.5" customHeight="1">
      <c r="A36" s="78" t="s">
        <v>217</v>
      </c>
      <c r="B36" s="78" t="s">
        <v>61</v>
      </c>
      <c r="C36" s="78">
        <v>10</v>
      </c>
      <c r="D36" s="78">
        <v>22</v>
      </c>
      <c r="E36" s="78"/>
      <c r="F36" s="78">
        <v>2</v>
      </c>
      <c r="G36" s="78"/>
      <c r="H36" s="76"/>
      <c r="I36" s="77">
        <v>1</v>
      </c>
      <c r="J36" s="77">
        <v>640</v>
      </c>
      <c r="K36" s="77">
        <v>160</v>
      </c>
      <c r="L36" s="77">
        <v>800</v>
      </c>
      <c r="M36" s="77">
        <v>30</v>
      </c>
      <c r="N36" s="77"/>
      <c r="O36" s="77"/>
      <c r="P36" s="77">
        <v>830</v>
      </c>
    </row>
    <row r="37" spans="1:16" s="22" customFormat="1" ht="13.5" customHeight="1">
      <c r="A37" s="78" t="s">
        <v>217</v>
      </c>
      <c r="B37" s="78" t="s">
        <v>220</v>
      </c>
      <c r="C37" s="78">
        <v>2</v>
      </c>
      <c r="D37" s="78">
        <v>6</v>
      </c>
      <c r="E37" s="78">
        <v>2</v>
      </c>
      <c r="F37" s="78">
        <v>3</v>
      </c>
      <c r="G37" s="78"/>
      <c r="H37" s="76"/>
      <c r="I37" s="77">
        <v>1</v>
      </c>
      <c r="J37" s="77">
        <v>160</v>
      </c>
      <c r="K37" s="77">
        <v>40</v>
      </c>
      <c r="L37" s="77">
        <v>200</v>
      </c>
      <c r="M37" s="77">
        <v>45</v>
      </c>
      <c r="N37" s="77"/>
      <c r="O37" s="77"/>
      <c r="P37" s="77">
        <v>245</v>
      </c>
    </row>
    <row r="38" spans="1:16" s="22" customFormat="1" ht="13.5" customHeight="1">
      <c r="A38" s="78" t="s">
        <v>217</v>
      </c>
      <c r="B38" s="78" t="s">
        <v>221</v>
      </c>
      <c r="C38" s="78">
        <v>3</v>
      </c>
      <c r="D38" s="78"/>
      <c r="E38" s="78"/>
      <c r="F38" s="78">
        <v>1</v>
      </c>
      <c r="G38" s="78"/>
      <c r="H38" s="76"/>
      <c r="I38" s="77">
        <v>1</v>
      </c>
      <c r="J38" s="77">
        <v>60</v>
      </c>
      <c r="K38" s="77">
        <v>15</v>
      </c>
      <c r="L38" s="77">
        <v>75</v>
      </c>
      <c r="M38" s="77">
        <v>15</v>
      </c>
      <c r="N38" s="77"/>
      <c r="O38" s="77"/>
      <c r="P38" s="77">
        <v>90</v>
      </c>
    </row>
    <row r="39" spans="1:16" s="22" customFormat="1" ht="13.5" customHeight="1">
      <c r="A39" s="78" t="s">
        <v>217</v>
      </c>
      <c r="B39" s="78" t="s">
        <v>58</v>
      </c>
      <c r="C39" s="78">
        <v>8</v>
      </c>
      <c r="D39" s="78">
        <v>10</v>
      </c>
      <c r="E39" s="78">
        <v>2</v>
      </c>
      <c r="F39" s="78">
        <v>2</v>
      </c>
      <c r="G39" s="78"/>
      <c r="H39" s="76"/>
      <c r="I39" s="77">
        <v>1</v>
      </c>
      <c r="J39" s="77">
        <v>360</v>
      </c>
      <c r="K39" s="77">
        <v>90</v>
      </c>
      <c r="L39" s="77">
        <v>450</v>
      </c>
      <c r="M39" s="77">
        <v>30</v>
      </c>
      <c r="N39" s="77"/>
      <c r="O39" s="77"/>
      <c r="P39" s="77">
        <v>480</v>
      </c>
    </row>
    <row r="40" spans="1:16" s="22" customFormat="1" ht="13.5" customHeight="1">
      <c r="A40" s="78" t="s">
        <v>217</v>
      </c>
      <c r="B40" s="78" t="s">
        <v>62</v>
      </c>
      <c r="C40" s="78">
        <v>6</v>
      </c>
      <c r="D40" s="78">
        <v>7</v>
      </c>
      <c r="E40" s="78">
        <v>2</v>
      </c>
      <c r="F40" s="78">
        <v>1</v>
      </c>
      <c r="G40" s="78"/>
      <c r="H40" s="76"/>
      <c r="I40" s="77">
        <v>1</v>
      </c>
      <c r="J40" s="77">
        <v>260</v>
      </c>
      <c r="K40" s="77">
        <v>65</v>
      </c>
      <c r="L40" s="77">
        <v>325</v>
      </c>
      <c r="M40" s="77">
        <v>15</v>
      </c>
      <c r="N40" s="77"/>
      <c r="O40" s="77"/>
      <c r="P40" s="77">
        <v>340</v>
      </c>
    </row>
    <row r="41" spans="1:16" s="22" customFormat="1" ht="13.5" customHeight="1">
      <c r="A41" s="78" t="s">
        <v>217</v>
      </c>
      <c r="B41" s="82" t="s">
        <v>165</v>
      </c>
      <c r="C41" s="78"/>
      <c r="D41" s="78"/>
      <c r="E41" s="78"/>
      <c r="F41" s="78"/>
      <c r="G41" s="78"/>
      <c r="H41" s="76"/>
      <c r="I41" s="77"/>
      <c r="J41" s="77"/>
      <c r="K41" s="77"/>
      <c r="L41" s="77"/>
      <c r="M41" s="77"/>
      <c r="N41" s="82">
        <v>4</v>
      </c>
      <c r="O41" s="77">
        <v>12</v>
      </c>
      <c r="P41" s="77">
        <v>12</v>
      </c>
    </row>
    <row r="42" spans="1:16" s="22" customFormat="1" ht="13.5" customHeight="1">
      <c r="A42" s="78" t="s">
        <v>217</v>
      </c>
      <c r="B42" s="82" t="s">
        <v>166</v>
      </c>
      <c r="C42" s="78"/>
      <c r="D42" s="78"/>
      <c r="E42" s="78"/>
      <c r="F42" s="78"/>
      <c r="G42" s="78"/>
      <c r="H42" s="76"/>
      <c r="I42" s="77"/>
      <c r="J42" s="77"/>
      <c r="K42" s="77"/>
      <c r="L42" s="77"/>
      <c r="M42" s="77"/>
      <c r="N42" s="82">
        <v>3</v>
      </c>
      <c r="O42" s="77">
        <v>9</v>
      </c>
      <c r="P42" s="77">
        <v>9</v>
      </c>
    </row>
    <row r="43" spans="1:16" s="22" customFormat="1" ht="13.5" customHeight="1">
      <c r="A43" s="78" t="s">
        <v>222</v>
      </c>
      <c r="B43" s="81" t="s">
        <v>3</v>
      </c>
      <c r="C43" s="81">
        <v>33</v>
      </c>
      <c r="D43" s="81">
        <v>19</v>
      </c>
      <c r="E43" s="81"/>
      <c r="F43" s="81">
        <v>1</v>
      </c>
      <c r="G43" s="80"/>
      <c r="H43" s="76"/>
      <c r="I43" s="77">
        <v>1</v>
      </c>
      <c r="J43" s="77">
        <v>1040</v>
      </c>
      <c r="K43" s="77">
        <v>260</v>
      </c>
      <c r="L43" s="77">
        <v>1300</v>
      </c>
      <c r="M43" s="77">
        <v>15</v>
      </c>
      <c r="N43" s="82">
        <v>32</v>
      </c>
      <c r="O43" s="77">
        <v>102</v>
      </c>
      <c r="P43" s="77">
        <v>1417</v>
      </c>
    </row>
    <row r="44" spans="1:16" s="22" customFormat="1" ht="13.5" customHeight="1">
      <c r="A44" s="78" t="s">
        <v>222</v>
      </c>
      <c r="B44" s="81" t="s">
        <v>4</v>
      </c>
      <c r="C44" s="81">
        <v>8</v>
      </c>
      <c r="D44" s="81">
        <v>3</v>
      </c>
      <c r="E44" s="81"/>
      <c r="F44" s="81">
        <v>1</v>
      </c>
      <c r="G44" s="80"/>
      <c r="H44" s="76"/>
      <c r="I44" s="77"/>
      <c r="J44" s="77">
        <v>220</v>
      </c>
      <c r="K44" s="77">
        <v>0</v>
      </c>
      <c r="L44" s="77">
        <v>220</v>
      </c>
      <c r="M44" s="77">
        <v>15</v>
      </c>
      <c r="N44" s="82">
        <v>2</v>
      </c>
      <c r="O44" s="77">
        <v>6</v>
      </c>
      <c r="P44" s="77">
        <v>241</v>
      </c>
    </row>
    <row r="45" spans="1:16" s="22" customFormat="1" ht="13.5" customHeight="1">
      <c r="A45" s="78" t="s">
        <v>222</v>
      </c>
      <c r="B45" s="81" t="s">
        <v>5</v>
      </c>
      <c r="C45" s="81">
        <v>2</v>
      </c>
      <c r="D45" s="81">
        <v>1</v>
      </c>
      <c r="E45" s="81"/>
      <c r="F45" s="81">
        <v>2</v>
      </c>
      <c r="G45" s="80"/>
      <c r="H45" s="76"/>
      <c r="I45" s="77"/>
      <c r="J45" s="77">
        <v>60</v>
      </c>
      <c r="K45" s="77">
        <v>0</v>
      </c>
      <c r="L45" s="77">
        <v>60</v>
      </c>
      <c r="M45" s="77">
        <v>30</v>
      </c>
      <c r="N45" s="82">
        <v>1</v>
      </c>
      <c r="O45" s="77">
        <v>3</v>
      </c>
      <c r="P45" s="77">
        <v>93</v>
      </c>
    </row>
    <row r="46" spans="1:16" s="22" customFormat="1" ht="13.5" customHeight="1">
      <c r="A46" s="78" t="s">
        <v>222</v>
      </c>
      <c r="B46" s="81" t="s">
        <v>6</v>
      </c>
      <c r="C46" s="81">
        <v>13</v>
      </c>
      <c r="D46" s="81">
        <v>7</v>
      </c>
      <c r="E46" s="81"/>
      <c r="F46" s="81">
        <v>7</v>
      </c>
      <c r="G46" s="80"/>
      <c r="H46" s="76"/>
      <c r="I46" s="77"/>
      <c r="J46" s="77">
        <v>400</v>
      </c>
      <c r="K46" s="77">
        <v>0</v>
      </c>
      <c r="L46" s="77">
        <v>400</v>
      </c>
      <c r="M46" s="77">
        <v>105</v>
      </c>
      <c r="N46" s="82">
        <v>11</v>
      </c>
      <c r="O46" s="77">
        <v>34</v>
      </c>
      <c r="P46" s="77">
        <v>539</v>
      </c>
    </row>
    <row r="47" spans="1:16" s="22" customFormat="1" ht="13.5" customHeight="1">
      <c r="A47" s="78" t="s">
        <v>222</v>
      </c>
      <c r="B47" s="81" t="s">
        <v>7</v>
      </c>
      <c r="C47" s="81">
        <v>7</v>
      </c>
      <c r="D47" s="81">
        <v>6</v>
      </c>
      <c r="E47" s="81">
        <v>4</v>
      </c>
      <c r="F47" s="81"/>
      <c r="G47" s="80"/>
      <c r="H47" s="76"/>
      <c r="I47" s="77"/>
      <c r="J47" s="77">
        <v>260</v>
      </c>
      <c r="K47" s="77">
        <v>0</v>
      </c>
      <c r="L47" s="77">
        <v>260</v>
      </c>
      <c r="M47" s="77">
        <v>0</v>
      </c>
      <c r="N47" s="77"/>
      <c r="O47" s="77"/>
      <c r="P47" s="77">
        <v>260</v>
      </c>
    </row>
    <row r="48" spans="1:16" s="22" customFormat="1" ht="13.5" customHeight="1">
      <c r="A48" s="78" t="s">
        <v>222</v>
      </c>
      <c r="B48" s="81" t="s">
        <v>8</v>
      </c>
      <c r="C48" s="81">
        <v>7</v>
      </c>
      <c r="D48" s="81">
        <v>6</v>
      </c>
      <c r="E48" s="81"/>
      <c r="F48" s="81">
        <v>4</v>
      </c>
      <c r="G48" s="80"/>
      <c r="H48" s="76"/>
      <c r="I48" s="77"/>
      <c r="J48" s="77">
        <v>260</v>
      </c>
      <c r="K48" s="77">
        <v>0</v>
      </c>
      <c r="L48" s="77">
        <v>260</v>
      </c>
      <c r="M48" s="77">
        <v>60</v>
      </c>
      <c r="N48" s="77"/>
      <c r="O48" s="77"/>
      <c r="P48" s="77">
        <v>320</v>
      </c>
    </row>
    <row r="49" spans="1:16" s="22" customFormat="1" ht="13.5" customHeight="1">
      <c r="A49" s="78" t="s">
        <v>222</v>
      </c>
      <c r="B49" s="81" t="s">
        <v>9</v>
      </c>
      <c r="C49" s="81"/>
      <c r="D49" s="81"/>
      <c r="E49" s="81"/>
      <c r="F49" s="81">
        <v>1</v>
      </c>
      <c r="G49" s="80"/>
      <c r="H49" s="76"/>
      <c r="I49" s="77"/>
      <c r="J49" s="77">
        <v>0</v>
      </c>
      <c r="K49" s="77">
        <v>0</v>
      </c>
      <c r="L49" s="77">
        <v>0</v>
      </c>
      <c r="M49" s="77">
        <v>15</v>
      </c>
      <c r="N49" s="82">
        <v>3</v>
      </c>
      <c r="O49" s="77">
        <v>9</v>
      </c>
      <c r="P49" s="77">
        <v>24</v>
      </c>
    </row>
    <row r="50" spans="1:16" s="22" customFormat="1" ht="16.5" customHeight="1">
      <c r="A50" s="78" t="s">
        <v>222</v>
      </c>
      <c r="B50" s="81" t="s">
        <v>63</v>
      </c>
      <c r="C50" s="81">
        <v>1</v>
      </c>
      <c r="D50" s="81"/>
      <c r="E50" s="81"/>
      <c r="F50" s="81">
        <v>1</v>
      </c>
      <c r="G50" s="80"/>
      <c r="H50" s="76"/>
      <c r="I50" s="77"/>
      <c r="J50" s="77">
        <v>20</v>
      </c>
      <c r="K50" s="77">
        <v>0</v>
      </c>
      <c r="L50" s="77">
        <v>20</v>
      </c>
      <c r="M50" s="77">
        <v>15</v>
      </c>
      <c r="N50" s="77"/>
      <c r="O50" s="77"/>
      <c r="P50" s="77">
        <v>35</v>
      </c>
    </row>
    <row r="51" spans="1:16" s="22" customFormat="1" ht="26.25" customHeight="1">
      <c r="A51" s="78" t="s">
        <v>222</v>
      </c>
      <c r="B51" s="81" t="s">
        <v>64</v>
      </c>
      <c r="C51" s="81">
        <v>2</v>
      </c>
      <c r="D51" s="81"/>
      <c r="E51" s="81"/>
      <c r="F51" s="81">
        <v>1</v>
      </c>
      <c r="G51" s="80"/>
      <c r="H51" s="76"/>
      <c r="I51" s="77"/>
      <c r="J51" s="77">
        <v>40</v>
      </c>
      <c r="K51" s="77">
        <v>0</v>
      </c>
      <c r="L51" s="77">
        <v>40</v>
      </c>
      <c r="M51" s="77">
        <v>15</v>
      </c>
      <c r="N51" s="82">
        <v>2</v>
      </c>
      <c r="O51" s="77">
        <v>6</v>
      </c>
      <c r="P51" s="77">
        <v>61</v>
      </c>
    </row>
    <row r="52" spans="1:16" s="22" customFormat="1" ht="13.5" customHeight="1">
      <c r="A52" s="78" t="s">
        <v>223</v>
      </c>
      <c r="B52" s="82" t="s">
        <v>84</v>
      </c>
      <c r="C52" s="82">
        <v>2</v>
      </c>
      <c r="D52" s="82"/>
      <c r="E52" s="82"/>
      <c r="F52" s="82">
        <v>2</v>
      </c>
      <c r="G52" s="82"/>
      <c r="H52" s="76"/>
      <c r="I52" s="77"/>
      <c r="J52" s="77">
        <v>40</v>
      </c>
      <c r="K52" s="77">
        <v>0</v>
      </c>
      <c r="L52" s="77">
        <v>40</v>
      </c>
      <c r="M52" s="77">
        <v>30</v>
      </c>
      <c r="N52" s="77"/>
      <c r="O52" s="77"/>
      <c r="P52" s="77">
        <v>70</v>
      </c>
    </row>
    <row r="53" spans="1:16" s="22" customFormat="1" ht="13.5" customHeight="1">
      <c r="A53" s="78" t="s">
        <v>223</v>
      </c>
      <c r="B53" s="82" t="s">
        <v>85</v>
      </c>
      <c r="C53" s="82">
        <v>6</v>
      </c>
      <c r="D53" s="82">
        <v>6</v>
      </c>
      <c r="E53" s="82">
        <v>10</v>
      </c>
      <c r="F53" s="82">
        <v>5</v>
      </c>
      <c r="G53" s="82"/>
      <c r="H53" s="76"/>
      <c r="I53" s="77"/>
      <c r="J53" s="77">
        <v>240</v>
      </c>
      <c r="K53" s="77">
        <v>0</v>
      </c>
      <c r="L53" s="77">
        <v>240</v>
      </c>
      <c r="M53" s="77">
        <v>75</v>
      </c>
      <c r="N53" s="82">
        <v>5</v>
      </c>
      <c r="O53" s="77">
        <v>15</v>
      </c>
      <c r="P53" s="77">
        <v>330</v>
      </c>
    </row>
    <row r="54" spans="1:16" s="22" customFormat="1" ht="13.5" customHeight="1">
      <c r="A54" s="78" t="s">
        <v>223</v>
      </c>
      <c r="B54" s="82" t="s">
        <v>86</v>
      </c>
      <c r="C54" s="82"/>
      <c r="D54" s="82"/>
      <c r="E54" s="82">
        <v>2</v>
      </c>
      <c r="F54" s="82"/>
      <c r="G54" s="82"/>
      <c r="H54" s="76"/>
      <c r="I54" s="77"/>
      <c r="J54" s="77">
        <v>0</v>
      </c>
      <c r="K54" s="77">
        <v>0</v>
      </c>
      <c r="L54" s="77">
        <v>0</v>
      </c>
      <c r="M54" s="77">
        <v>0</v>
      </c>
      <c r="N54" s="77"/>
      <c r="O54" s="77"/>
      <c r="P54" s="77">
        <v>0</v>
      </c>
    </row>
    <row r="55" spans="1:16" s="22" customFormat="1" ht="13.5" customHeight="1">
      <c r="A55" s="78" t="s">
        <v>223</v>
      </c>
      <c r="B55" s="83" t="s">
        <v>87</v>
      </c>
      <c r="C55" s="83">
        <v>2</v>
      </c>
      <c r="D55" s="83"/>
      <c r="E55" s="83"/>
      <c r="F55" s="83"/>
      <c r="G55" s="83"/>
      <c r="H55" s="76"/>
      <c r="I55" s="77"/>
      <c r="J55" s="77">
        <v>40</v>
      </c>
      <c r="K55" s="77">
        <v>0</v>
      </c>
      <c r="L55" s="77">
        <v>40</v>
      </c>
      <c r="M55" s="77">
        <v>0</v>
      </c>
      <c r="N55" s="77"/>
      <c r="O55" s="77"/>
      <c r="P55" s="77">
        <v>40</v>
      </c>
    </row>
    <row r="56" spans="1:16" s="22" customFormat="1" ht="13.5" customHeight="1">
      <c r="A56" s="78" t="s">
        <v>223</v>
      </c>
      <c r="B56" s="82" t="s">
        <v>88</v>
      </c>
      <c r="C56" s="82"/>
      <c r="D56" s="82"/>
      <c r="E56" s="82">
        <v>2</v>
      </c>
      <c r="F56" s="82"/>
      <c r="G56" s="82"/>
      <c r="H56" s="76"/>
      <c r="I56" s="77"/>
      <c r="J56" s="77">
        <v>0</v>
      </c>
      <c r="K56" s="77">
        <v>0</v>
      </c>
      <c r="L56" s="77">
        <v>0</v>
      </c>
      <c r="M56" s="77">
        <v>0</v>
      </c>
      <c r="N56" s="77"/>
      <c r="O56" s="77"/>
      <c r="P56" s="77">
        <v>0</v>
      </c>
    </row>
    <row r="57" spans="1:16" s="22" customFormat="1" ht="13.5" customHeight="1">
      <c r="A57" s="78" t="s">
        <v>223</v>
      </c>
      <c r="B57" s="82" t="s">
        <v>89</v>
      </c>
      <c r="C57" s="82">
        <v>2</v>
      </c>
      <c r="D57" s="82"/>
      <c r="E57" s="82"/>
      <c r="F57" s="82">
        <v>2</v>
      </c>
      <c r="G57" s="82"/>
      <c r="H57" s="76"/>
      <c r="I57" s="77"/>
      <c r="J57" s="77">
        <v>40</v>
      </c>
      <c r="K57" s="77">
        <v>0</v>
      </c>
      <c r="L57" s="77">
        <v>40</v>
      </c>
      <c r="M57" s="77">
        <v>30</v>
      </c>
      <c r="N57" s="77"/>
      <c r="O57" s="77"/>
      <c r="P57" s="77">
        <v>70</v>
      </c>
    </row>
    <row r="58" spans="1:16" s="22" customFormat="1" ht="13.5" customHeight="1">
      <c r="A58" s="78" t="s">
        <v>223</v>
      </c>
      <c r="B58" s="82" t="s">
        <v>90</v>
      </c>
      <c r="C58" s="82">
        <v>3</v>
      </c>
      <c r="D58" s="82">
        <v>5</v>
      </c>
      <c r="E58" s="82">
        <v>2</v>
      </c>
      <c r="F58" s="82">
        <v>5</v>
      </c>
      <c r="G58" s="82"/>
      <c r="H58" s="76"/>
      <c r="I58" s="77">
        <v>1</v>
      </c>
      <c r="J58" s="77">
        <v>160</v>
      </c>
      <c r="K58" s="77">
        <v>40</v>
      </c>
      <c r="L58" s="77">
        <v>200</v>
      </c>
      <c r="M58" s="77">
        <v>75</v>
      </c>
      <c r="N58" s="82">
        <v>8</v>
      </c>
      <c r="O58" s="77">
        <v>25</v>
      </c>
      <c r="P58" s="77">
        <v>300</v>
      </c>
    </row>
    <row r="59" spans="1:16" s="22" customFormat="1" ht="13.5" customHeight="1">
      <c r="A59" s="78" t="s">
        <v>223</v>
      </c>
      <c r="B59" s="82" t="s">
        <v>91</v>
      </c>
      <c r="C59" s="82">
        <v>8</v>
      </c>
      <c r="D59" s="82">
        <v>11</v>
      </c>
      <c r="E59" s="82"/>
      <c r="F59" s="82">
        <v>5</v>
      </c>
      <c r="G59" s="82"/>
      <c r="H59" s="76"/>
      <c r="I59" s="77"/>
      <c r="J59" s="77">
        <v>380</v>
      </c>
      <c r="K59" s="77">
        <v>0</v>
      </c>
      <c r="L59" s="77">
        <v>380</v>
      </c>
      <c r="M59" s="77">
        <v>75</v>
      </c>
      <c r="N59" s="77"/>
      <c r="O59" s="77"/>
      <c r="P59" s="77">
        <v>455</v>
      </c>
    </row>
    <row r="60" spans="1:16" s="22" customFormat="1" ht="13.5" customHeight="1">
      <c r="A60" s="95" t="s">
        <v>224</v>
      </c>
      <c r="B60" s="80" t="s">
        <v>53</v>
      </c>
      <c r="C60" s="78">
        <v>2</v>
      </c>
      <c r="D60" s="78"/>
      <c r="E60" s="78"/>
      <c r="F60" s="78"/>
      <c r="G60" s="78">
        <v>1</v>
      </c>
      <c r="H60" s="76"/>
      <c r="I60" s="77">
        <v>1</v>
      </c>
      <c r="J60" s="77">
        <v>40</v>
      </c>
      <c r="K60" s="77">
        <v>10</v>
      </c>
      <c r="L60" s="77">
        <v>50</v>
      </c>
      <c r="M60" s="77">
        <v>0</v>
      </c>
      <c r="N60" s="77"/>
      <c r="O60" s="77"/>
      <c r="P60" s="77">
        <v>50</v>
      </c>
    </row>
    <row r="61" spans="1:16" s="22" customFormat="1" ht="13.5" customHeight="1">
      <c r="A61" s="95" t="s">
        <v>224</v>
      </c>
      <c r="B61" s="80" t="s">
        <v>54</v>
      </c>
      <c r="C61" s="78">
        <v>1</v>
      </c>
      <c r="D61" s="78"/>
      <c r="E61" s="78"/>
      <c r="F61" s="78">
        <v>1</v>
      </c>
      <c r="G61" s="78"/>
      <c r="H61" s="76"/>
      <c r="I61" s="77">
        <v>1</v>
      </c>
      <c r="J61" s="77">
        <v>20</v>
      </c>
      <c r="K61" s="77">
        <v>5</v>
      </c>
      <c r="L61" s="77">
        <v>25</v>
      </c>
      <c r="M61" s="77">
        <v>15</v>
      </c>
      <c r="N61" s="77"/>
      <c r="O61" s="77"/>
      <c r="P61" s="77">
        <v>40</v>
      </c>
    </row>
    <row r="62" spans="1:16" s="22" customFormat="1" ht="13.5" customHeight="1">
      <c r="A62" s="95" t="s">
        <v>224</v>
      </c>
      <c r="B62" s="80" t="s">
        <v>55</v>
      </c>
      <c r="C62" s="78">
        <v>12</v>
      </c>
      <c r="D62" s="78"/>
      <c r="E62" s="78"/>
      <c r="F62" s="78">
        <v>5</v>
      </c>
      <c r="G62" s="78"/>
      <c r="H62" s="76"/>
      <c r="I62" s="77">
        <v>1</v>
      </c>
      <c r="J62" s="77">
        <v>240</v>
      </c>
      <c r="K62" s="77">
        <v>60</v>
      </c>
      <c r="L62" s="77">
        <v>300</v>
      </c>
      <c r="M62" s="77">
        <v>75</v>
      </c>
      <c r="N62" s="77"/>
      <c r="O62" s="77"/>
      <c r="P62" s="77">
        <v>375</v>
      </c>
    </row>
    <row r="63" spans="1:16" s="22" customFormat="1" ht="13.5" customHeight="1">
      <c r="A63" s="95" t="s">
        <v>224</v>
      </c>
      <c r="B63" s="80" t="s">
        <v>56</v>
      </c>
      <c r="C63" s="78">
        <v>4</v>
      </c>
      <c r="D63" s="78">
        <v>3</v>
      </c>
      <c r="E63" s="78"/>
      <c r="F63" s="78">
        <v>3</v>
      </c>
      <c r="G63" s="78"/>
      <c r="H63" s="76"/>
      <c r="I63" s="77">
        <v>1</v>
      </c>
      <c r="J63" s="77">
        <v>140</v>
      </c>
      <c r="K63" s="77">
        <v>35</v>
      </c>
      <c r="L63" s="77">
        <v>175</v>
      </c>
      <c r="M63" s="77">
        <v>45</v>
      </c>
      <c r="N63" s="77"/>
      <c r="O63" s="77"/>
      <c r="P63" s="77">
        <v>220</v>
      </c>
    </row>
    <row r="64" spans="1:16" s="22" customFormat="1" ht="13.5" customHeight="1">
      <c r="A64" s="37" t="s">
        <v>34</v>
      </c>
      <c r="B64" s="84" t="s">
        <v>35</v>
      </c>
      <c r="C64" s="37">
        <v>1</v>
      </c>
      <c r="D64" s="37">
        <v>2</v>
      </c>
      <c r="E64" s="37">
        <v>2</v>
      </c>
      <c r="F64" s="37">
        <v>1</v>
      </c>
      <c r="G64" s="37"/>
      <c r="H64" s="76"/>
      <c r="I64" s="77"/>
      <c r="J64" s="77">
        <v>60</v>
      </c>
      <c r="K64" s="77">
        <v>0</v>
      </c>
      <c r="L64" s="77">
        <v>60</v>
      </c>
      <c r="M64" s="77">
        <v>15</v>
      </c>
      <c r="N64" s="82">
        <v>6</v>
      </c>
      <c r="O64" s="77">
        <v>19</v>
      </c>
      <c r="P64" s="77">
        <v>94</v>
      </c>
    </row>
    <row r="65" spans="1:16" s="22" customFormat="1" ht="13.5" customHeight="1">
      <c r="A65" s="37" t="s">
        <v>34</v>
      </c>
      <c r="B65" s="84" t="s">
        <v>36</v>
      </c>
      <c r="C65" s="37">
        <v>2</v>
      </c>
      <c r="D65" s="37">
        <v>1</v>
      </c>
      <c r="E65" s="37">
        <v>4</v>
      </c>
      <c r="F65" s="37"/>
      <c r="G65" s="37">
        <v>2</v>
      </c>
      <c r="H65" s="76"/>
      <c r="I65" s="77"/>
      <c r="J65" s="77">
        <v>60</v>
      </c>
      <c r="K65" s="77">
        <v>0</v>
      </c>
      <c r="L65" s="77">
        <v>60</v>
      </c>
      <c r="M65" s="77">
        <v>0</v>
      </c>
      <c r="N65" s="82">
        <v>11</v>
      </c>
      <c r="O65" s="77">
        <v>34</v>
      </c>
      <c r="P65" s="77">
        <v>94</v>
      </c>
    </row>
    <row r="66" spans="1:16" s="22" customFormat="1" ht="13.5" customHeight="1">
      <c r="A66" s="37" t="s">
        <v>34</v>
      </c>
      <c r="B66" s="84" t="s">
        <v>37</v>
      </c>
      <c r="C66" s="37">
        <v>8</v>
      </c>
      <c r="D66" s="37">
        <v>5</v>
      </c>
      <c r="E66" s="37">
        <v>3</v>
      </c>
      <c r="F66" s="37">
        <v>10</v>
      </c>
      <c r="G66" s="37">
        <v>1</v>
      </c>
      <c r="H66" s="76"/>
      <c r="I66" s="77">
        <v>1</v>
      </c>
      <c r="J66" s="77">
        <v>260</v>
      </c>
      <c r="K66" s="77">
        <v>65</v>
      </c>
      <c r="L66" s="77">
        <v>325</v>
      </c>
      <c r="M66" s="77">
        <v>150</v>
      </c>
      <c r="N66" s="82">
        <v>4</v>
      </c>
      <c r="O66" s="77">
        <v>12</v>
      </c>
      <c r="P66" s="77">
        <v>487</v>
      </c>
    </row>
    <row r="67" spans="1:16" s="22" customFormat="1" ht="13.5" customHeight="1">
      <c r="A67" s="37" t="s">
        <v>34</v>
      </c>
      <c r="B67" s="84" t="s">
        <v>38</v>
      </c>
      <c r="C67" s="37">
        <v>2</v>
      </c>
      <c r="D67" s="37">
        <v>3</v>
      </c>
      <c r="E67" s="37"/>
      <c r="F67" s="37">
        <v>2</v>
      </c>
      <c r="G67" s="37"/>
      <c r="H67" s="76"/>
      <c r="I67" s="77"/>
      <c r="J67" s="77">
        <v>100</v>
      </c>
      <c r="K67" s="77">
        <v>0</v>
      </c>
      <c r="L67" s="77">
        <v>100</v>
      </c>
      <c r="M67" s="77">
        <v>30</v>
      </c>
      <c r="N67" s="82">
        <v>4</v>
      </c>
      <c r="O67" s="77">
        <v>12</v>
      </c>
      <c r="P67" s="77">
        <v>142</v>
      </c>
    </row>
    <row r="68" spans="1:16" s="22" customFormat="1" ht="13.5" customHeight="1">
      <c r="A68" s="37" t="s">
        <v>34</v>
      </c>
      <c r="B68" s="95" t="s">
        <v>39</v>
      </c>
      <c r="C68" s="37">
        <v>3</v>
      </c>
      <c r="D68" s="37">
        <v>2</v>
      </c>
      <c r="E68" s="37">
        <v>1</v>
      </c>
      <c r="F68" s="37"/>
      <c r="G68" s="37"/>
      <c r="H68" s="76"/>
      <c r="I68" s="77"/>
      <c r="J68" s="77">
        <v>100</v>
      </c>
      <c r="K68" s="77">
        <v>0</v>
      </c>
      <c r="L68" s="77">
        <v>100</v>
      </c>
      <c r="M68" s="77">
        <v>0</v>
      </c>
      <c r="N68" s="77"/>
      <c r="O68" s="77"/>
      <c r="P68" s="77">
        <v>100</v>
      </c>
    </row>
    <row r="69" spans="1:16" s="22" customFormat="1" ht="13.5" customHeight="1">
      <c r="A69" s="37" t="s">
        <v>34</v>
      </c>
      <c r="B69" s="85" t="s">
        <v>40</v>
      </c>
      <c r="C69" s="37">
        <v>4</v>
      </c>
      <c r="D69" s="37">
        <v>1</v>
      </c>
      <c r="E69" s="37"/>
      <c r="F69" s="37">
        <v>2</v>
      </c>
      <c r="G69" s="37"/>
      <c r="H69" s="76"/>
      <c r="I69" s="77"/>
      <c r="J69" s="77">
        <v>100</v>
      </c>
      <c r="K69" s="77">
        <v>0</v>
      </c>
      <c r="L69" s="77">
        <v>100</v>
      </c>
      <c r="M69" s="77">
        <v>30</v>
      </c>
      <c r="N69" s="77"/>
      <c r="O69" s="77"/>
      <c r="P69" s="77">
        <v>130</v>
      </c>
    </row>
    <row r="70" spans="1:16" s="22" customFormat="1" ht="13.5" customHeight="1">
      <c r="A70" s="78" t="s">
        <v>225</v>
      </c>
      <c r="B70" s="86" t="s">
        <v>41</v>
      </c>
      <c r="C70" s="87">
        <v>1</v>
      </c>
      <c r="D70" s="88"/>
      <c r="E70" s="88"/>
      <c r="F70" s="88"/>
      <c r="G70" s="88"/>
      <c r="H70" s="76"/>
      <c r="I70" s="77"/>
      <c r="J70" s="77">
        <v>20</v>
      </c>
      <c r="K70" s="77">
        <v>0</v>
      </c>
      <c r="L70" s="77">
        <v>20</v>
      </c>
      <c r="M70" s="77">
        <v>0</v>
      </c>
      <c r="N70" s="77"/>
      <c r="O70" s="77"/>
      <c r="P70" s="77">
        <v>20</v>
      </c>
    </row>
    <row r="71" spans="1:16" s="22" customFormat="1" ht="13.5" customHeight="1">
      <c r="A71" s="78" t="s">
        <v>225</v>
      </c>
      <c r="B71" s="89" t="s">
        <v>42</v>
      </c>
      <c r="C71" s="81">
        <v>2</v>
      </c>
      <c r="D71" s="81">
        <v>5</v>
      </c>
      <c r="E71" s="81"/>
      <c r="F71" s="81">
        <v>1</v>
      </c>
      <c r="G71" s="81"/>
      <c r="H71" s="76"/>
      <c r="I71" s="77"/>
      <c r="J71" s="77">
        <v>140</v>
      </c>
      <c r="K71" s="77">
        <v>0</v>
      </c>
      <c r="L71" s="77">
        <v>140</v>
      </c>
      <c r="M71" s="77">
        <v>15</v>
      </c>
      <c r="N71" s="77"/>
      <c r="O71" s="77"/>
      <c r="P71" s="77">
        <v>155</v>
      </c>
    </row>
    <row r="72" spans="1:16" s="22" customFormat="1" ht="13.5" customHeight="1">
      <c r="A72" s="78" t="s">
        <v>225</v>
      </c>
      <c r="B72" s="86" t="s">
        <v>43</v>
      </c>
      <c r="C72" s="88">
        <v>5</v>
      </c>
      <c r="D72" s="88">
        <v>2</v>
      </c>
      <c r="E72" s="88">
        <v>9</v>
      </c>
      <c r="F72" s="88">
        <v>1</v>
      </c>
      <c r="G72" s="88"/>
      <c r="H72" s="76"/>
      <c r="I72" s="77"/>
      <c r="J72" s="77">
        <v>140</v>
      </c>
      <c r="K72" s="77">
        <v>0</v>
      </c>
      <c r="L72" s="77">
        <v>140</v>
      </c>
      <c r="M72" s="77">
        <v>15</v>
      </c>
      <c r="N72" s="82">
        <v>9</v>
      </c>
      <c r="O72" s="77">
        <v>28</v>
      </c>
      <c r="P72" s="77">
        <v>183</v>
      </c>
    </row>
    <row r="73" spans="1:16" s="22" customFormat="1" ht="13.5" customHeight="1">
      <c r="A73" s="78" t="s">
        <v>225</v>
      </c>
      <c r="B73" s="86" t="s">
        <v>44</v>
      </c>
      <c r="C73" s="88">
        <v>5</v>
      </c>
      <c r="D73" s="88"/>
      <c r="E73" s="88">
        <v>3</v>
      </c>
      <c r="F73" s="88">
        <v>2</v>
      </c>
      <c r="G73" s="88"/>
      <c r="H73" s="76"/>
      <c r="I73" s="77"/>
      <c r="J73" s="77">
        <v>100</v>
      </c>
      <c r="K73" s="77">
        <v>0</v>
      </c>
      <c r="L73" s="77">
        <v>100</v>
      </c>
      <c r="M73" s="77">
        <v>30</v>
      </c>
      <c r="N73" s="82">
        <v>6</v>
      </c>
      <c r="O73" s="77">
        <v>19</v>
      </c>
      <c r="P73" s="77">
        <v>149</v>
      </c>
    </row>
    <row r="74" spans="1:16" s="22" customFormat="1" ht="13.5" customHeight="1">
      <c r="A74" s="78" t="s">
        <v>225</v>
      </c>
      <c r="B74" s="86" t="s">
        <v>45</v>
      </c>
      <c r="C74" s="88">
        <v>2</v>
      </c>
      <c r="D74" s="88">
        <v>9</v>
      </c>
      <c r="E74" s="88">
        <v>29</v>
      </c>
      <c r="F74" s="88">
        <v>3</v>
      </c>
      <c r="G74" s="88"/>
      <c r="H74" s="76"/>
      <c r="I74" s="77"/>
      <c r="J74" s="77">
        <v>220</v>
      </c>
      <c r="K74" s="77">
        <v>0</v>
      </c>
      <c r="L74" s="77">
        <v>220</v>
      </c>
      <c r="M74" s="77">
        <v>45</v>
      </c>
      <c r="N74" s="82">
        <v>29</v>
      </c>
      <c r="O74" s="77">
        <v>89</v>
      </c>
      <c r="P74" s="77">
        <v>354</v>
      </c>
    </row>
    <row r="75" spans="1:16" s="22" customFormat="1" ht="13.5" customHeight="1">
      <c r="A75" s="78" t="s">
        <v>225</v>
      </c>
      <c r="B75" s="86" t="s">
        <v>46</v>
      </c>
      <c r="C75" s="88">
        <v>6</v>
      </c>
      <c r="D75" s="88">
        <v>7</v>
      </c>
      <c r="E75" s="88">
        <v>2</v>
      </c>
      <c r="F75" s="88">
        <v>2</v>
      </c>
      <c r="G75" s="88">
        <v>1</v>
      </c>
      <c r="H75" s="76"/>
      <c r="I75" s="77">
        <v>1</v>
      </c>
      <c r="J75" s="77">
        <v>260</v>
      </c>
      <c r="K75" s="77">
        <v>65</v>
      </c>
      <c r="L75" s="77">
        <v>325</v>
      </c>
      <c r="M75" s="77">
        <v>30</v>
      </c>
      <c r="N75" s="82">
        <v>2</v>
      </c>
      <c r="O75" s="77">
        <v>6</v>
      </c>
      <c r="P75" s="77">
        <v>361</v>
      </c>
    </row>
    <row r="76" spans="1:16" s="22" customFormat="1" ht="13.5" customHeight="1">
      <c r="A76" s="78" t="s">
        <v>225</v>
      </c>
      <c r="B76" s="86" t="s">
        <v>47</v>
      </c>
      <c r="C76" s="88">
        <v>2</v>
      </c>
      <c r="D76" s="88">
        <v>5</v>
      </c>
      <c r="E76" s="88">
        <v>6</v>
      </c>
      <c r="F76" s="88">
        <v>3</v>
      </c>
      <c r="G76" s="88"/>
      <c r="H76" s="76"/>
      <c r="I76" s="77"/>
      <c r="J76" s="77">
        <v>140</v>
      </c>
      <c r="K76" s="77">
        <v>0</v>
      </c>
      <c r="L76" s="77">
        <v>140</v>
      </c>
      <c r="M76" s="77">
        <v>45</v>
      </c>
      <c r="N76" s="82">
        <v>19</v>
      </c>
      <c r="O76" s="77">
        <v>59</v>
      </c>
      <c r="P76" s="77">
        <v>244</v>
      </c>
    </row>
    <row r="77" spans="1:16" s="22" customFormat="1" ht="13.5" customHeight="1">
      <c r="A77" s="78" t="s">
        <v>225</v>
      </c>
      <c r="B77" s="86" t="s">
        <v>48</v>
      </c>
      <c r="C77" s="88">
        <v>4</v>
      </c>
      <c r="D77" s="88">
        <v>16</v>
      </c>
      <c r="E77" s="88"/>
      <c r="F77" s="88">
        <v>1</v>
      </c>
      <c r="G77" s="88"/>
      <c r="H77" s="76"/>
      <c r="I77" s="77"/>
      <c r="J77" s="77">
        <v>400</v>
      </c>
      <c r="K77" s="77">
        <v>0</v>
      </c>
      <c r="L77" s="77">
        <v>400</v>
      </c>
      <c r="M77" s="77">
        <v>15</v>
      </c>
      <c r="N77" s="82">
        <v>19</v>
      </c>
      <c r="O77" s="77">
        <v>59</v>
      </c>
      <c r="P77" s="77">
        <v>474</v>
      </c>
    </row>
    <row r="78" spans="1:16" s="22" customFormat="1" ht="13.5" customHeight="1">
      <c r="A78" s="78" t="s">
        <v>225</v>
      </c>
      <c r="B78" s="86" t="s">
        <v>49</v>
      </c>
      <c r="C78" s="88">
        <v>5</v>
      </c>
      <c r="D78" s="88">
        <v>2</v>
      </c>
      <c r="E78" s="88">
        <v>14</v>
      </c>
      <c r="F78" s="88">
        <v>2</v>
      </c>
      <c r="G78" s="88"/>
      <c r="H78" s="76"/>
      <c r="I78" s="77"/>
      <c r="J78" s="77">
        <v>140</v>
      </c>
      <c r="K78" s="77">
        <v>0</v>
      </c>
      <c r="L78" s="77">
        <v>140</v>
      </c>
      <c r="M78" s="77">
        <v>30</v>
      </c>
      <c r="N78" s="82">
        <v>13</v>
      </c>
      <c r="O78" s="77">
        <v>40</v>
      </c>
      <c r="P78" s="77">
        <v>210</v>
      </c>
    </row>
    <row r="79" spans="1:16" s="22" customFormat="1" ht="13.5" customHeight="1">
      <c r="A79" s="78" t="s">
        <v>225</v>
      </c>
      <c r="B79" s="86" t="s">
        <v>50</v>
      </c>
      <c r="C79" s="88">
        <v>4</v>
      </c>
      <c r="D79" s="88">
        <v>2</v>
      </c>
      <c r="E79" s="88">
        <v>11</v>
      </c>
      <c r="F79" s="88">
        <v>1</v>
      </c>
      <c r="G79" s="88"/>
      <c r="H79" s="76"/>
      <c r="I79" s="77">
        <v>1</v>
      </c>
      <c r="J79" s="77">
        <v>120</v>
      </c>
      <c r="K79" s="77">
        <v>30</v>
      </c>
      <c r="L79" s="77">
        <v>150</v>
      </c>
      <c r="M79" s="77">
        <v>15</v>
      </c>
      <c r="N79" s="82">
        <v>19</v>
      </c>
      <c r="O79" s="77">
        <v>59</v>
      </c>
      <c r="P79" s="77">
        <v>224</v>
      </c>
    </row>
    <row r="80" spans="1:16" s="22" customFormat="1" ht="13.5" customHeight="1">
      <c r="A80" s="78" t="s">
        <v>225</v>
      </c>
      <c r="B80" s="86" t="s">
        <v>51</v>
      </c>
      <c r="C80" s="88">
        <v>3</v>
      </c>
      <c r="D80" s="88">
        <v>3</v>
      </c>
      <c r="E80" s="88">
        <v>2</v>
      </c>
      <c r="F80" s="88"/>
      <c r="G80" s="88"/>
      <c r="H80" s="76"/>
      <c r="I80" s="77">
        <v>1</v>
      </c>
      <c r="J80" s="77">
        <v>120</v>
      </c>
      <c r="K80" s="77">
        <v>30</v>
      </c>
      <c r="L80" s="77">
        <v>150</v>
      </c>
      <c r="M80" s="77">
        <v>0</v>
      </c>
      <c r="N80" s="82">
        <v>2</v>
      </c>
      <c r="O80" s="77">
        <v>6</v>
      </c>
      <c r="P80" s="77">
        <v>156</v>
      </c>
    </row>
    <row r="81" spans="1:16" s="22" customFormat="1" ht="13.5" customHeight="1">
      <c r="A81" s="78" t="s">
        <v>225</v>
      </c>
      <c r="B81" s="86" t="s">
        <v>52</v>
      </c>
      <c r="C81" s="88">
        <v>1</v>
      </c>
      <c r="D81" s="88">
        <v>1</v>
      </c>
      <c r="E81" s="88">
        <v>21</v>
      </c>
      <c r="F81" s="88">
        <v>1</v>
      </c>
      <c r="G81" s="88">
        <v>1</v>
      </c>
      <c r="H81" s="76"/>
      <c r="I81" s="77">
        <v>1</v>
      </c>
      <c r="J81" s="77">
        <v>40</v>
      </c>
      <c r="K81" s="77">
        <v>10</v>
      </c>
      <c r="L81" s="77">
        <v>50</v>
      </c>
      <c r="M81" s="77">
        <v>15</v>
      </c>
      <c r="N81" s="82">
        <v>15</v>
      </c>
      <c r="O81" s="77">
        <v>46</v>
      </c>
      <c r="P81" s="77">
        <v>111</v>
      </c>
    </row>
    <row r="82" spans="1:16" s="22" customFormat="1" ht="13.5" customHeight="1">
      <c r="A82" s="37" t="s">
        <v>65</v>
      </c>
      <c r="B82" s="82" t="s">
        <v>67</v>
      </c>
      <c r="C82" s="80">
        <v>10</v>
      </c>
      <c r="D82" s="80">
        <v>10</v>
      </c>
      <c r="E82" s="80"/>
      <c r="F82" s="80">
        <v>2</v>
      </c>
      <c r="G82" s="80"/>
      <c r="H82" s="76"/>
      <c r="I82" s="77"/>
      <c r="J82" s="77">
        <v>400</v>
      </c>
      <c r="K82" s="77">
        <v>0</v>
      </c>
      <c r="L82" s="77">
        <v>400</v>
      </c>
      <c r="M82" s="77">
        <v>30</v>
      </c>
      <c r="N82" s="77"/>
      <c r="O82" s="77"/>
      <c r="P82" s="77">
        <v>430</v>
      </c>
    </row>
    <row r="83" spans="1:16" s="22" customFormat="1" ht="13.5" customHeight="1">
      <c r="A83" s="37" t="s">
        <v>65</v>
      </c>
      <c r="B83" s="82" t="s">
        <v>68</v>
      </c>
      <c r="C83" s="80">
        <v>5</v>
      </c>
      <c r="D83" s="80">
        <v>4</v>
      </c>
      <c r="E83" s="80"/>
      <c r="F83" s="80">
        <v>1</v>
      </c>
      <c r="G83" s="80">
        <v>1</v>
      </c>
      <c r="H83" s="76"/>
      <c r="I83" s="77"/>
      <c r="J83" s="77">
        <v>180</v>
      </c>
      <c r="K83" s="77">
        <v>0</v>
      </c>
      <c r="L83" s="77">
        <v>180</v>
      </c>
      <c r="M83" s="77">
        <v>15</v>
      </c>
      <c r="N83" s="77"/>
      <c r="O83" s="77"/>
      <c r="P83" s="77">
        <v>195</v>
      </c>
    </row>
    <row r="84" spans="1:16" s="22" customFormat="1" ht="13.5" customHeight="1">
      <c r="A84" s="37" t="s">
        <v>65</v>
      </c>
      <c r="B84" s="82" t="s">
        <v>70</v>
      </c>
      <c r="C84" s="90">
        <v>10</v>
      </c>
      <c r="D84" s="80">
        <v>10</v>
      </c>
      <c r="E84" s="80"/>
      <c r="F84" s="80">
        <v>2</v>
      </c>
      <c r="G84" s="80"/>
      <c r="H84" s="76"/>
      <c r="I84" s="77"/>
      <c r="J84" s="77">
        <v>400</v>
      </c>
      <c r="K84" s="77">
        <v>0</v>
      </c>
      <c r="L84" s="77">
        <v>400</v>
      </c>
      <c r="M84" s="77">
        <v>30</v>
      </c>
      <c r="N84" s="77"/>
      <c r="O84" s="77"/>
      <c r="P84" s="77">
        <v>430</v>
      </c>
    </row>
    <row r="85" spans="1:16" s="22" customFormat="1" ht="13.5" customHeight="1">
      <c r="A85" s="37" t="s">
        <v>65</v>
      </c>
      <c r="B85" s="82" t="s">
        <v>69</v>
      </c>
      <c r="C85" s="80">
        <v>4</v>
      </c>
      <c r="D85" s="80">
        <v>2</v>
      </c>
      <c r="E85" s="80"/>
      <c r="F85" s="80">
        <v>4</v>
      </c>
      <c r="G85" s="80">
        <v>1</v>
      </c>
      <c r="H85" s="76"/>
      <c r="I85" s="77"/>
      <c r="J85" s="77">
        <v>120</v>
      </c>
      <c r="K85" s="77">
        <v>0</v>
      </c>
      <c r="L85" s="77">
        <v>120</v>
      </c>
      <c r="M85" s="77">
        <v>60</v>
      </c>
      <c r="N85" s="77"/>
      <c r="O85" s="77"/>
      <c r="P85" s="77">
        <v>180</v>
      </c>
    </row>
    <row r="86" spans="1:16" s="22" customFormat="1" ht="13.5" customHeight="1">
      <c r="A86" s="37" t="s">
        <v>65</v>
      </c>
      <c r="B86" s="82" t="s">
        <v>71</v>
      </c>
      <c r="C86" s="80">
        <v>1</v>
      </c>
      <c r="D86" s="80">
        <v>4</v>
      </c>
      <c r="E86" s="80"/>
      <c r="F86" s="80">
        <v>1</v>
      </c>
      <c r="G86" s="80">
        <v>1</v>
      </c>
      <c r="H86" s="76"/>
      <c r="I86" s="77">
        <v>1</v>
      </c>
      <c r="J86" s="77">
        <v>100</v>
      </c>
      <c r="K86" s="77">
        <v>25</v>
      </c>
      <c r="L86" s="77">
        <v>125</v>
      </c>
      <c r="M86" s="77">
        <v>15</v>
      </c>
      <c r="N86" s="77"/>
      <c r="O86" s="77"/>
      <c r="P86" s="77">
        <v>140</v>
      </c>
    </row>
    <row r="87" spans="1:16" s="22" customFormat="1" ht="13.5" customHeight="1">
      <c r="A87" s="37" t="s">
        <v>65</v>
      </c>
      <c r="B87" s="82" t="s">
        <v>72</v>
      </c>
      <c r="C87" s="80">
        <v>35</v>
      </c>
      <c r="D87" s="80">
        <v>26</v>
      </c>
      <c r="E87" s="80"/>
      <c r="F87" s="80">
        <v>8</v>
      </c>
      <c r="G87" s="80">
        <v>5</v>
      </c>
      <c r="H87" s="76"/>
      <c r="I87" s="77"/>
      <c r="J87" s="77">
        <v>1220</v>
      </c>
      <c r="K87" s="77">
        <v>0</v>
      </c>
      <c r="L87" s="77">
        <v>1220</v>
      </c>
      <c r="M87" s="77">
        <v>120</v>
      </c>
      <c r="N87" s="82">
        <v>7</v>
      </c>
      <c r="O87" s="77">
        <v>22</v>
      </c>
      <c r="P87" s="77">
        <v>1362</v>
      </c>
    </row>
    <row r="88" spans="1:16" s="22" customFormat="1" ht="13.5" customHeight="1">
      <c r="A88" s="37" t="s">
        <v>65</v>
      </c>
      <c r="B88" s="82" t="s">
        <v>74</v>
      </c>
      <c r="C88" s="80">
        <v>2</v>
      </c>
      <c r="D88" s="80">
        <v>3</v>
      </c>
      <c r="E88" s="80"/>
      <c r="F88" s="80">
        <v>1</v>
      </c>
      <c r="G88" s="80">
        <v>1</v>
      </c>
      <c r="H88" s="76"/>
      <c r="I88" s="77">
        <v>1</v>
      </c>
      <c r="J88" s="77">
        <v>100</v>
      </c>
      <c r="K88" s="77">
        <v>25</v>
      </c>
      <c r="L88" s="77">
        <v>125</v>
      </c>
      <c r="M88" s="77">
        <v>15</v>
      </c>
      <c r="N88" s="77"/>
      <c r="O88" s="77"/>
      <c r="P88" s="77">
        <v>140</v>
      </c>
    </row>
    <row r="89" spans="1:16" s="22" customFormat="1" ht="13.5" customHeight="1">
      <c r="A89" s="37" t="s">
        <v>65</v>
      </c>
      <c r="B89" s="82" t="s">
        <v>75</v>
      </c>
      <c r="C89" s="80">
        <v>15</v>
      </c>
      <c r="D89" s="80">
        <v>20</v>
      </c>
      <c r="E89" s="80"/>
      <c r="F89" s="80">
        <v>2</v>
      </c>
      <c r="G89" s="80"/>
      <c r="H89" s="76"/>
      <c r="I89" s="77">
        <v>1</v>
      </c>
      <c r="J89" s="77">
        <v>700</v>
      </c>
      <c r="K89" s="77">
        <v>175</v>
      </c>
      <c r="L89" s="77">
        <v>875</v>
      </c>
      <c r="M89" s="77">
        <v>30</v>
      </c>
      <c r="N89" s="77"/>
      <c r="O89" s="77"/>
      <c r="P89" s="77">
        <v>905</v>
      </c>
    </row>
    <row r="90" spans="1:16" s="22" customFormat="1" ht="13.5" customHeight="1">
      <c r="A90" s="37" t="s">
        <v>65</v>
      </c>
      <c r="B90" s="82" t="s">
        <v>73</v>
      </c>
      <c r="C90" s="80">
        <v>8</v>
      </c>
      <c r="D90" s="90">
        <v>8</v>
      </c>
      <c r="E90" s="80"/>
      <c r="F90" s="80">
        <v>3</v>
      </c>
      <c r="G90" s="80">
        <v>1</v>
      </c>
      <c r="H90" s="76"/>
      <c r="I90" s="77">
        <v>1</v>
      </c>
      <c r="J90" s="77">
        <v>320</v>
      </c>
      <c r="K90" s="77">
        <v>80</v>
      </c>
      <c r="L90" s="77">
        <v>400</v>
      </c>
      <c r="M90" s="77">
        <v>45</v>
      </c>
      <c r="N90" s="77"/>
      <c r="O90" s="77"/>
      <c r="P90" s="77">
        <v>445</v>
      </c>
    </row>
    <row r="91" spans="1:16" s="22" customFormat="1" ht="13.5" customHeight="1">
      <c r="A91" s="37" t="s">
        <v>65</v>
      </c>
      <c r="B91" s="82" t="s">
        <v>77</v>
      </c>
      <c r="C91" s="90">
        <v>4</v>
      </c>
      <c r="D91" s="80">
        <v>2</v>
      </c>
      <c r="E91" s="80"/>
      <c r="F91" s="80">
        <v>2</v>
      </c>
      <c r="G91" s="80"/>
      <c r="H91" s="76"/>
      <c r="I91" s="77"/>
      <c r="J91" s="77">
        <v>120</v>
      </c>
      <c r="K91" s="77">
        <v>0</v>
      </c>
      <c r="L91" s="77">
        <v>120</v>
      </c>
      <c r="M91" s="77">
        <v>30</v>
      </c>
      <c r="N91" s="77"/>
      <c r="O91" s="77"/>
      <c r="P91" s="77">
        <v>150</v>
      </c>
    </row>
    <row r="92" spans="1:16" s="22" customFormat="1" ht="13.5" customHeight="1">
      <c r="A92" s="37" t="s">
        <v>65</v>
      </c>
      <c r="B92" s="82" t="s">
        <v>76</v>
      </c>
      <c r="C92" s="80">
        <v>11</v>
      </c>
      <c r="D92" s="80">
        <v>4</v>
      </c>
      <c r="E92" s="80"/>
      <c r="F92" s="80">
        <v>1</v>
      </c>
      <c r="G92" s="80"/>
      <c r="H92" s="76"/>
      <c r="I92" s="77">
        <v>1</v>
      </c>
      <c r="J92" s="77">
        <v>300</v>
      </c>
      <c r="K92" s="77">
        <v>75</v>
      </c>
      <c r="L92" s="77">
        <v>375</v>
      </c>
      <c r="M92" s="77">
        <v>15</v>
      </c>
      <c r="N92" s="77"/>
      <c r="O92" s="77"/>
      <c r="P92" s="77">
        <v>390</v>
      </c>
    </row>
    <row r="93" spans="1:16" s="22" customFormat="1" ht="13.5" customHeight="1">
      <c r="A93" s="37" t="s">
        <v>65</v>
      </c>
      <c r="B93" s="82" t="s">
        <v>226</v>
      </c>
      <c r="C93" s="80">
        <v>4</v>
      </c>
      <c r="D93" s="80">
        <v>6</v>
      </c>
      <c r="E93" s="80"/>
      <c r="F93" s="80"/>
      <c r="G93" s="80"/>
      <c r="H93" s="76"/>
      <c r="I93" s="77"/>
      <c r="J93" s="77">
        <v>200</v>
      </c>
      <c r="K93" s="77">
        <v>0</v>
      </c>
      <c r="L93" s="77">
        <v>200</v>
      </c>
      <c r="M93" s="77">
        <v>0</v>
      </c>
      <c r="N93" s="77"/>
      <c r="O93" s="77"/>
      <c r="P93" s="77">
        <v>200</v>
      </c>
    </row>
    <row r="94" spans="1:16" s="22" customFormat="1" ht="13.5" customHeight="1">
      <c r="A94" s="37" t="s">
        <v>65</v>
      </c>
      <c r="B94" s="82" t="s">
        <v>78</v>
      </c>
      <c r="C94" s="80"/>
      <c r="D94" s="80">
        <v>1</v>
      </c>
      <c r="E94" s="80"/>
      <c r="F94" s="80"/>
      <c r="G94" s="80"/>
      <c r="H94" s="76"/>
      <c r="I94" s="77"/>
      <c r="J94" s="77">
        <v>20</v>
      </c>
      <c r="K94" s="77">
        <v>0</v>
      </c>
      <c r="L94" s="77">
        <v>20</v>
      </c>
      <c r="M94" s="77">
        <v>0</v>
      </c>
      <c r="N94" s="77"/>
      <c r="O94" s="77"/>
      <c r="P94" s="77">
        <v>20</v>
      </c>
    </row>
    <row r="95" spans="1:16" s="22" customFormat="1" ht="13.5" customHeight="1">
      <c r="A95" s="75" t="s">
        <v>33</v>
      </c>
      <c r="B95" s="91" t="s">
        <v>21</v>
      </c>
      <c r="C95" s="91">
        <v>4</v>
      </c>
      <c r="D95" s="91">
        <v>4</v>
      </c>
      <c r="E95" s="91">
        <v>9</v>
      </c>
      <c r="F95" s="91">
        <v>3</v>
      </c>
      <c r="G95" s="91">
        <v>2</v>
      </c>
      <c r="H95" s="76"/>
      <c r="I95" s="77">
        <v>1</v>
      </c>
      <c r="J95" s="77">
        <v>160</v>
      </c>
      <c r="K95" s="77">
        <v>40</v>
      </c>
      <c r="L95" s="77">
        <v>200</v>
      </c>
      <c r="M95" s="77">
        <v>45</v>
      </c>
      <c r="N95" s="82">
        <v>9</v>
      </c>
      <c r="O95" s="77">
        <v>28</v>
      </c>
      <c r="P95" s="77">
        <v>273</v>
      </c>
    </row>
    <row r="96" spans="1:16" s="22" customFormat="1" ht="13.5" customHeight="1">
      <c r="A96" s="75" t="s">
        <v>33</v>
      </c>
      <c r="B96" s="96" t="s">
        <v>22</v>
      </c>
      <c r="C96" s="96">
        <v>3</v>
      </c>
      <c r="D96" s="96">
        <v>5</v>
      </c>
      <c r="E96" s="96"/>
      <c r="F96" s="96"/>
      <c r="G96" s="96"/>
      <c r="H96" s="76"/>
      <c r="I96" s="77">
        <v>1</v>
      </c>
      <c r="J96" s="77">
        <v>160</v>
      </c>
      <c r="K96" s="77">
        <v>40</v>
      </c>
      <c r="L96" s="77">
        <v>200</v>
      </c>
      <c r="M96" s="77">
        <v>0</v>
      </c>
      <c r="N96" s="77"/>
      <c r="O96" s="77"/>
      <c r="P96" s="77">
        <v>200</v>
      </c>
    </row>
    <row r="97" spans="1:16" s="22" customFormat="1" ht="13.5" customHeight="1">
      <c r="A97" s="75" t="s">
        <v>33</v>
      </c>
      <c r="B97" s="91" t="s">
        <v>23</v>
      </c>
      <c r="C97" s="96">
        <v>2</v>
      </c>
      <c r="D97" s="96"/>
      <c r="E97" s="96"/>
      <c r="F97" s="96">
        <v>2</v>
      </c>
      <c r="G97" s="96"/>
      <c r="H97" s="76"/>
      <c r="I97" s="77">
        <v>1</v>
      </c>
      <c r="J97" s="77">
        <v>40</v>
      </c>
      <c r="K97" s="77">
        <v>10</v>
      </c>
      <c r="L97" s="77">
        <v>50</v>
      </c>
      <c r="M97" s="77">
        <v>30</v>
      </c>
      <c r="N97" s="82">
        <v>1</v>
      </c>
      <c r="O97" s="77">
        <v>3</v>
      </c>
      <c r="P97" s="77">
        <v>83</v>
      </c>
    </row>
    <row r="98" spans="1:16" s="22" customFormat="1" ht="13.5" customHeight="1">
      <c r="A98" s="75" t="s">
        <v>33</v>
      </c>
      <c r="B98" s="96" t="s">
        <v>24</v>
      </c>
      <c r="C98" s="96">
        <v>5</v>
      </c>
      <c r="D98" s="96">
        <v>5</v>
      </c>
      <c r="E98" s="96"/>
      <c r="F98" s="96">
        <v>5</v>
      </c>
      <c r="G98" s="96"/>
      <c r="H98" s="76"/>
      <c r="I98" s="77">
        <v>1</v>
      </c>
      <c r="J98" s="77">
        <v>200</v>
      </c>
      <c r="K98" s="77">
        <v>50</v>
      </c>
      <c r="L98" s="77">
        <v>250</v>
      </c>
      <c r="M98" s="77">
        <v>75</v>
      </c>
      <c r="N98" s="77"/>
      <c r="O98" s="77"/>
      <c r="P98" s="77">
        <v>325</v>
      </c>
    </row>
    <row r="99" spans="1:16" s="22" customFormat="1" ht="13.5" customHeight="1">
      <c r="A99" s="75" t="s">
        <v>33</v>
      </c>
      <c r="B99" s="91" t="s">
        <v>25</v>
      </c>
      <c r="C99" s="96">
        <v>4</v>
      </c>
      <c r="D99" s="96"/>
      <c r="E99" s="96"/>
      <c r="F99" s="96">
        <v>1</v>
      </c>
      <c r="G99" s="96"/>
      <c r="H99" s="76"/>
      <c r="I99" s="77">
        <v>1</v>
      </c>
      <c r="J99" s="77">
        <v>80</v>
      </c>
      <c r="K99" s="77">
        <v>20</v>
      </c>
      <c r="L99" s="77">
        <v>100</v>
      </c>
      <c r="M99" s="77">
        <v>15</v>
      </c>
      <c r="N99" s="77"/>
      <c r="O99" s="77"/>
      <c r="P99" s="77">
        <v>115</v>
      </c>
    </row>
    <row r="100" spans="1:16" s="22" customFormat="1" ht="13.5" customHeight="1">
      <c r="A100" s="75" t="s">
        <v>33</v>
      </c>
      <c r="B100" s="91" t="s">
        <v>26</v>
      </c>
      <c r="C100" s="96">
        <v>16</v>
      </c>
      <c r="D100" s="96"/>
      <c r="E100" s="96"/>
      <c r="F100" s="96">
        <v>4</v>
      </c>
      <c r="G100" s="96"/>
      <c r="H100" s="76"/>
      <c r="I100" s="77">
        <v>1</v>
      </c>
      <c r="J100" s="77">
        <v>320</v>
      </c>
      <c r="K100" s="77">
        <v>80</v>
      </c>
      <c r="L100" s="77">
        <v>400</v>
      </c>
      <c r="M100" s="77">
        <v>60</v>
      </c>
      <c r="N100" s="82">
        <v>3</v>
      </c>
      <c r="O100" s="77">
        <v>9</v>
      </c>
      <c r="P100" s="77">
        <v>469</v>
      </c>
    </row>
    <row r="101" spans="1:16" s="22" customFormat="1" ht="13.5" customHeight="1">
      <c r="A101" s="75" t="s">
        <v>33</v>
      </c>
      <c r="B101" s="91" t="s">
        <v>27</v>
      </c>
      <c r="C101" s="96">
        <v>8</v>
      </c>
      <c r="D101" s="96"/>
      <c r="E101" s="96"/>
      <c r="F101" s="96">
        <v>3</v>
      </c>
      <c r="G101" s="96"/>
      <c r="H101" s="76"/>
      <c r="I101" s="77">
        <v>1</v>
      </c>
      <c r="J101" s="77">
        <v>160</v>
      </c>
      <c r="K101" s="77">
        <v>40</v>
      </c>
      <c r="L101" s="77">
        <v>200</v>
      </c>
      <c r="M101" s="77">
        <v>45</v>
      </c>
      <c r="N101" s="77"/>
      <c r="O101" s="77"/>
      <c r="P101" s="77">
        <v>245</v>
      </c>
    </row>
    <row r="102" spans="1:16" s="22" customFormat="1" ht="13.5" customHeight="1">
      <c r="A102" s="75" t="s">
        <v>33</v>
      </c>
      <c r="B102" s="91" t="s">
        <v>28</v>
      </c>
      <c r="C102" s="96">
        <v>4</v>
      </c>
      <c r="D102" s="96">
        <v>2</v>
      </c>
      <c r="E102" s="96">
        <v>2</v>
      </c>
      <c r="F102" s="96">
        <v>1</v>
      </c>
      <c r="G102" s="96">
        <v>2</v>
      </c>
      <c r="H102" s="76"/>
      <c r="I102" s="77">
        <v>1</v>
      </c>
      <c r="J102" s="77">
        <v>120</v>
      </c>
      <c r="K102" s="77">
        <v>30</v>
      </c>
      <c r="L102" s="77">
        <v>150</v>
      </c>
      <c r="M102" s="77">
        <v>15</v>
      </c>
      <c r="N102" s="82">
        <v>1</v>
      </c>
      <c r="O102" s="77">
        <v>3</v>
      </c>
      <c r="P102" s="77">
        <v>168</v>
      </c>
    </row>
    <row r="103" spans="1:16" s="22" customFormat="1" ht="13.5" customHeight="1">
      <c r="A103" s="75" t="s">
        <v>33</v>
      </c>
      <c r="B103" s="96" t="s">
        <v>29</v>
      </c>
      <c r="C103" s="96">
        <v>15</v>
      </c>
      <c r="D103" s="96">
        <v>23</v>
      </c>
      <c r="E103" s="96">
        <v>22</v>
      </c>
      <c r="F103" s="96">
        <v>8</v>
      </c>
      <c r="G103" s="96">
        <v>2</v>
      </c>
      <c r="H103" s="76"/>
      <c r="I103" s="77">
        <v>1</v>
      </c>
      <c r="J103" s="77">
        <v>760</v>
      </c>
      <c r="K103" s="77">
        <v>190</v>
      </c>
      <c r="L103" s="77">
        <v>950</v>
      </c>
      <c r="M103" s="77">
        <v>120</v>
      </c>
      <c r="N103" s="82">
        <v>4</v>
      </c>
      <c r="O103" s="77">
        <v>12</v>
      </c>
      <c r="P103" s="77">
        <v>1082</v>
      </c>
    </row>
    <row r="104" spans="1:16" s="22" customFormat="1" ht="13.5" customHeight="1">
      <c r="A104" s="75" t="s">
        <v>33</v>
      </c>
      <c r="B104" s="91" t="s">
        <v>30</v>
      </c>
      <c r="C104" s="96">
        <v>4</v>
      </c>
      <c r="D104" s="96">
        <v>6</v>
      </c>
      <c r="E104" s="96"/>
      <c r="F104" s="96">
        <v>4</v>
      </c>
      <c r="G104" s="96"/>
      <c r="H104" s="76"/>
      <c r="I104" s="77">
        <v>1</v>
      </c>
      <c r="J104" s="77">
        <v>200</v>
      </c>
      <c r="K104" s="77">
        <v>50</v>
      </c>
      <c r="L104" s="77">
        <v>250</v>
      </c>
      <c r="M104" s="77">
        <v>60</v>
      </c>
      <c r="N104" s="77"/>
      <c r="O104" s="77"/>
      <c r="P104" s="77">
        <v>310</v>
      </c>
    </row>
    <row r="105" spans="1:16" s="22" customFormat="1" ht="13.5" customHeight="1">
      <c r="A105" s="75" t="s">
        <v>33</v>
      </c>
      <c r="B105" s="84" t="s">
        <v>31</v>
      </c>
      <c r="C105" s="96">
        <v>2</v>
      </c>
      <c r="D105" s="96">
        <v>13</v>
      </c>
      <c r="E105" s="96"/>
      <c r="F105" s="96">
        <v>1</v>
      </c>
      <c r="G105" s="96"/>
      <c r="H105" s="76"/>
      <c r="I105" s="77">
        <v>1</v>
      </c>
      <c r="J105" s="77">
        <v>300</v>
      </c>
      <c r="K105" s="77">
        <v>75</v>
      </c>
      <c r="L105" s="77">
        <v>375</v>
      </c>
      <c r="M105" s="77">
        <v>15</v>
      </c>
      <c r="N105" s="77"/>
      <c r="O105" s="77"/>
      <c r="P105" s="77">
        <v>390</v>
      </c>
    </row>
    <row r="106" spans="1:16" s="22" customFormat="1" ht="13.5" customHeight="1">
      <c r="A106" s="75" t="s">
        <v>33</v>
      </c>
      <c r="B106" s="91" t="s">
        <v>32</v>
      </c>
      <c r="C106" s="96">
        <v>1</v>
      </c>
      <c r="D106" s="96">
        <v>1</v>
      </c>
      <c r="E106" s="96"/>
      <c r="F106" s="96">
        <v>1</v>
      </c>
      <c r="G106" s="96"/>
      <c r="H106" s="76"/>
      <c r="I106" s="77">
        <v>1</v>
      </c>
      <c r="J106" s="77">
        <v>40</v>
      </c>
      <c r="K106" s="77">
        <v>10</v>
      </c>
      <c r="L106" s="77">
        <v>50</v>
      </c>
      <c r="M106" s="77">
        <v>15</v>
      </c>
      <c r="N106" s="82">
        <v>1</v>
      </c>
      <c r="O106" s="77">
        <v>3</v>
      </c>
      <c r="P106" s="77">
        <v>68</v>
      </c>
    </row>
    <row r="107" spans="1:16" s="22" customFormat="1" ht="13.5" customHeight="1">
      <c r="A107" s="37" t="s">
        <v>66</v>
      </c>
      <c r="B107" s="82" t="s">
        <v>79</v>
      </c>
      <c r="C107" s="77">
        <v>1</v>
      </c>
      <c r="D107" s="77">
        <v>3</v>
      </c>
      <c r="E107" s="77">
        <v>1</v>
      </c>
      <c r="F107" s="77"/>
      <c r="G107" s="92"/>
      <c r="H107" s="76"/>
      <c r="I107" s="77"/>
      <c r="J107" s="77">
        <v>80</v>
      </c>
      <c r="K107" s="77">
        <v>0</v>
      </c>
      <c r="L107" s="77">
        <v>80</v>
      </c>
      <c r="M107" s="77">
        <v>0</v>
      </c>
      <c r="N107" s="82">
        <v>3</v>
      </c>
      <c r="O107" s="77">
        <v>9</v>
      </c>
      <c r="P107" s="77">
        <v>89</v>
      </c>
    </row>
    <row r="108" spans="1:16" s="22" customFormat="1" ht="13.5" customHeight="1">
      <c r="A108" s="37" t="s">
        <v>66</v>
      </c>
      <c r="B108" s="82" t="s">
        <v>80</v>
      </c>
      <c r="C108" s="77"/>
      <c r="D108" s="77">
        <v>2</v>
      </c>
      <c r="E108" s="77"/>
      <c r="F108" s="77"/>
      <c r="G108" s="92"/>
      <c r="H108" s="76"/>
      <c r="I108" s="77"/>
      <c r="J108" s="77">
        <v>40</v>
      </c>
      <c r="K108" s="77">
        <v>0</v>
      </c>
      <c r="L108" s="77">
        <v>40</v>
      </c>
      <c r="M108" s="77">
        <v>0</v>
      </c>
      <c r="N108" s="77"/>
      <c r="O108" s="77"/>
      <c r="P108" s="77">
        <v>40</v>
      </c>
    </row>
    <row r="109" spans="1:16" s="22" customFormat="1" ht="13.5" customHeight="1">
      <c r="A109" s="37" t="s">
        <v>66</v>
      </c>
      <c r="B109" s="82" t="s">
        <v>81</v>
      </c>
      <c r="C109" s="77">
        <v>2</v>
      </c>
      <c r="D109" s="77">
        <v>3</v>
      </c>
      <c r="E109" s="77">
        <v>3</v>
      </c>
      <c r="F109" s="77">
        <v>2</v>
      </c>
      <c r="G109" s="92"/>
      <c r="H109" s="76"/>
      <c r="I109" s="77">
        <v>1</v>
      </c>
      <c r="J109" s="77">
        <v>100</v>
      </c>
      <c r="K109" s="77">
        <v>25</v>
      </c>
      <c r="L109" s="77">
        <v>125</v>
      </c>
      <c r="M109" s="77">
        <v>30</v>
      </c>
      <c r="N109" s="82">
        <v>5</v>
      </c>
      <c r="O109" s="77">
        <v>15</v>
      </c>
      <c r="P109" s="77">
        <v>170</v>
      </c>
    </row>
    <row r="110" spans="1:16" s="22" customFormat="1" ht="13.5" customHeight="1">
      <c r="A110" s="37" t="s">
        <v>66</v>
      </c>
      <c r="B110" s="82" t="s">
        <v>82</v>
      </c>
      <c r="C110" s="77">
        <v>4</v>
      </c>
      <c r="D110" s="77">
        <v>12</v>
      </c>
      <c r="E110" s="77"/>
      <c r="F110" s="77"/>
      <c r="G110" s="92"/>
      <c r="H110" s="76"/>
      <c r="I110" s="77">
        <v>1</v>
      </c>
      <c r="J110" s="77">
        <v>320</v>
      </c>
      <c r="K110" s="77">
        <v>80</v>
      </c>
      <c r="L110" s="77">
        <v>400</v>
      </c>
      <c r="M110" s="77">
        <v>0</v>
      </c>
      <c r="N110" s="82">
        <v>12</v>
      </c>
      <c r="O110" s="77">
        <v>37</v>
      </c>
      <c r="P110" s="77">
        <v>437</v>
      </c>
    </row>
    <row r="111" spans="1:16" s="22" customFormat="1" ht="13.5" customHeight="1">
      <c r="A111" s="37" t="s">
        <v>66</v>
      </c>
      <c r="B111" s="82" t="s">
        <v>83</v>
      </c>
      <c r="C111" s="77">
        <v>5</v>
      </c>
      <c r="D111" s="77">
        <v>5</v>
      </c>
      <c r="E111" s="77">
        <v>10</v>
      </c>
      <c r="F111" s="77">
        <v>2</v>
      </c>
      <c r="G111" s="92"/>
      <c r="H111" s="76"/>
      <c r="I111" s="77">
        <v>1</v>
      </c>
      <c r="J111" s="77">
        <v>200</v>
      </c>
      <c r="K111" s="77">
        <v>50</v>
      </c>
      <c r="L111" s="77">
        <v>250</v>
      </c>
      <c r="M111" s="77">
        <v>30</v>
      </c>
      <c r="N111" s="82">
        <v>41</v>
      </c>
      <c r="O111" s="77">
        <v>127</v>
      </c>
      <c r="P111" s="77">
        <v>407</v>
      </c>
    </row>
    <row r="112" spans="1:16" s="22" customFormat="1" ht="13.5" customHeight="1">
      <c r="A112" s="37" t="s">
        <v>66</v>
      </c>
      <c r="B112" s="82" t="s">
        <v>177</v>
      </c>
      <c r="C112" s="77"/>
      <c r="D112" s="77"/>
      <c r="E112" s="77"/>
      <c r="F112" s="77"/>
      <c r="G112" s="92"/>
      <c r="H112" s="76"/>
      <c r="I112" s="77"/>
      <c r="J112" s="77"/>
      <c r="K112" s="77"/>
      <c r="L112" s="77"/>
      <c r="M112" s="77"/>
      <c r="N112" s="82">
        <v>83</v>
      </c>
      <c r="O112" s="77">
        <v>256</v>
      </c>
      <c r="P112" s="77">
        <v>256</v>
      </c>
    </row>
    <row r="113" spans="1:16" s="22" customFormat="1" ht="13.5" customHeight="1">
      <c r="A113" s="78" t="s">
        <v>227</v>
      </c>
      <c r="B113" s="93" t="s">
        <v>228</v>
      </c>
      <c r="C113" s="80">
        <v>5</v>
      </c>
      <c r="D113" s="80">
        <v>3</v>
      </c>
      <c r="E113" s="80"/>
      <c r="F113" s="80"/>
      <c r="G113" s="80"/>
      <c r="H113" s="76"/>
      <c r="I113" s="77">
        <v>1</v>
      </c>
      <c r="J113" s="77">
        <v>160</v>
      </c>
      <c r="K113" s="77">
        <v>40</v>
      </c>
      <c r="L113" s="77">
        <v>200</v>
      </c>
      <c r="M113" s="77">
        <v>0</v>
      </c>
      <c r="N113" s="77"/>
      <c r="O113" s="77"/>
      <c r="P113" s="77">
        <v>200</v>
      </c>
    </row>
    <row r="114" spans="1:16" s="22" customFormat="1" ht="13.5" customHeight="1">
      <c r="A114" s="78" t="s">
        <v>227</v>
      </c>
      <c r="B114" s="93" t="s">
        <v>229</v>
      </c>
      <c r="C114" s="80">
        <v>3</v>
      </c>
      <c r="D114" s="80">
        <v>12</v>
      </c>
      <c r="E114" s="80"/>
      <c r="F114" s="80">
        <v>2</v>
      </c>
      <c r="G114" s="80"/>
      <c r="H114" s="76"/>
      <c r="I114" s="77">
        <v>1</v>
      </c>
      <c r="J114" s="77">
        <v>300</v>
      </c>
      <c r="K114" s="77">
        <v>75</v>
      </c>
      <c r="L114" s="77">
        <v>375</v>
      </c>
      <c r="M114" s="77">
        <v>30</v>
      </c>
      <c r="N114" s="77"/>
      <c r="O114" s="77"/>
      <c r="P114" s="77">
        <v>405</v>
      </c>
    </row>
    <row r="115" spans="1:16" s="22" customFormat="1" ht="13.5" customHeight="1">
      <c r="A115" s="78" t="s">
        <v>227</v>
      </c>
      <c r="B115" s="93" t="s">
        <v>230</v>
      </c>
      <c r="C115" s="80">
        <v>8</v>
      </c>
      <c r="D115" s="80">
        <v>8</v>
      </c>
      <c r="E115" s="80"/>
      <c r="F115" s="80">
        <v>2</v>
      </c>
      <c r="G115" s="80"/>
      <c r="H115" s="76"/>
      <c r="I115" s="77">
        <v>1</v>
      </c>
      <c r="J115" s="77">
        <v>320</v>
      </c>
      <c r="K115" s="77">
        <v>80</v>
      </c>
      <c r="L115" s="77">
        <v>400</v>
      </c>
      <c r="M115" s="77">
        <v>30</v>
      </c>
      <c r="N115" s="77"/>
      <c r="O115" s="77"/>
      <c r="P115" s="77">
        <v>430</v>
      </c>
    </row>
    <row r="116" spans="1:16" s="22" customFormat="1" ht="13.5" customHeight="1">
      <c r="A116" s="78" t="s">
        <v>227</v>
      </c>
      <c r="B116" s="93" t="s">
        <v>231</v>
      </c>
      <c r="C116" s="80">
        <v>1</v>
      </c>
      <c r="D116" s="80">
        <v>13</v>
      </c>
      <c r="E116" s="80"/>
      <c r="F116" s="80">
        <v>1</v>
      </c>
      <c r="G116" s="80"/>
      <c r="H116" s="76"/>
      <c r="I116" s="77">
        <v>1</v>
      </c>
      <c r="J116" s="77">
        <v>280</v>
      </c>
      <c r="K116" s="77">
        <v>70</v>
      </c>
      <c r="L116" s="77">
        <v>350</v>
      </c>
      <c r="M116" s="77">
        <v>15</v>
      </c>
      <c r="N116" s="77"/>
      <c r="O116" s="77"/>
      <c r="P116" s="77">
        <v>365</v>
      </c>
    </row>
    <row r="117" spans="1:16" s="22" customFormat="1" ht="13.5" customHeight="1">
      <c r="A117" s="78" t="s">
        <v>227</v>
      </c>
      <c r="B117" s="93" t="s">
        <v>232</v>
      </c>
      <c r="C117" s="80">
        <v>2</v>
      </c>
      <c r="D117" s="80">
        <v>8</v>
      </c>
      <c r="E117" s="80"/>
      <c r="F117" s="80"/>
      <c r="G117" s="80"/>
      <c r="H117" s="76"/>
      <c r="I117" s="77">
        <v>1</v>
      </c>
      <c r="J117" s="77">
        <v>200</v>
      </c>
      <c r="K117" s="77">
        <v>50</v>
      </c>
      <c r="L117" s="77">
        <v>250</v>
      </c>
      <c r="M117" s="77">
        <v>0</v>
      </c>
      <c r="N117" s="82">
        <v>1</v>
      </c>
      <c r="O117" s="77">
        <v>3</v>
      </c>
      <c r="P117" s="77">
        <v>253</v>
      </c>
    </row>
    <row r="118" spans="1:16" s="22" customFormat="1" ht="13.5" customHeight="1">
      <c r="A118" s="78" t="s">
        <v>227</v>
      </c>
      <c r="B118" s="93" t="s">
        <v>233</v>
      </c>
      <c r="C118" s="80">
        <v>4</v>
      </c>
      <c r="D118" s="80"/>
      <c r="E118" s="80"/>
      <c r="F118" s="80">
        <v>2</v>
      </c>
      <c r="G118" s="80"/>
      <c r="H118" s="76"/>
      <c r="I118" s="77">
        <v>1</v>
      </c>
      <c r="J118" s="77">
        <v>80</v>
      </c>
      <c r="K118" s="77">
        <v>20</v>
      </c>
      <c r="L118" s="77">
        <v>100</v>
      </c>
      <c r="M118" s="77">
        <v>30</v>
      </c>
      <c r="N118" s="77"/>
      <c r="O118" s="77"/>
      <c r="P118" s="77">
        <v>130</v>
      </c>
    </row>
    <row r="119" spans="1:16" s="22" customFormat="1" ht="13.5" customHeight="1">
      <c r="A119" s="78" t="s">
        <v>227</v>
      </c>
      <c r="B119" s="93" t="s">
        <v>234</v>
      </c>
      <c r="C119" s="80">
        <v>5</v>
      </c>
      <c r="D119" s="80">
        <v>1</v>
      </c>
      <c r="E119" s="80">
        <v>1</v>
      </c>
      <c r="F119" s="80">
        <v>5</v>
      </c>
      <c r="G119" s="80"/>
      <c r="H119" s="76"/>
      <c r="I119" s="77">
        <v>1</v>
      </c>
      <c r="J119" s="77">
        <v>120</v>
      </c>
      <c r="K119" s="77">
        <v>30</v>
      </c>
      <c r="L119" s="77">
        <v>150</v>
      </c>
      <c r="M119" s="77">
        <v>75</v>
      </c>
      <c r="N119" s="77"/>
      <c r="O119" s="77"/>
      <c r="P119" s="77">
        <v>225</v>
      </c>
    </row>
    <row r="120" spans="1:16" s="22" customFormat="1" ht="13.5" customHeight="1">
      <c r="A120" s="78" t="s">
        <v>227</v>
      </c>
      <c r="B120" s="93" t="s">
        <v>235</v>
      </c>
      <c r="C120" s="80">
        <v>1</v>
      </c>
      <c r="D120" s="80">
        <v>3</v>
      </c>
      <c r="E120" s="80">
        <v>2</v>
      </c>
      <c r="F120" s="80">
        <v>2</v>
      </c>
      <c r="G120" s="80">
        <v>2</v>
      </c>
      <c r="H120" s="76"/>
      <c r="I120" s="77">
        <v>1</v>
      </c>
      <c r="J120" s="77">
        <v>80</v>
      </c>
      <c r="K120" s="77">
        <v>20</v>
      </c>
      <c r="L120" s="77">
        <v>100</v>
      </c>
      <c r="M120" s="77">
        <v>30</v>
      </c>
      <c r="N120" s="77"/>
      <c r="O120" s="77"/>
      <c r="P120" s="77">
        <v>130</v>
      </c>
    </row>
    <row r="121" spans="1:16" s="22" customFormat="1" ht="13.5" customHeight="1">
      <c r="A121" s="78" t="s">
        <v>227</v>
      </c>
      <c r="B121" s="78" t="s">
        <v>236</v>
      </c>
      <c r="C121" s="80"/>
      <c r="D121" s="80">
        <v>1</v>
      </c>
      <c r="E121" s="80"/>
      <c r="F121" s="80"/>
      <c r="G121" s="80"/>
      <c r="H121" s="76"/>
      <c r="I121" s="77">
        <v>1</v>
      </c>
      <c r="J121" s="77">
        <v>20</v>
      </c>
      <c r="K121" s="77">
        <v>5</v>
      </c>
      <c r="L121" s="77">
        <v>25</v>
      </c>
      <c r="M121" s="77">
        <v>0</v>
      </c>
      <c r="N121" s="77"/>
      <c r="O121" s="77"/>
      <c r="P121" s="77">
        <v>25</v>
      </c>
    </row>
  </sheetData>
  <sheetProtection/>
  <autoFilter ref="A5:P121"/>
  <mergeCells count="12">
    <mergeCell ref="A1:P1"/>
    <mergeCell ref="P2:P3"/>
    <mergeCell ref="I2:I3"/>
    <mergeCell ref="J2:J3"/>
    <mergeCell ref="K2:K3"/>
    <mergeCell ref="L2:L3"/>
    <mergeCell ref="M2:M3"/>
    <mergeCell ref="N2:O2"/>
    <mergeCell ref="A2:A3"/>
    <mergeCell ref="B2:B3"/>
    <mergeCell ref="C2:E2"/>
    <mergeCell ref="F2:G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2"/>
  <sheetViews>
    <sheetView showZero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9.00390625" defaultRowHeight="14.25"/>
  <cols>
    <col min="1" max="1" width="10.875" style="12" customWidth="1"/>
    <col min="2" max="2" width="9.75390625" style="18" customWidth="1"/>
    <col min="3" max="7" width="11.875" style="18" customWidth="1"/>
    <col min="8" max="8" width="5.00390625" style="12" customWidth="1"/>
    <col min="9" max="9" width="6.625" style="18" customWidth="1"/>
    <col min="10" max="14" width="9.00390625" style="18" customWidth="1"/>
    <col min="15" max="16384" width="9.00390625" style="12" customWidth="1"/>
  </cols>
  <sheetData>
    <row r="1" spans="1:7" ht="43.5" customHeight="1">
      <c r="A1" s="145" t="s">
        <v>95</v>
      </c>
      <c r="B1" s="145"/>
      <c r="C1" s="145"/>
      <c r="D1" s="145"/>
      <c r="E1" s="145"/>
      <c r="F1" s="145"/>
      <c r="G1" s="145"/>
    </row>
    <row r="2" spans="1:14" ht="24" customHeight="1">
      <c r="A2" s="146" t="s">
        <v>96</v>
      </c>
      <c r="B2" s="147" t="s">
        <v>0</v>
      </c>
      <c r="C2" s="147" t="s">
        <v>1</v>
      </c>
      <c r="D2" s="147"/>
      <c r="E2" s="147"/>
      <c r="F2" s="147" t="s">
        <v>2</v>
      </c>
      <c r="G2" s="147"/>
      <c r="I2" s="152" t="s">
        <v>97</v>
      </c>
      <c r="J2" s="148" t="s">
        <v>98</v>
      </c>
      <c r="K2" s="148" t="s">
        <v>99</v>
      </c>
      <c r="L2" s="148" t="s">
        <v>100</v>
      </c>
      <c r="M2" s="148" t="s">
        <v>101</v>
      </c>
      <c r="N2" s="148" t="s">
        <v>102</v>
      </c>
    </row>
    <row r="3" spans="1:14" ht="24" customHeight="1">
      <c r="A3" s="146"/>
      <c r="B3" s="147"/>
      <c r="C3" s="8" t="s">
        <v>103</v>
      </c>
      <c r="D3" s="8" t="s">
        <v>104</v>
      </c>
      <c r="E3" s="8" t="s">
        <v>105</v>
      </c>
      <c r="F3" s="8" t="s">
        <v>106</v>
      </c>
      <c r="G3" s="8" t="s">
        <v>107</v>
      </c>
      <c r="I3" s="152"/>
      <c r="J3" s="148"/>
      <c r="K3" s="148"/>
      <c r="L3" s="148"/>
      <c r="M3" s="148"/>
      <c r="N3" s="148"/>
    </row>
    <row r="4" spans="1:14" ht="24" customHeight="1">
      <c r="A4" s="5" t="s">
        <v>108</v>
      </c>
      <c r="B4" s="7">
        <f>SUBTOTAL(3,B6:B112)</f>
        <v>107</v>
      </c>
      <c r="C4" s="6">
        <f>SUBTOTAL(9,C6:C112)</f>
        <v>500</v>
      </c>
      <c r="D4" s="6">
        <f>SUBTOTAL(9,D6:D112)</f>
        <v>500</v>
      </c>
      <c r="E4" s="7">
        <f>SUBTOTAL(9,E6:E112)</f>
        <v>231</v>
      </c>
      <c r="F4" s="6">
        <f>SUBTOTAL(9,F6:F112)</f>
        <v>200</v>
      </c>
      <c r="G4" s="7">
        <f>SUBTOTAL(9,G6:G112)</f>
        <v>42</v>
      </c>
      <c r="H4" s="14"/>
      <c r="I4" s="15">
        <f aca="true" t="shared" si="0" ref="I4:N4">SUBTOTAL(9,I6:I112)</f>
        <v>49</v>
      </c>
      <c r="J4" s="15">
        <f t="shared" si="0"/>
        <v>20000</v>
      </c>
      <c r="K4" s="15">
        <f t="shared" si="0"/>
        <v>2905</v>
      </c>
      <c r="L4" s="20">
        <f t="shared" si="0"/>
        <v>22905</v>
      </c>
      <c r="M4" s="20">
        <f t="shared" si="0"/>
        <v>3000</v>
      </c>
      <c r="N4" s="20">
        <f t="shared" si="0"/>
        <v>25905</v>
      </c>
    </row>
    <row r="5" spans="1:14" ht="11.25" customHeight="1">
      <c r="A5" s="3"/>
      <c r="B5" s="4"/>
      <c r="C5" s="4"/>
      <c r="D5" s="4"/>
      <c r="E5" s="4"/>
      <c r="F5" s="4"/>
      <c r="G5" s="4"/>
      <c r="I5" s="10"/>
      <c r="J5" s="10"/>
      <c r="K5" s="10"/>
      <c r="L5" s="10"/>
      <c r="M5" s="10"/>
      <c r="N5" s="10"/>
    </row>
    <row r="6" spans="1:14" s="22" customFormat="1" ht="13.5" customHeight="1">
      <c r="A6" s="21" t="s">
        <v>109</v>
      </c>
      <c r="B6" s="1" t="s">
        <v>92</v>
      </c>
      <c r="C6" s="2"/>
      <c r="D6" s="2"/>
      <c r="E6" s="2"/>
      <c r="F6" s="10">
        <v>2</v>
      </c>
      <c r="G6" s="10">
        <v>2</v>
      </c>
      <c r="I6" s="23"/>
      <c r="J6" s="23">
        <v>0</v>
      </c>
      <c r="K6" s="23">
        <v>0</v>
      </c>
      <c r="L6" s="23">
        <v>0</v>
      </c>
      <c r="M6" s="23">
        <v>30</v>
      </c>
      <c r="N6" s="23">
        <v>30</v>
      </c>
    </row>
    <row r="7" spans="1:14" s="22" customFormat="1" ht="13.5" customHeight="1">
      <c r="A7" s="21" t="s">
        <v>109</v>
      </c>
      <c r="B7" s="1" t="s">
        <v>93</v>
      </c>
      <c r="C7" s="2"/>
      <c r="D7" s="2"/>
      <c r="E7" s="2"/>
      <c r="F7" s="10">
        <v>2</v>
      </c>
      <c r="G7" s="10">
        <v>4</v>
      </c>
      <c r="I7" s="23"/>
      <c r="J7" s="23">
        <v>0</v>
      </c>
      <c r="K7" s="23">
        <v>0</v>
      </c>
      <c r="L7" s="23">
        <v>0</v>
      </c>
      <c r="M7" s="23">
        <v>30</v>
      </c>
      <c r="N7" s="23">
        <v>30</v>
      </c>
    </row>
    <row r="8" spans="1:14" s="22" customFormat="1" ht="13.5" customHeight="1">
      <c r="A8" s="21" t="s">
        <v>109</v>
      </c>
      <c r="B8" s="1" t="s">
        <v>94</v>
      </c>
      <c r="C8" s="2"/>
      <c r="D8" s="2"/>
      <c r="E8" s="2"/>
      <c r="F8" s="10">
        <v>6</v>
      </c>
      <c r="G8" s="10">
        <v>9</v>
      </c>
      <c r="I8" s="23"/>
      <c r="J8" s="23">
        <v>0</v>
      </c>
      <c r="K8" s="23">
        <v>0</v>
      </c>
      <c r="L8" s="23">
        <v>0</v>
      </c>
      <c r="M8" s="23">
        <v>90</v>
      </c>
      <c r="N8" s="23">
        <v>90</v>
      </c>
    </row>
    <row r="9" spans="1:14" s="22" customFormat="1" ht="13.5" customHeight="1">
      <c r="A9" s="17" t="s">
        <v>110</v>
      </c>
      <c r="B9" s="24" t="s">
        <v>111</v>
      </c>
      <c r="C9" s="25">
        <v>12</v>
      </c>
      <c r="D9" s="25"/>
      <c r="E9" s="25"/>
      <c r="F9" s="25">
        <v>3</v>
      </c>
      <c r="G9" s="25">
        <v>1</v>
      </c>
      <c r="I9" s="23"/>
      <c r="J9" s="23">
        <v>240</v>
      </c>
      <c r="K9" s="23">
        <v>0</v>
      </c>
      <c r="L9" s="23">
        <v>240</v>
      </c>
      <c r="M9" s="23">
        <v>45</v>
      </c>
      <c r="N9" s="23">
        <v>285</v>
      </c>
    </row>
    <row r="10" spans="1:14" s="22" customFormat="1" ht="13.5" customHeight="1">
      <c r="A10" s="17" t="s">
        <v>110</v>
      </c>
      <c r="B10" s="24" t="s">
        <v>112</v>
      </c>
      <c r="C10" s="25">
        <v>5</v>
      </c>
      <c r="D10" s="25">
        <v>5</v>
      </c>
      <c r="E10" s="25">
        <v>7</v>
      </c>
      <c r="F10" s="25">
        <v>1</v>
      </c>
      <c r="G10" s="25"/>
      <c r="I10" s="23"/>
      <c r="J10" s="23">
        <v>200</v>
      </c>
      <c r="K10" s="23">
        <v>0</v>
      </c>
      <c r="L10" s="23">
        <v>200</v>
      </c>
      <c r="M10" s="23">
        <v>15</v>
      </c>
      <c r="N10" s="23">
        <v>215</v>
      </c>
    </row>
    <row r="11" spans="1:14" s="22" customFormat="1" ht="13.5" customHeight="1">
      <c r="A11" s="17" t="s">
        <v>110</v>
      </c>
      <c r="B11" s="24" t="s">
        <v>113</v>
      </c>
      <c r="C11" s="25">
        <v>1</v>
      </c>
      <c r="D11" s="25"/>
      <c r="E11" s="25"/>
      <c r="F11" s="25">
        <v>1</v>
      </c>
      <c r="G11" s="25"/>
      <c r="I11" s="23"/>
      <c r="J11" s="23">
        <v>20</v>
      </c>
      <c r="K11" s="23">
        <v>0</v>
      </c>
      <c r="L11" s="23">
        <v>20</v>
      </c>
      <c r="M11" s="23">
        <v>15</v>
      </c>
      <c r="N11" s="23">
        <v>35</v>
      </c>
    </row>
    <row r="12" spans="1:14" s="22" customFormat="1" ht="13.5" customHeight="1">
      <c r="A12" s="17" t="s">
        <v>110</v>
      </c>
      <c r="B12" s="24" t="s">
        <v>114</v>
      </c>
      <c r="C12" s="25"/>
      <c r="D12" s="25"/>
      <c r="E12" s="25"/>
      <c r="F12" s="25">
        <v>1</v>
      </c>
      <c r="G12" s="25"/>
      <c r="I12" s="23"/>
      <c r="J12" s="23">
        <v>0</v>
      </c>
      <c r="K12" s="23">
        <v>0</v>
      </c>
      <c r="L12" s="23">
        <v>0</v>
      </c>
      <c r="M12" s="23">
        <v>15</v>
      </c>
      <c r="N12" s="23">
        <v>15</v>
      </c>
    </row>
    <row r="13" spans="1:14" s="22" customFormat="1" ht="13.5" customHeight="1">
      <c r="A13" s="17" t="s">
        <v>110</v>
      </c>
      <c r="B13" s="24" t="s">
        <v>115</v>
      </c>
      <c r="C13" s="25"/>
      <c r="D13" s="25"/>
      <c r="E13" s="25"/>
      <c r="F13" s="25">
        <v>1</v>
      </c>
      <c r="G13" s="25"/>
      <c r="I13" s="23"/>
      <c r="J13" s="23">
        <v>0</v>
      </c>
      <c r="K13" s="23">
        <v>0</v>
      </c>
      <c r="L13" s="23">
        <v>0</v>
      </c>
      <c r="M13" s="23">
        <v>15</v>
      </c>
      <c r="N13" s="23">
        <v>15</v>
      </c>
    </row>
    <row r="14" spans="1:14" s="22" customFormat="1" ht="13.5" customHeight="1">
      <c r="A14" s="17" t="s">
        <v>116</v>
      </c>
      <c r="B14" s="26" t="s">
        <v>15</v>
      </c>
      <c r="C14" s="17">
        <v>5</v>
      </c>
      <c r="D14" s="17">
        <v>5</v>
      </c>
      <c r="E14" s="17">
        <v>5</v>
      </c>
      <c r="F14" s="17">
        <v>1</v>
      </c>
      <c r="G14" s="17">
        <v>2</v>
      </c>
      <c r="I14" s="23"/>
      <c r="J14" s="23">
        <v>200</v>
      </c>
      <c r="K14" s="23">
        <v>0</v>
      </c>
      <c r="L14" s="23">
        <v>200</v>
      </c>
      <c r="M14" s="23">
        <v>15</v>
      </c>
      <c r="N14" s="23">
        <v>215</v>
      </c>
    </row>
    <row r="15" spans="1:14" s="22" customFormat="1" ht="13.5" customHeight="1">
      <c r="A15" s="17" t="s">
        <v>116</v>
      </c>
      <c r="B15" s="26" t="s">
        <v>13</v>
      </c>
      <c r="C15" s="17">
        <v>5</v>
      </c>
      <c r="D15" s="17">
        <v>5</v>
      </c>
      <c r="E15" s="17">
        <v>5</v>
      </c>
      <c r="F15" s="17">
        <v>4</v>
      </c>
      <c r="G15" s="17"/>
      <c r="I15" s="23"/>
      <c r="J15" s="23">
        <v>200</v>
      </c>
      <c r="K15" s="23">
        <v>0</v>
      </c>
      <c r="L15" s="23">
        <v>200</v>
      </c>
      <c r="M15" s="23">
        <v>60</v>
      </c>
      <c r="N15" s="23">
        <v>260</v>
      </c>
    </row>
    <row r="16" spans="1:14" s="22" customFormat="1" ht="13.5" customHeight="1">
      <c r="A16" s="17" t="s">
        <v>116</v>
      </c>
      <c r="B16" s="26" t="s">
        <v>10</v>
      </c>
      <c r="C16" s="17">
        <v>2</v>
      </c>
      <c r="D16" s="17">
        <v>2</v>
      </c>
      <c r="E16" s="17">
        <v>6</v>
      </c>
      <c r="F16" s="17"/>
      <c r="G16" s="17"/>
      <c r="I16" s="23"/>
      <c r="J16" s="23">
        <v>80</v>
      </c>
      <c r="K16" s="23">
        <v>0</v>
      </c>
      <c r="L16" s="23">
        <v>80</v>
      </c>
      <c r="M16" s="23">
        <v>0</v>
      </c>
      <c r="N16" s="23">
        <v>80</v>
      </c>
    </row>
    <row r="17" spans="1:14" s="22" customFormat="1" ht="13.5" customHeight="1">
      <c r="A17" s="17" t="s">
        <v>116</v>
      </c>
      <c r="B17" s="26" t="s">
        <v>12</v>
      </c>
      <c r="C17" s="17">
        <v>2</v>
      </c>
      <c r="D17" s="17">
        <v>3</v>
      </c>
      <c r="E17" s="17"/>
      <c r="F17" s="17"/>
      <c r="G17" s="17"/>
      <c r="I17" s="23"/>
      <c r="J17" s="23">
        <v>100</v>
      </c>
      <c r="K17" s="23">
        <v>0</v>
      </c>
      <c r="L17" s="23">
        <v>100</v>
      </c>
      <c r="M17" s="23">
        <v>0</v>
      </c>
      <c r="N17" s="23">
        <v>100</v>
      </c>
    </row>
    <row r="18" spans="1:14" s="22" customFormat="1" ht="13.5" customHeight="1">
      <c r="A18" s="17" t="s">
        <v>116</v>
      </c>
      <c r="B18" s="26" t="s">
        <v>11</v>
      </c>
      <c r="C18" s="26">
        <v>10</v>
      </c>
      <c r="D18" s="26">
        <v>10</v>
      </c>
      <c r="E18" s="26"/>
      <c r="F18" s="26">
        <v>2</v>
      </c>
      <c r="G18" s="26"/>
      <c r="I18" s="23"/>
      <c r="J18" s="23">
        <v>400</v>
      </c>
      <c r="K18" s="23">
        <v>0</v>
      </c>
      <c r="L18" s="23">
        <v>400</v>
      </c>
      <c r="M18" s="23">
        <v>30</v>
      </c>
      <c r="N18" s="23">
        <v>430</v>
      </c>
    </row>
    <row r="19" spans="1:14" s="22" customFormat="1" ht="13.5" customHeight="1">
      <c r="A19" s="17" t="s">
        <v>116</v>
      </c>
      <c r="B19" s="26" t="s">
        <v>16</v>
      </c>
      <c r="C19" s="17"/>
      <c r="D19" s="17">
        <v>8</v>
      </c>
      <c r="E19" s="17">
        <v>12</v>
      </c>
      <c r="F19" s="17"/>
      <c r="G19" s="17"/>
      <c r="I19" s="23"/>
      <c r="J19" s="23">
        <v>160</v>
      </c>
      <c r="K19" s="23">
        <v>0</v>
      </c>
      <c r="L19" s="23">
        <v>160</v>
      </c>
      <c r="M19" s="23">
        <v>0</v>
      </c>
      <c r="N19" s="23">
        <v>160</v>
      </c>
    </row>
    <row r="20" spans="1:14" s="22" customFormat="1" ht="13.5" customHeight="1">
      <c r="A20" s="17" t="s">
        <v>116</v>
      </c>
      <c r="B20" s="24" t="s">
        <v>17</v>
      </c>
      <c r="C20" s="25">
        <v>1</v>
      </c>
      <c r="D20" s="25">
        <v>1</v>
      </c>
      <c r="E20" s="25"/>
      <c r="F20" s="25"/>
      <c r="G20" s="25"/>
      <c r="I20" s="23"/>
      <c r="J20" s="23">
        <v>40</v>
      </c>
      <c r="K20" s="23">
        <v>0</v>
      </c>
      <c r="L20" s="23">
        <v>40</v>
      </c>
      <c r="M20" s="23">
        <v>0</v>
      </c>
      <c r="N20" s="23">
        <v>40</v>
      </c>
    </row>
    <row r="21" spans="1:14" s="22" customFormat="1" ht="13.5" customHeight="1">
      <c r="A21" s="17" t="s">
        <v>116</v>
      </c>
      <c r="B21" s="24" t="s">
        <v>14</v>
      </c>
      <c r="C21" s="25">
        <v>5</v>
      </c>
      <c r="D21" s="25">
        <v>6</v>
      </c>
      <c r="E21" s="25"/>
      <c r="F21" s="25">
        <v>3</v>
      </c>
      <c r="G21" s="25"/>
      <c r="I21" s="23">
        <v>1</v>
      </c>
      <c r="J21" s="23">
        <v>220</v>
      </c>
      <c r="K21" s="23">
        <v>55</v>
      </c>
      <c r="L21" s="23">
        <v>275</v>
      </c>
      <c r="M21" s="23">
        <v>45</v>
      </c>
      <c r="N21" s="23">
        <v>320</v>
      </c>
    </row>
    <row r="22" spans="1:14" s="22" customFormat="1" ht="13.5" customHeight="1">
      <c r="A22" s="17" t="s">
        <v>116</v>
      </c>
      <c r="B22" s="24" t="s">
        <v>20</v>
      </c>
      <c r="C22" s="25"/>
      <c r="D22" s="25"/>
      <c r="E22" s="25">
        <v>2</v>
      </c>
      <c r="F22" s="25"/>
      <c r="G22" s="25"/>
      <c r="I22" s="23"/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s="22" customFormat="1" ht="13.5" customHeight="1">
      <c r="A23" s="17" t="s">
        <v>116</v>
      </c>
      <c r="B23" s="24" t="s">
        <v>19</v>
      </c>
      <c r="C23" s="25"/>
      <c r="D23" s="25">
        <v>1</v>
      </c>
      <c r="E23" s="25"/>
      <c r="F23" s="25"/>
      <c r="G23" s="25"/>
      <c r="I23" s="23"/>
      <c r="J23" s="23">
        <v>20</v>
      </c>
      <c r="K23" s="23">
        <v>0</v>
      </c>
      <c r="L23" s="23">
        <v>20</v>
      </c>
      <c r="M23" s="23">
        <v>0</v>
      </c>
      <c r="N23" s="23">
        <v>20</v>
      </c>
    </row>
    <row r="24" spans="1:14" s="22" customFormat="1" ht="13.5" customHeight="1">
      <c r="A24" s="17" t="s">
        <v>116</v>
      </c>
      <c r="B24" s="24" t="s">
        <v>18</v>
      </c>
      <c r="C24" s="25"/>
      <c r="D24" s="25">
        <v>1</v>
      </c>
      <c r="E24" s="25"/>
      <c r="F24" s="25"/>
      <c r="G24" s="25"/>
      <c r="I24" s="23"/>
      <c r="J24" s="23">
        <v>20</v>
      </c>
      <c r="K24" s="23">
        <v>0</v>
      </c>
      <c r="L24" s="23">
        <v>20</v>
      </c>
      <c r="M24" s="23">
        <v>0</v>
      </c>
      <c r="N24" s="23">
        <v>20</v>
      </c>
    </row>
    <row r="25" spans="1:14" s="22" customFormat="1" ht="13.5" customHeight="1">
      <c r="A25" s="17" t="s">
        <v>117</v>
      </c>
      <c r="B25" s="27" t="s">
        <v>57</v>
      </c>
      <c r="C25" s="17"/>
      <c r="D25" s="17"/>
      <c r="E25" s="17"/>
      <c r="F25" s="17">
        <v>1</v>
      </c>
      <c r="G25" s="17"/>
      <c r="I25" s="23"/>
      <c r="J25" s="23">
        <v>0</v>
      </c>
      <c r="K25" s="23">
        <v>0</v>
      </c>
      <c r="L25" s="23">
        <v>0</v>
      </c>
      <c r="M25" s="23">
        <v>15</v>
      </c>
      <c r="N25" s="23">
        <v>15</v>
      </c>
    </row>
    <row r="26" spans="1:14" s="22" customFormat="1" ht="13.5" customHeight="1">
      <c r="A26" s="17" t="s">
        <v>117</v>
      </c>
      <c r="B26" s="27" t="s">
        <v>59</v>
      </c>
      <c r="C26" s="27">
        <v>10</v>
      </c>
      <c r="D26" s="27"/>
      <c r="E26" s="27"/>
      <c r="F26" s="27">
        <v>4</v>
      </c>
      <c r="G26" s="27"/>
      <c r="I26" s="23"/>
      <c r="J26" s="23">
        <v>200</v>
      </c>
      <c r="K26" s="23">
        <v>0</v>
      </c>
      <c r="L26" s="23">
        <v>200</v>
      </c>
      <c r="M26" s="23">
        <v>60</v>
      </c>
      <c r="N26" s="23">
        <v>260</v>
      </c>
    </row>
    <row r="27" spans="1:14" s="22" customFormat="1" ht="13.5" customHeight="1">
      <c r="A27" s="17" t="s">
        <v>117</v>
      </c>
      <c r="B27" s="17" t="s">
        <v>60</v>
      </c>
      <c r="C27" s="17">
        <v>2</v>
      </c>
      <c r="D27" s="17">
        <v>10</v>
      </c>
      <c r="E27" s="17"/>
      <c r="F27" s="17"/>
      <c r="G27" s="17"/>
      <c r="I27" s="23">
        <v>1</v>
      </c>
      <c r="J27" s="23">
        <v>240</v>
      </c>
      <c r="K27" s="23">
        <v>60</v>
      </c>
      <c r="L27" s="23">
        <v>300</v>
      </c>
      <c r="M27" s="23">
        <v>0</v>
      </c>
      <c r="N27" s="23">
        <v>300</v>
      </c>
    </row>
    <row r="28" spans="1:14" s="22" customFormat="1" ht="13.5" customHeight="1">
      <c r="A28" s="17" t="s">
        <v>117</v>
      </c>
      <c r="B28" s="17" t="s">
        <v>118</v>
      </c>
      <c r="C28" s="17">
        <v>12</v>
      </c>
      <c r="D28" s="17">
        <v>10</v>
      </c>
      <c r="E28" s="17">
        <v>8</v>
      </c>
      <c r="F28" s="17">
        <v>1</v>
      </c>
      <c r="G28" s="17"/>
      <c r="I28" s="23">
        <v>1</v>
      </c>
      <c r="J28" s="23">
        <v>440</v>
      </c>
      <c r="K28" s="23">
        <v>110</v>
      </c>
      <c r="L28" s="23">
        <v>550</v>
      </c>
      <c r="M28" s="23">
        <v>15</v>
      </c>
      <c r="N28" s="23">
        <v>565</v>
      </c>
    </row>
    <row r="29" spans="1:14" s="22" customFormat="1" ht="13.5" customHeight="1">
      <c r="A29" s="17" t="s">
        <v>117</v>
      </c>
      <c r="B29" s="17" t="s">
        <v>119</v>
      </c>
      <c r="C29" s="17">
        <v>6</v>
      </c>
      <c r="D29" s="17">
        <v>22</v>
      </c>
      <c r="E29" s="17">
        <v>3</v>
      </c>
      <c r="F29" s="17">
        <v>2</v>
      </c>
      <c r="G29" s="17"/>
      <c r="I29" s="23">
        <v>1</v>
      </c>
      <c r="J29" s="23">
        <v>560</v>
      </c>
      <c r="K29" s="23">
        <v>140</v>
      </c>
      <c r="L29" s="23">
        <v>700</v>
      </c>
      <c r="M29" s="23">
        <v>30</v>
      </c>
      <c r="N29" s="23">
        <v>730</v>
      </c>
    </row>
    <row r="30" spans="1:14" s="22" customFormat="1" ht="13.5" customHeight="1">
      <c r="A30" s="17" t="s">
        <v>117</v>
      </c>
      <c r="B30" s="17" t="s">
        <v>61</v>
      </c>
      <c r="C30" s="17">
        <v>10</v>
      </c>
      <c r="D30" s="17">
        <v>22</v>
      </c>
      <c r="E30" s="17"/>
      <c r="F30" s="17">
        <v>2</v>
      </c>
      <c r="G30" s="17"/>
      <c r="I30" s="23">
        <v>1</v>
      </c>
      <c r="J30" s="23">
        <v>640</v>
      </c>
      <c r="K30" s="23">
        <v>160</v>
      </c>
      <c r="L30" s="23">
        <v>800</v>
      </c>
      <c r="M30" s="23">
        <v>30</v>
      </c>
      <c r="N30" s="23">
        <v>830</v>
      </c>
    </row>
    <row r="31" spans="1:14" s="22" customFormat="1" ht="13.5" customHeight="1">
      <c r="A31" s="17" t="s">
        <v>117</v>
      </c>
      <c r="B31" s="17" t="s">
        <v>120</v>
      </c>
      <c r="C31" s="17">
        <v>2</v>
      </c>
      <c r="D31" s="17">
        <v>6</v>
      </c>
      <c r="E31" s="17">
        <v>2</v>
      </c>
      <c r="F31" s="17">
        <v>3</v>
      </c>
      <c r="G31" s="17"/>
      <c r="I31" s="23">
        <v>1</v>
      </c>
      <c r="J31" s="23">
        <v>160</v>
      </c>
      <c r="K31" s="23">
        <v>40</v>
      </c>
      <c r="L31" s="23">
        <v>200</v>
      </c>
      <c r="M31" s="23">
        <v>45</v>
      </c>
      <c r="N31" s="23">
        <v>245</v>
      </c>
    </row>
    <row r="32" spans="1:14" s="22" customFormat="1" ht="13.5" customHeight="1">
      <c r="A32" s="17" t="s">
        <v>117</v>
      </c>
      <c r="B32" s="17" t="s">
        <v>121</v>
      </c>
      <c r="C32" s="17">
        <v>3</v>
      </c>
      <c r="D32" s="17"/>
      <c r="E32" s="17"/>
      <c r="F32" s="17">
        <v>1</v>
      </c>
      <c r="G32" s="17"/>
      <c r="I32" s="23">
        <v>1</v>
      </c>
      <c r="J32" s="23">
        <v>60</v>
      </c>
      <c r="K32" s="23">
        <v>15</v>
      </c>
      <c r="L32" s="23">
        <v>75</v>
      </c>
      <c r="M32" s="23">
        <v>15</v>
      </c>
      <c r="N32" s="23">
        <v>90</v>
      </c>
    </row>
    <row r="33" spans="1:14" s="22" customFormat="1" ht="13.5" customHeight="1">
      <c r="A33" s="17" t="s">
        <v>117</v>
      </c>
      <c r="B33" s="17" t="s">
        <v>58</v>
      </c>
      <c r="C33" s="17">
        <v>8</v>
      </c>
      <c r="D33" s="17">
        <v>10</v>
      </c>
      <c r="E33" s="17">
        <v>2</v>
      </c>
      <c r="F33" s="17">
        <v>2</v>
      </c>
      <c r="G33" s="17"/>
      <c r="I33" s="23">
        <v>1</v>
      </c>
      <c r="J33" s="23">
        <v>360</v>
      </c>
      <c r="K33" s="23">
        <v>90</v>
      </c>
      <c r="L33" s="23">
        <v>450</v>
      </c>
      <c r="M33" s="23">
        <v>30</v>
      </c>
      <c r="N33" s="23">
        <v>480</v>
      </c>
    </row>
    <row r="34" spans="1:14" s="22" customFormat="1" ht="13.5" customHeight="1">
      <c r="A34" s="17" t="s">
        <v>117</v>
      </c>
      <c r="B34" s="17" t="s">
        <v>62</v>
      </c>
      <c r="C34" s="17">
        <v>6</v>
      </c>
      <c r="D34" s="17">
        <v>7</v>
      </c>
      <c r="E34" s="17">
        <v>2</v>
      </c>
      <c r="F34" s="17">
        <v>1</v>
      </c>
      <c r="G34" s="17"/>
      <c r="I34" s="23">
        <v>1</v>
      </c>
      <c r="J34" s="23">
        <v>260</v>
      </c>
      <c r="K34" s="23">
        <v>65</v>
      </c>
      <c r="L34" s="23">
        <v>325</v>
      </c>
      <c r="M34" s="23">
        <v>15</v>
      </c>
      <c r="N34" s="23">
        <v>340</v>
      </c>
    </row>
    <row r="35" spans="1:14" s="22" customFormat="1" ht="13.5" customHeight="1">
      <c r="A35" s="17" t="s">
        <v>122</v>
      </c>
      <c r="B35" s="28" t="s">
        <v>3</v>
      </c>
      <c r="C35" s="28">
        <v>33</v>
      </c>
      <c r="D35" s="28">
        <v>19</v>
      </c>
      <c r="E35" s="28"/>
      <c r="F35" s="28">
        <v>1</v>
      </c>
      <c r="G35" s="25"/>
      <c r="I35" s="23">
        <v>1</v>
      </c>
      <c r="J35" s="23">
        <v>1040</v>
      </c>
      <c r="K35" s="23">
        <v>260</v>
      </c>
      <c r="L35" s="23">
        <v>1300</v>
      </c>
      <c r="M35" s="23">
        <v>15</v>
      </c>
      <c r="N35" s="23">
        <v>1315</v>
      </c>
    </row>
    <row r="36" spans="1:14" s="22" customFormat="1" ht="13.5" customHeight="1">
      <c r="A36" s="17" t="s">
        <v>122</v>
      </c>
      <c r="B36" s="28" t="s">
        <v>4</v>
      </c>
      <c r="C36" s="28">
        <v>8</v>
      </c>
      <c r="D36" s="28">
        <v>3</v>
      </c>
      <c r="E36" s="28"/>
      <c r="F36" s="28">
        <v>1</v>
      </c>
      <c r="G36" s="25"/>
      <c r="I36" s="23"/>
      <c r="J36" s="23">
        <v>220</v>
      </c>
      <c r="K36" s="23">
        <v>0</v>
      </c>
      <c r="L36" s="23">
        <v>220</v>
      </c>
      <c r="M36" s="23">
        <v>15</v>
      </c>
      <c r="N36" s="23">
        <v>235</v>
      </c>
    </row>
    <row r="37" spans="1:14" s="22" customFormat="1" ht="13.5" customHeight="1">
      <c r="A37" s="17" t="s">
        <v>122</v>
      </c>
      <c r="B37" s="28" t="s">
        <v>5</v>
      </c>
      <c r="C37" s="28">
        <v>2</v>
      </c>
      <c r="D37" s="28">
        <v>1</v>
      </c>
      <c r="E37" s="28"/>
      <c r="F37" s="28">
        <v>2</v>
      </c>
      <c r="G37" s="25"/>
      <c r="I37" s="23"/>
      <c r="J37" s="23">
        <v>60</v>
      </c>
      <c r="K37" s="23">
        <v>0</v>
      </c>
      <c r="L37" s="23">
        <v>60</v>
      </c>
      <c r="M37" s="23">
        <v>30</v>
      </c>
      <c r="N37" s="23">
        <v>90</v>
      </c>
    </row>
    <row r="38" spans="1:14" s="22" customFormat="1" ht="13.5" customHeight="1">
      <c r="A38" s="17" t="s">
        <v>122</v>
      </c>
      <c r="B38" s="28" t="s">
        <v>6</v>
      </c>
      <c r="C38" s="28">
        <v>13</v>
      </c>
      <c r="D38" s="28">
        <v>7</v>
      </c>
      <c r="E38" s="28"/>
      <c r="F38" s="28">
        <v>7</v>
      </c>
      <c r="G38" s="25"/>
      <c r="I38" s="23"/>
      <c r="J38" s="23">
        <v>400</v>
      </c>
      <c r="K38" s="23">
        <v>0</v>
      </c>
      <c r="L38" s="23">
        <v>400</v>
      </c>
      <c r="M38" s="23">
        <v>105</v>
      </c>
      <c r="N38" s="23">
        <v>505</v>
      </c>
    </row>
    <row r="39" spans="1:14" s="22" customFormat="1" ht="13.5" customHeight="1">
      <c r="A39" s="17" t="s">
        <v>122</v>
      </c>
      <c r="B39" s="28" t="s">
        <v>7</v>
      </c>
      <c r="C39" s="28">
        <v>7</v>
      </c>
      <c r="D39" s="28">
        <v>6</v>
      </c>
      <c r="E39" s="28">
        <v>4</v>
      </c>
      <c r="F39" s="28"/>
      <c r="G39" s="25"/>
      <c r="I39" s="23"/>
      <c r="J39" s="23">
        <v>260</v>
      </c>
      <c r="K39" s="23">
        <v>0</v>
      </c>
      <c r="L39" s="23">
        <v>260</v>
      </c>
      <c r="M39" s="23">
        <v>0</v>
      </c>
      <c r="N39" s="23">
        <v>260</v>
      </c>
    </row>
    <row r="40" spans="1:14" s="22" customFormat="1" ht="13.5" customHeight="1">
      <c r="A40" s="17" t="s">
        <v>122</v>
      </c>
      <c r="B40" s="28" t="s">
        <v>8</v>
      </c>
      <c r="C40" s="28">
        <v>7</v>
      </c>
      <c r="D40" s="28">
        <v>6</v>
      </c>
      <c r="E40" s="28"/>
      <c r="F40" s="28">
        <v>4</v>
      </c>
      <c r="G40" s="25"/>
      <c r="I40" s="23"/>
      <c r="J40" s="23">
        <v>260</v>
      </c>
      <c r="K40" s="23">
        <v>0</v>
      </c>
      <c r="L40" s="23">
        <v>260</v>
      </c>
      <c r="M40" s="23">
        <v>60</v>
      </c>
      <c r="N40" s="23">
        <v>320</v>
      </c>
    </row>
    <row r="41" spans="1:14" s="22" customFormat="1" ht="13.5" customHeight="1">
      <c r="A41" s="17" t="s">
        <v>122</v>
      </c>
      <c r="B41" s="28" t="s">
        <v>9</v>
      </c>
      <c r="C41" s="28"/>
      <c r="D41" s="28"/>
      <c r="E41" s="28"/>
      <c r="F41" s="28">
        <v>1</v>
      </c>
      <c r="G41" s="25"/>
      <c r="I41" s="23"/>
      <c r="J41" s="23">
        <v>0</v>
      </c>
      <c r="K41" s="23">
        <v>0</v>
      </c>
      <c r="L41" s="23">
        <v>0</v>
      </c>
      <c r="M41" s="23">
        <v>15</v>
      </c>
      <c r="N41" s="23">
        <v>15</v>
      </c>
    </row>
    <row r="42" spans="1:14" s="22" customFormat="1" ht="16.5" customHeight="1">
      <c r="A42" s="17" t="s">
        <v>122</v>
      </c>
      <c r="B42" s="28" t="s">
        <v>63</v>
      </c>
      <c r="C42" s="28">
        <v>1</v>
      </c>
      <c r="D42" s="28"/>
      <c r="E42" s="28"/>
      <c r="F42" s="28">
        <v>1</v>
      </c>
      <c r="G42" s="25"/>
      <c r="I42" s="23"/>
      <c r="J42" s="23">
        <v>20</v>
      </c>
      <c r="K42" s="23">
        <v>0</v>
      </c>
      <c r="L42" s="23">
        <v>20</v>
      </c>
      <c r="M42" s="23">
        <v>15</v>
      </c>
      <c r="N42" s="23">
        <v>35</v>
      </c>
    </row>
    <row r="43" spans="1:14" s="22" customFormat="1" ht="26.25" customHeight="1">
      <c r="A43" s="17" t="s">
        <v>122</v>
      </c>
      <c r="B43" s="28" t="s">
        <v>64</v>
      </c>
      <c r="C43" s="28">
        <v>2</v>
      </c>
      <c r="D43" s="28"/>
      <c r="E43" s="28"/>
      <c r="F43" s="28">
        <v>1</v>
      </c>
      <c r="G43" s="25"/>
      <c r="I43" s="23"/>
      <c r="J43" s="23">
        <v>40</v>
      </c>
      <c r="K43" s="23">
        <v>0</v>
      </c>
      <c r="L43" s="23">
        <v>40</v>
      </c>
      <c r="M43" s="23">
        <v>15</v>
      </c>
      <c r="N43" s="23">
        <v>55</v>
      </c>
    </row>
    <row r="44" spans="1:14" s="22" customFormat="1" ht="13.5" customHeight="1">
      <c r="A44" s="17" t="s">
        <v>123</v>
      </c>
      <c r="B44" s="8" t="s">
        <v>84</v>
      </c>
      <c r="C44" s="8">
        <v>2</v>
      </c>
      <c r="D44" s="8"/>
      <c r="E44" s="8"/>
      <c r="F44" s="8">
        <v>2</v>
      </c>
      <c r="G44" s="8"/>
      <c r="I44" s="23"/>
      <c r="J44" s="23">
        <v>40</v>
      </c>
      <c r="K44" s="23">
        <v>0</v>
      </c>
      <c r="L44" s="23">
        <v>40</v>
      </c>
      <c r="M44" s="23">
        <v>30</v>
      </c>
      <c r="N44" s="23">
        <v>70</v>
      </c>
    </row>
    <row r="45" spans="1:14" s="22" customFormat="1" ht="13.5" customHeight="1">
      <c r="A45" s="17" t="s">
        <v>123</v>
      </c>
      <c r="B45" s="8" t="s">
        <v>85</v>
      </c>
      <c r="C45" s="8">
        <v>6</v>
      </c>
      <c r="D45" s="8">
        <v>6</v>
      </c>
      <c r="E45" s="8">
        <v>10</v>
      </c>
      <c r="F45" s="8">
        <v>5</v>
      </c>
      <c r="G45" s="8"/>
      <c r="I45" s="23"/>
      <c r="J45" s="23">
        <v>240</v>
      </c>
      <c r="K45" s="23">
        <v>0</v>
      </c>
      <c r="L45" s="23">
        <v>240</v>
      </c>
      <c r="M45" s="23">
        <v>75</v>
      </c>
      <c r="N45" s="23">
        <v>315</v>
      </c>
    </row>
    <row r="46" spans="1:14" s="22" customFormat="1" ht="13.5" customHeight="1">
      <c r="A46" s="17" t="s">
        <v>123</v>
      </c>
      <c r="B46" s="8" t="s">
        <v>86</v>
      </c>
      <c r="C46" s="8"/>
      <c r="D46" s="8"/>
      <c r="E46" s="8">
        <v>2</v>
      </c>
      <c r="F46" s="8"/>
      <c r="G46" s="8"/>
      <c r="I46" s="23"/>
      <c r="J46" s="23">
        <v>0</v>
      </c>
      <c r="K46" s="23">
        <v>0</v>
      </c>
      <c r="L46" s="23">
        <v>0</v>
      </c>
      <c r="M46" s="23">
        <v>0</v>
      </c>
      <c r="N46" s="23">
        <v>0</v>
      </c>
    </row>
    <row r="47" spans="1:14" s="22" customFormat="1" ht="13.5" customHeight="1">
      <c r="A47" s="17" t="s">
        <v>123</v>
      </c>
      <c r="B47" s="19" t="s">
        <v>87</v>
      </c>
      <c r="C47" s="19">
        <v>2</v>
      </c>
      <c r="D47" s="19"/>
      <c r="E47" s="19"/>
      <c r="F47" s="19"/>
      <c r="G47" s="19"/>
      <c r="I47" s="23"/>
      <c r="J47" s="23">
        <v>40</v>
      </c>
      <c r="K47" s="23">
        <v>0</v>
      </c>
      <c r="L47" s="23">
        <v>40</v>
      </c>
      <c r="M47" s="23">
        <v>0</v>
      </c>
      <c r="N47" s="23">
        <v>40</v>
      </c>
    </row>
    <row r="48" spans="1:14" s="22" customFormat="1" ht="13.5" customHeight="1">
      <c r="A48" s="17" t="s">
        <v>123</v>
      </c>
      <c r="B48" s="8" t="s">
        <v>88</v>
      </c>
      <c r="C48" s="8"/>
      <c r="D48" s="8"/>
      <c r="E48" s="8">
        <v>2</v>
      </c>
      <c r="F48" s="8"/>
      <c r="G48" s="8"/>
      <c r="I48" s="23"/>
      <c r="J48" s="23">
        <v>0</v>
      </c>
      <c r="K48" s="23">
        <v>0</v>
      </c>
      <c r="L48" s="23">
        <v>0</v>
      </c>
      <c r="M48" s="23">
        <v>0</v>
      </c>
      <c r="N48" s="23">
        <v>0</v>
      </c>
    </row>
    <row r="49" spans="1:14" s="22" customFormat="1" ht="13.5" customHeight="1">
      <c r="A49" s="17" t="s">
        <v>123</v>
      </c>
      <c r="B49" s="8" t="s">
        <v>89</v>
      </c>
      <c r="C49" s="8">
        <v>2</v>
      </c>
      <c r="D49" s="8"/>
      <c r="E49" s="8"/>
      <c r="F49" s="8">
        <v>2</v>
      </c>
      <c r="G49" s="8"/>
      <c r="I49" s="23"/>
      <c r="J49" s="23">
        <v>40</v>
      </c>
      <c r="K49" s="23">
        <v>0</v>
      </c>
      <c r="L49" s="23">
        <v>40</v>
      </c>
      <c r="M49" s="23">
        <v>30</v>
      </c>
      <c r="N49" s="23">
        <v>70</v>
      </c>
    </row>
    <row r="50" spans="1:14" s="22" customFormat="1" ht="13.5" customHeight="1">
      <c r="A50" s="17" t="s">
        <v>123</v>
      </c>
      <c r="B50" s="8" t="s">
        <v>90</v>
      </c>
      <c r="C50" s="8">
        <v>3</v>
      </c>
      <c r="D50" s="8">
        <v>5</v>
      </c>
      <c r="E50" s="8">
        <v>2</v>
      </c>
      <c r="F50" s="8">
        <v>5</v>
      </c>
      <c r="G50" s="8"/>
      <c r="I50" s="23">
        <v>1</v>
      </c>
      <c r="J50" s="23">
        <v>160</v>
      </c>
      <c r="K50" s="23">
        <v>40</v>
      </c>
      <c r="L50" s="23">
        <v>200</v>
      </c>
      <c r="M50" s="23">
        <v>75</v>
      </c>
      <c r="N50" s="23">
        <v>275</v>
      </c>
    </row>
    <row r="51" spans="1:14" s="22" customFormat="1" ht="13.5" customHeight="1">
      <c r="A51" s="17" t="s">
        <v>123</v>
      </c>
      <c r="B51" s="8" t="s">
        <v>91</v>
      </c>
      <c r="C51" s="8">
        <v>8</v>
      </c>
      <c r="D51" s="8">
        <v>11</v>
      </c>
      <c r="E51" s="8"/>
      <c r="F51" s="8">
        <v>5</v>
      </c>
      <c r="G51" s="8"/>
      <c r="I51" s="23"/>
      <c r="J51" s="23">
        <v>380</v>
      </c>
      <c r="K51" s="23">
        <v>0</v>
      </c>
      <c r="L51" s="23">
        <v>380</v>
      </c>
      <c r="M51" s="23">
        <v>75</v>
      </c>
      <c r="N51" s="23">
        <v>455</v>
      </c>
    </row>
    <row r="52" spans="1:14" s="22" customFormat="1" ht="13.5" customHeight="1">
      <c r="A52" s="13" t="s">
        <v>124</v>
      </c>
      <c r="B52" s="27" t="s">
        <v>53</v>
      </c>
      <c r="C52" s="17">
        <v>2</v>
      </c>
      <c r="D52" s="17"/>
      <c r="E52" s="17"/>
      <c r="F52" s="17"/>
      <c r="G52" s="17">
        <v>1</v>
      </c>
      <c r="I52" s="23">
        <v>1</v>
      </c>
      <c r="J52" s="23">
        <v>40</v>
      </c>
      <c r="K52" s="23">
        <v>10</v>
      </c>
      <c r="L52" s="23">
        <v>50</v>
      </c>
      <c r="M52" s="23">
        <v>0</v>
      </c>
      <c r="N52" s="23">
        <v>50</v>
      </c>
    </row>
    <row r="53" spans="1:14" s="22" customFormat="1" ht="13.5" customHeight="1">
      <c r="A53" s="29" t="s">
        <v>124</v>
      </c>
      <c r="B53" s="27" t="s">
        <v>54</v>
      </c>
      <c r="C53" s="17">
        <v>1</v>
      </c>
      <c r="D53" s="17"/>
      <c r="E53" s="17"/>
      <c r="F53" s="17">
        <v>1</v>
      </c>
      <c r="G53" s="17"/>
      <c r="I53" s="23">
        <v>1</v>
      </c>
      <c r="J53" s="23">
        <v>20</v>
      </c>
      <c r="K53" s="23">
        <v>5</v>
      </c>
      <c r="L53" s="23">
        <v>25</v>
      </c>
      <c r="M53" s="23">
        <v>15</v>
      </c>
      <c r="N53" s="23">
        <v>40</v>
      </c>
    </row>
    <row r="54" spans="1:14" s="22" customFormat="1" ht="13.5" customHeight="1">
      <c r="A54" s="29" t="s">
        <v>124</v>
      </c>
      <c r="B54" s="27" t="s">
        <v>55</v>
      </c>
      <c r="C54" s="30">
        <v>12</v>
      </c>
      <c r="D54" s="30"/>
      <c r="E54" s="17"/>
      <c r="F54" s="17">
        <v>5</v>
      </c>
      <c r="G54" s="17"/>
      <c r="I54" s="23">
        <v>1</v>
      </c>
      <c r="J54" s="23">
        <v>240</v>
      </c>
      <c r="K54" s="23">
        <v>60</v>
      </c>
      <c r="L54" s="23">
        <v>300</v>
      </c>
      <c r="M54" s="23">
        <v>75</v>
      </c>
      <c r="N54" s="23">
        <v>375</v>
      </c>
    </row>
    <row r="55" spans="1:14" s="22" customFormat="1" ht="13.5" customHeight="1">
      <c r="A55" s="29" t="s">
        <v>124</v>
      </c>
      <c r="B55" s="27" t="s">
        <v>56</v>
      </c>
      <c r="C55" s="17">
        <v>4</v>
      </c>
      <c r="D55" s="17">
        <v>3</v>
      </c>
      <c r="E55" s="17"/>
      <c r="F55" s="17">
        <v>3</v>
      </c>
      <c r="G55" s="17"/>
      <c r="I55" s="23">
        <v>1</v>
      </c>
      <c r="J55" s="23">
        <v>140</v>
      </c>
      <c r="K55" s="23">
        <v>35</v>
      </c>
      <c r="L55" s="23">
        <v>175</v>
      </c>
      <c r="M55" s="23">
        <v>45</v>
      </c>
      <c r="N55" s="23">
        <v>220</v>
      </c>
    </row>
    <row r="56" spans="1:14" s="22" customFormat="1" ht="13.5" customHeight="1">
      <c r="A56" s="31" t="s">
        <v>34</v>
      </c>
      <c r="B56" s="69" t="s">
        <v>35</v>
      </c>
      <c r="C56" s="31">
        <v>1</v>
      </c>
      <c r="D56" s="31">
        <v>2</v>
      </c>
      <c r="E56" s="31">
        <v>2</v>
      </c>
      <c r="F56" s="31">
        <v>1</v>
      </c>
      <c r="G56" s="31"/>
      <c r="I56" s="23"/>
      <c r="J56" s="23">
        <v>60</v>
      </c>
      <c r="K56" s="23">
        <v>0</v>
      </c>
      <c r="L56" s="23">
        <v>60</v>
      </c>
      <c r="M56" s="23">
        <v>15</v>
      </c>
      <c r="N56" s="23">
        <v>75</v>
      </c>
    </row>
    <row r="57" spans="1:14" s="22" customFormat="1" ht="13.5" customHeight="1">
      <c r="A57" s="31" t="s">
        <v>34</v>
      </c>
      <c r="B57" s="69" t="s">
        <v>36</v>
      </c>
      <c r="C57" s="31">
        <v>2</v>
      </c>
      <c r="D57" s="31">
        <v>1</v>
      </c>
      <c r="E57" s="31">
        <v>4</v>
      </c>
      <c r="F57" s="31"/>
      <c r="G57" s="31">
        <v>2</v>
      </c>
      <c r="I57" s="23"/>
      <c r="J57" s="23">
        <v>60</v>
      </c>
      <c r="K57" s="23">
        <v>0</v>
      </c>
      <c r="L57" s="23">
        <v>60</v>
      </c>
      <c r="M57" s="23">
        <v>0</v>
      </c>
      <c r="N57" s="23">
        <v>60</v>
      </c>
    </row>
    <row r="58" spans="1:14" s="22" customFormat="1" ht="13.5" customHeight="1">
      <c r="A58" s="31" t="s">
        <v>34</v>
      </c>
      <c r="B58" s="69" t="s">
        <v>37</v>
      </c>
      <c r="C58" s="31">
        <v>8</v>
      </c>
      <c r="D58" s="31">
        <v>5</v>
      </c>
      <c r="E58" s="31">
        <v>3</v>
      </c>
      <c r="F58" s="31">
        <v>10</v>
      </c>
      <c r="G58" s="31">
        <v>1</v>
      </c>
      <c r="I58" s="23">
        <v>1</v>
      </c>
      <c r="J58" s="23">
        <v>260</v>
      </c>
      <c r="K58" s="23">
        <v>65</v>
      </c>
      <c r="L58" s="23">
        <v>325</v>
      </c>
      <c r="M58" s="23">
        <v>150</v>
      </c>
      <c r="N58" s="23">
        <v>475</v>
      </c>
    </row>
    <row r="59" spans="1:14" s="22" customFormat="1" ht="13.5" customHeight="1">
      <c r="A59" s="31" t="s">
        <v>34</v>
      </c>
      <c r="B59" s="69" t="s">
        <v>38</v>
      </c>
      <c r="C59" s="31">
        <v>2</v>
      </c>
      <c r="D59" s="31">
        <v>3</v>
      </c>
      <c r="E59" s="31"/>
      <c r="F59" s="31">
        <v>2</v>
      </c>
      <c r="G59" s="31"/>
      <c r="I59" s="23"/>
      <c r="J59" s="23">
        <v>100</v>
      </c>
      <c r="K59" s="23">
        <v>0</v>
      </c>
      <c r="L59" s="23">
        <v>100</v>
      </c>
      <c r="M59" s="23">
        <v>30</v>
      </c>
      <c r="N59" s="23">
        <v>130</v>
      </c>
    </row>
    <row r="60" spans="1:14" s="22" customFormat="1" ht="13.5" customHeight="1">
      <c r="A60" s="31" t="s">
        <v>34</v>
      </c>
      <c r="B60" s="13" t="s">
        <v>39</v>
      </c>
      <c r="C60" s="31">
        <v>3</v>
      </c>
      <c r="D60" s="32">
        <v>2</v>
      </c>
      <c r="E60" s="32">
        <v>1</v>
      </c>
      <c r="F60" s="31"/>
      <c r="G60" s="31"/>
      <c r="I60" s="23"/>
      <c r="J60" s="23">
        <v>100</v>
      </c>
      <c r="K60" s="23">
        <v>0</v>
      </c>
      <c r="L60" s="23">
        <v>100</v>
      </c>
      <c r="M60" s="23">
        <v>0</v>
      </c>
      <c r="N60" s="23">
        <v>100</v>
      </c>
    </row>
    <row r="61" spans="1:14" s="22" customFormat="1" ht="13.5" customHeight="1">
      <c r="A61" s="31" t="s">
        <v>34</v>
      </c>
      <c r="B61" s="70" t="s">
        <v>40</v>
      </c>
      <c r="C61" s="31">
        <v>4</v>
      </c>
      <c r="D61" s="31">
        <v>1</v>
      </c>
      <c r="E61" s="31"/>
      <c r="F61" s="31">
        <v>2</v>
      </c>
      <c r="G61" s="31"/>
      <c r="I61" s="23"/>
      <c r="J61" s="23">
        <v>100</v>
      </c>
      <c r="K61" s="23">
        <v>0</v>
      </c>
      <c r="L61" s="23">
        <v>100</v>
      </c>
      <c r="M61" s="23">
        <v>30</v>
      </c>
      <c r="N61" s="23">
        <v>130</v>
      </c>
    </row>
    <row r="62" spans="1:14" s="22" customFormat="1" ht="13.5" customHeight="1">
      <c r="A62" s="17" t="s">
        <v>125</v>
      </c>
      <c r="B62" s="71" t="s">
        <v>41</v>
      </c>
      <c r="C62" s="34">
        <v>1</v>
      </c>
      <c r="D62" s="33"/>
      <c r="E62" s="33"/>
      <c r="F62" s="33"/>
      <c r="G62" s="33"/>
      <c r="I62" s="23"/>
      <c r="J62" s="23">
        <v>20</v>
      </c>
      <c r="K62" s="23">
        <v>0</v>
      </c>
      <c r="L62" s="23">
        <v>20</v>
      </c>
      <c r="M62" s="23">
        <v>0</v>
      </c>
      <c r="N62" s="23">
        <v>20</v>
      </c>
    </row>
    <row r="63" spans="1:14" s="22" customFormat="1" ht="13.5" customHeight="1">
      <c r="A63" s="17" t="s">
        <v>125</v>
      </c>
      <c r="B63" s="72" t="s">
        <v>42</v>
      </c>
      <c r="C63" s="28">
        <v>2</v>
      </c>
      <c r="D63" s="28">
        <v>5</v>
      </c>
      <c r="E63" s="28"/>
      <c r="F63" s="28">
        <v>1</v>
      </c>
      <c r="G63" s="28"/>
      <c r="I63" s="23"/>
      <c r="J63" s="23">
        <v>140</v>
      </c>
      <c r="K63" s="23">
        <v>0</v>
      </c>
      <c r="L63" s="23">
        <v>140</v>
      </c>
      <c r="M63" s="23">
        <v>15</v>
      </c>
      <c r="N63" s="23">
        <v>155</v>
      </c>
    </row>
    <row r="64" spans="1:14" s="22" customFormat="1" ht="13.5" customHeight="1">
      <c r="A64" s="17" t="s">
        <v>125</v>
      </c>
      <c r="B64" s="73" t="s">
        <v>43</v>
      </c>
      <c r="C64" s="36">
        <v>5</v>
      </c>
      <c r="D64" s="36">
        <v>2</v>
      </c>
      <c r="E64" s="36">
        <v>9</v>
      </c>
      <c r="F64" s="36">
        <v>1</v>
      </c>
      <c r="G64" s="33"/>
      <c r="I64" s="23"/>
      <c r="J64" s="23">
        <v>140</v>
      </c>
      <c r="K64" s="23">
        <v>0</v>
      </c>
      <c r="L64" s="23">
        <v>140</v>
      </c>
      <c r="M64" s="23">
        <v>15</v>
      </c>
      <c r="N64" s="23">
        <v>155</v>
      </c>
    </row>
    <row r="65" spans="1:14" s="22" customFormat="1" ht="13.5" customHeight="1">
      <c r="A65" s="17" t="s">
        <v>125</v>
      </c>
      <c r="B65" s="71" t="s">
        <v>44</v>
      </c>
      <c r="C65" s="33">
        <v>5</v>
      </c>
      <c r="D65" s="33"/>
      <c r="E65" s="33">
        <v>3</v>
      </c>
      <c r="F65" s="33">
        <v>2</v>
      </c>
      <c r="G65" s="33"/>
      <c r="I65" s="23"/>
      <c r="J65" s="23">
        <v>100</v>
      </c>
      <c r="K65" s="23">
        <v>0</v>
      </c>
      <c r="L65" s="23">
        <v>100</v>
      </c>
      <c r="M65" s="23">
        <v>30</v>
      </c>
      <c r="N65" s="23">
        <v>130</v>
      </c>
    </row>
    <row r="66" spans="1:14" s="22" customFormat="1" ht="13.5" customHeight="1">
      <c r="A66" s="17" t="s">
        <v>125</v>
      </c>
      <c r="B66" s="71" t="s">
        <v>45</v>
      </c>
      <c r="C66" s="33">
        <v>2</v>
      </c>
      <c r="D66" s="33">
        <v>9</v>
      </c>
      <c r="E66" s="33">
        <v>29</v>
      </c>
      <c r="F66" s="33">
        <v>3</v>
      </c>
      <c r="G66" s="33"/>
      <c r="I66" s="23"/>
      <c r="J66" s="23">
        <v>220</v>
      </c>
      <c r="K66" s="23">
        <v>0</v>
      </c>
      <c r="L66" s="23">
        <v>220</v>
      </c>
      <c r="M66" s="23">
        <v>45</v>
      </c>
      <c r="N66" s="23">
        <v>265</v>
      </c>
    </row>
    <row r="67" spans="1:14" s="22" customFormat="1" ht="13.5" customHeight="1">
      <c r="A67" s="17" t="s">
        <v>125</v>
      </c>
      <c r="B67" s="71" t="s">
        <v>46</v>
      </c>
      <c r="C67" s="33">
        <v>6</v>
      </c>
      <c r="D67" s="33">
        <v>7</v>
      </c>
      <c r="E67" s="33">
        <v>2</v>
      </c>
      <c r="F67" s="33">
        <v>2</v>
      </c>
      <c r="G67" s="33">
        <v>1</v>
      </c>
      <c r="I67" s="23">
        <v>1</v>
      </c>
      <c r="J67" s="23">
        <v>260</v>
      </c>
      <c r="K67" s="23">
        <v>65</v>
      </c>
      <c r="L67" s="23">
        <v>325</v>
      </c>
      <c r="M67" s="23">
        <v>30</v>
      </c>
      <c r="N67" s="23">
        <v>355</v>
      </c>
    </row>
    <row r="68" spans="1:14" s="22" customFormat="1" ht="13.5" customHeight="1">
      <c r="A68" s="17" t="s">
        <v>125</v>
      </c>
      <c r="B68" s="71" t="s">
        <v>47</v>
      </c>
      <c r="C68" s="33">
        <v>2</v>
      </c>
      <c r="D68" s="33">
        <v>5</v>
      </c>
      <c r="E68" s="33">
        <v>6</v>
      </c>
      <c r="F68" s="33">
        <v>3</v>
      </c>
      <c r="G68" s="33"/>
      <c r="I68" s="23"/>
      <c r="J68" s="23">
        <v>140</v>
      </c>
      <c r="K68" s="23">
        <v>0</v>
      </c>
      <c r="L68" s="23">
        <v>140</v>
      </c>
      <c r="M68" s="23">
        <v>45</v>
      </c>
      <c r="N68" s="23">
        <v>185</v>
      </c>
    </row>
    <row r="69" spans="1:14" s="22" customFormat="1" ht="13.5" customHeight="1">
      <c r="A69" s="17" t="s">
        <v>125</v>
      </c>
      <c r="B69" s="71" t="s">
        <v>48</v>
      </c>
      <c r="C69" s="33">
        <v>4</v>
      </c>
      <c r="D69" s="33">
        <v>16</v>
      </c>
      <c r="E69" s="33"/>
      <c r="F69" s="33">
        <v>1</v>
      </c>
      <c r="G69" s="33"/>
      <c r="I69" s="23"/>
      <c r="J69" s="23">
        <v>400</v>
      </c>
      <c r="K69" s="23">
        <v>0</v>
      </c>
      <c r="L69" s="23">
        <v>400</v>
      </c>
      <c r="M69" s="23">
        <v>15</v>
      </c>
      <c r="N69" s="23">
        <v>415</v>
      </c>
    </row>
    <row r="70" spans="1:14" s="22" customFormat="1" ht="13.5" customHeight="1">
      <c r="A70" s="17" t="s">
        <v>125</v>
      </c>
      <c r="B70" s="71" t="s">
        <v>49</v>
      </c>
      <c r="C70" s="33">
        <v>5</v>
      </c>
      <c r="D70" s="33">
        <v>2</v>
      </c>
      <c r="E70" s="33">
        <v>14</v>
      </c>
      <c r="F70" s="33">
        <v>2</v>
      </c>
      <c r="G70" s="33"/>
      <c r="I70" s="23"/>
      <c r="J70" s="23">
        <v>140</v>
      </c>
      <c r="K70" s="23">
        <v>0</v>
      </c>
      <c r="L70" s="23">
        <v>140</v>
      </c>
      <c r="M70" s="23">
        <v>30</v>
      </c>
      <c r="N70" s="23">
        <v>170</v>
      </c>
    </row>
    <row r="71" spans="1:14" s="22" customFormat="1" ht="13.5" customHeight="1">
      <c r="A71" s="17" t="s">
        <v>125</v>
      </c>
      <c r="B71" s="71" t="s">
        <v>50</v>
      </c>
      <c r="C71" s="33">
        <v>4</v>
      </c>
      <c r="D71" s="33">
        <v>2</v>
      </c>
      <c r="E71" s="33">
        <v>11</v>
      </c>
      <c r="F71" s="33">
        <v>1</v>
      </c>
      <c r="G71" s="33"/>
      <c r="I71" s="23">
        <v>1</v>
      </c>
      <c r="J71" s="23">
        <v>120</v>
      </c>
      <c r="K71" s="23">
        <v>30</v>
      </c>
      <c r="L71" s="23">
        <v>150</v>
      </c>
      <c r="M71" s="23">
        <v>15</v>
      </c>
      <c r="N71" s="23">
        <v>165</v>
      </c>
    </row>
    <row r="72" spans="1:14" s="22" customFormat="1" ht="13.5" customHeight="1">
      <c r="A72" s="17" t="s">
        <v>125</v>
      </c>
      <c r="B72" s="71" t="s">
        <v>51</v>
      </c>
      <c r="C72" s="33">
        <v>3</v>
      </c>
      <c r="D72" s="33">
        <v>3</v>
      </c>
      <c r="E72" s="33">
        <v>2</v>
      </c>
      <c r="F72" s="33"/>
      <c r="G72" s="33"/>
      <c r="I72" s="23">
        <v>1</v>
      </c>
      <c r="J72" s="23">
        <v>120</v>
      </c>
      <c r="K72" s="23">
        <v>30</v>
      </c>
      <c r="L72" s="23">
        <v>150</v>
      </c>
      <c r="M72" s="23">
        <v>0</v>
      </c>
      <c r="N72" s="23">
        <v>150</v>
      </c>
    </row>
    <row r="73" spans="1:14" s="22" customFormat="1" ht="13.5" customHeight="1">
      <c r="A73" s="17" t="s">
        <v>125</v>
      </c>
      <c r="B73" s="71" t="s">
        <v>52</v>
      </c>
      <c r="C73" s="33">
        <v>1</v>
      </c>
      <c r="D73" s="33">
        <v>1</v>
      </c>
      <c r="E73" s="33">
        <v>21</v>
      </c>
      <c r="F73" s="33">
        <v>1</v>
      </c>
      <c r="G73" s="33">
        <v>1</v>
      </c>
      <c r="I73" s="23">
        <v>1</v>
      </c>
      <c r="J73" s="23">
        <v>40</v>
      </c>
      <c r="K73" s="23">
        <v>10</v>
      </c>
      <c r="L73" s="23">
        <v>50</v>
      </c>
      <c r="M73" s="23">
        <v>15</v>
      </c>
      <c r="N73" s="23">
        <v>65</v>
      </c>
    </row>
    <row r="74" spans="1:14" s="22" customFormat="1" ht="13.5" customHeight="1">
      <c r="A74" s="37" t="s">
        <v>65</v>
      </c>
      <c r="B74" s="16" t="s">
        <v>67</v>
      </c>
      <c r="C74" s="25">
        <v>10</v>
      </c>
      <c r="D74" s="25">
        <v>10</v>
      </c>
      <c r="E74" s="25"/>
      <c r="F74" s="25">
        <v>2</v>
      </c>
      <c r="G74" s="25"/>
      <c r="I74" s="23"/>
      <c r="J74" s="23">
        <v>400</v>
      </c>
      <c r="K74" s="23">
        <v>0</v>
      </c>
      <c r="L74" s="23">
        <v>400</v>
      </c>
      <c r="M74" s="23">
        <v>30</v>
      </c>
      <c r="N74" s="23">
        <v>430</v>
      </c>
    </row>
    <row r="75" spans="1:14" s="22" customFormat="1" ht="13.5" customHeight="1">
      <c r="A75" s="37" t="s">
        <v>65</v>
      </c>
      <c r="B75" s="16" t="s">
        <v>68</v>
      </c>
      <c r="C75" s="25">
        <v>5</v>
      </c>
      <c r="D75" s="25">
        <v>4</v>
      </c>
      <c r="E75" s="25"/>
      <c r="F75" s="25">
        <v>1</v>
      </c>
      <c r="G75" s="25">
        <v>1</v>
      </c>
      <c r="I75" s="23"/>
      <c r="J75" s="23">
        <v>180</v>
      </c>
      <c r="K75" s="23">
        <v>0</v>
      </c>
      <c r="L75" s="23">
        <v>180</v>
      </c>
      <c r="M75" s="23">
        <v>15</v>
      </c>
      <c r="N75" s="23">
        <v>195</v>
      </c>
    </row>
    <row r="76" spans="1:14" s="22" customFormat="1" ht="13.5" customHeight="1">
      <c r="A76" s="37" t="s">
        <v>65</v>
      </c>
      <c r="B76" s="16" t="s">
        <v>70</v>
      </c>
      <c r="C76" s="38">
        <v>10</v>
      </c>
      <c r="D76" s="25">
        <v>10</v>
      </c>
      <c r="E76" s="25"/>
      <c r="F76" s="25">
        <v>2</v>
      </c>
      <c r="G76" s="25"/>
      <c r="I76" s="23"/>
      <c r="J76" s="23">
        <v>400</v>
      </c>
      <c r="K76" s="23">
        <v>0</v>
      </c>
      <c r="L76" s="23">
        <v>400</v>
      </c>
      <c r="M76" s="23">
        <v>30</v>
      </c>
      <c r="N76" s="23">
        <v>430</v>
      </c>
    </row>
    <row r="77" spans="1:14" s="22" customFormat="1" ht="13.5" customHeight="1">
      <c r="A77" s="37" t="s">
        <v>65</v>
      </c>
      <c r="B77" s="16" t="s">
        <v>69</v>
      </c>
      <c r="C77" s="25">
        <v>4</v>
      </c>
      <c r="D77" s="25">
        <v>2</v>
      </c>
      <c r="E77" s="25"/>
      <c r="F77" s="25">
        <v>4</v>
      </c>
      <c r="G77" s="25">
        <v>1</v>
      </c>
      <c r="I77" s="23"/>
      <c r="J77" s="23">
        <v>120</v>
      </c>
      <c r="K77" s="23">
        <v>0</v>
      </c>
      <c r="L77" s="23">
        <v>120</v>
      </c>
      <c r="M77" s="23">
        <v>60</v>
      </c>
      <c r="N77" s="23">
        <v>180</v>
      </c>
    </row>
    <row r="78" spans="1:14" s="22" customFormat="1" ht="13.5" customHeight="1">
      <c r="A78" s="37" t="s">
        <v>65</v>
      </c>
      <c r="B78" s="16" t="s">
        <v>71</v>
      </c>
      <c r="C78" s="25">
        <v>1</v>
      </c>
      <c r="D78" s="25">
        <v>4</v>
      </c>
      <c r="E78" s="25"/>
      <c r="F78" s="25">
        <v>1</v>
      </c>
      <c r="G78" s="25">
        <v>1</v>
      </c>
      <c r="I78" s="23">
        <v>1</v>
      </c>
      <c r="J78" s="23">
        <v>100</v>
      </c>
      <c r="K78" s="23">
        <v>25</v>
      </c>
      <c r="L78" s="23">
        <v>125</v>
      </c>
      <c r="M78" s="23">
        <v>15</v>
      </c>
      <c r="N78" s="23">
        <v>140</v>
      </c>
    </row>
    <row r="79" spans="1:14" s="22" customFormat="1" ht="13.5" customHeight="1">
      <c r="A79" s="37" t="s">
        <v>65</v>
      </c>
      <c r="B79" s="16" t="s">
        <v>72</v>
      </c>
      <c r="C79" s="25">
        <v>35</v>
      </c>
      <c r="D79" s="25">
        <v>26</v>
      </c>
      <c r="E79" s="25"/>
      <c r="F79" s="25">
        <v>8</v>
      </c>
      <c r="G79" s="25">
        <v>5</v>
      </c>
      <c r="I79" s="23"/>
      <c r="J79" s="23">
        <v>1220</v>
      </c>
      <c r="K79" s="23">
        <v>0</v>
      </c>
      <c r="L79" s="23">
        <v>1220</v>
      </c>
      <c r="M79" s="23">
        <v>120</v>
      </c>
      <c r="N79" s="23">
        <v>1340</v>
      </c>
    </row>
    <row r="80" spans="1:14" s="22" customFormat="1" ht="13.5" customHeight="1">
      <c r="A80" s="37" t="s">
        <v>65</v>
      </c>
      <c r="B80" s="16" t="s">
        <v>74</v>
      </c>
      <c r="C80" s="25">
        <v>2</v>
      </c>
      <c r="D80" s="25">
        <v>3</v>
      </c>
      <c r="E80" s="25"/>
      <c r="F80" s="25">
        <v>1</v>
      </c>
      <c r="G80" s="25">
        <v>1</v>
      </c>
      <c r="I80" s="23">
        <v>1</v>
      </c>
      <c r="J80" s="23">
        <v>100</v>
      </c>
      <c r="K80" s="23">
        <v>25</v>
      </c>
      <c r="L80" s="23">
        <v>125</v>
      </c>
      <c r="M80" s="23">
        <v>15</v>
      </c>
      <c r="N80" s="23">
        <v>140</v>
      </c>
    </row>
    <row r="81" spans="1:14" s="22" customFormat="1" ht="13.5" customHeight="1">
      <c r="A81" s="37" t="s">
        <v>65</v>
      </c>
      <c r="B81" s="16" t="s">
        <v>75</v>
      </c>
      <c r="C81" s="25">
        <v>15</v>
      </c>
      <c r="D81" s="25">
        <v>20</v>
      </c>
      <c r="E81" s="25"/>
      <c r="F81" s="25">
        <v>2</v>
      </c>
      <c r="G81" s="25"/>
      <c r="I81" s="23">
        <v>1</v>
      </c>
      <c r="J81" s="23">
        <v>700</v>
      </c>
      <c r="K81" s="23">
        <v>175</v>
      </c>
      <c r="L81" s="23">
        <v>875</v>
      </c>
      <c r="M81" s="23">
        <v>30</v>
      </c>
      <c r="N81" s="23">
        <v>905</v>
      </c>
    </row>
    <row r="82" spans="1:14" s="22" customFormat="1" ht="13.5" customHeight="1">
      <c r="A82" s="37" t="s">
        <v>65</v>
      </c>
      <c r="B82" s="16" t="s">
        <v>73</v>
      </c>
      <c r="C82" s="25">
        <v>8</v>
      </c>
      <c r="D82" s="38">
        <v>8</v>
      </c>
      <c r="E82" s="25"/>
      <c r="F82" s="25">
        <v>3</v>
      </c>
      <c r="G82" s="25">
        <v>1</v>
      </c>
      <c r="I82" s="23">
        <v>1</v>
      </c>
      <c r="J82" s="23">
        <v>320</v>
      </c>
      <c r="K82" s="23">
        <v>80</v>
      </c>
      <c r="L82" s="23">
        <v>400</v>
      </c>
      <c r="M82" s="23">
        <v>45</v>
      </c>
      <c r="N82" s="23">
        <v>445</v>
      </c>
    </row>
    <row r="83" spans="1:14" s="22" customFormat="1" ht="13.5" customHeight="1">
      <c r="A83" s="37" t="s">
        <v>65</v>
      </c>
      <c r="B83" s="16" t="s">
        <v>77</v>
      </c>
      <c r="C83" s="38">
        <v>4</v>
      </c>
      <c r="D83" s="25">
        <v>2</v>
      </c>
      <c r="E83" s="25"/>
      <c r="F83" s="25">
        <v>2</v>
      </c>
      <c r="G83" s="25"/>
      <c r="I83" s="23"/>
      <c r="J83" s="23">
        <v>120</v>
      </c>
      <c r="K83" s="23">
        <v>0</v>
      </c>
      <c r="L83" s="23">
        <v>120</v>
      </c>
      <c r="M83" s="23">
        <v>30</v>
      </c>
      <c r="N83" s="23">
        <v>150</v>
      </c>
    </row>
    <row r="84" spans="1:14" s="22" customFormat="1" ht="13.5" customHeight="1">
      <c r="A84" s="37" t="s">
        <v>65</v>
      </c>
      <c r="B84" s="16" t="s">
        <v>76</v>
      </c>
      <c r="C84" s="25">
        <v>11</v>
      </c>
      <c r="D84" s="25">
        <v>4</v>
      </c>
      <c r="E84" s="25"/>
      <c r="F84" s="25">
        <v>1</v>
      </c>
      <c r="G84" s="25"/>
      <c r="I84" s="23">
        <v>1</v>
      </c>
      <c r="J84" s="23">
        <v>300</v>
      </c>
      <c r="K84" s="23">
        <v>75</v>
      </c>
      <c r="L84" s="23">
        <v>375</v>
      </c>
      <c r="M84" s="23">
        <v>15</v>
      </c>
      <c r="N84" s="23">
        <v>390</v>
      </c>
    </row>
    <row r="85" spans="1:14" s="22" customFormat="1" ht="13.5" customHeight="1">
      <c r="A85" s="37" t="s">
        <v>65</v>
      </c>
      <c r="B85" s="16" t="s">
        <v>183</v>
      </c>
      <c r="C85" s="25">
        <v>4</v>
      </c>
      <c r="D85" s="25">
        <v>6</v>
      </c>
      <c r="E85" s="25"/>
      <c r="F85" s="25"/>
      <c r="G85" s="25"/>
      <c r="I85" s="23"/>
      <c r="J85" s="23">
        <v>200</v>
      </c>
      <c r="K85" s="23">
        <v>0</v>
      </c>
      <c r="L85" s="23">
        <v>200</v>
      </c>
      <c r="M85" s="23">
        <v>0</v>
      </c>
      <c r="N85" s="23">
        <v>200</v>
      </c>
    </row>
    <row r="86" spans="1:14" s="22" customFormat="1" ht="13.5" customHeight="1">
      <c r="A86" s="37" t="s">
        <v>65</v>
      </c>
      <c r="B86" s="16" t="s">
        <v>78</v>
      </c>
      <c r="C86" s="25"/>
      <c r="D86" s="25">
        <v>1</v>
      </c>
      <c r="E86" s="25"/>
      <c r="F86" s="25"/>
      <c r="G86" s="25"/>
      <c r="I86" s="23"/>
      <c r="J86" s="23">
        <v>20</v>
      </c>
      <c r="K86" s="23">
        <v>0</v>
      </c>
      <c r="L86" s="23">
        <v>20</v>
      </c>
      <c r="M86" s="23">
        <v>0</v>
      </c>
      <c r="N86" s="23">
        <v>20</v>
      </c>
    </row>
    <row r="87" spans="1:14" s="22" customFormat="1" ht="13.5" customHeight="1">
      <c r="A87" s="21" t="s">
        <v>33</v>
      </c>
      <c r="B87" s="39" t="s">
        <v>21</v>
      </c>
      <c r="C87" s="39">
        <v>4</v>
      </c>
      <c r="D87" s="39">
        <v>4</v>
      </c>
      <c r="E87" s="39">
        <v>9</v>
      </c>
      <c r="F87" s="40">
        <v>3</v>
      </c>
      <c r="G87" s="39">
        <v>2</v>
      </c>
      <c r="I87" s="23">
        <v>1</v>
      </c>
      <c r="J87" s="23">
        <v>160</v>
      </c>
      <c r="K87" s="23">
        <v>40</v>
      </c>
      <c r="L87" s="23">
        <v>200</v>
      </c>
      <c r="M87" s="23">
        <v>45</v>
      </c>
      <c r="N87" s="23">
        <v>245</v>
      </c>
    </row>
    <row r="88" spans="1:14" s="22" customFormat="1" ht="13.5" customHeight="1">
      <c r="A88" s="21" t="s">
        <v>33</v>
      </c>
      <c r="B88" s="41" t="s">
        <v>22</v>
      </c>
      <c r="C88" s="41">
        <v>3</v>
      </c>
      <c r="D88" s="41">
        <v>5</v>
      </c>
      <c r="E88" s="41"/>
      <c r="F88" s="41"/>
      <c r="G88" s="41"/>
      <c r="I88" s="23">
        <v>1</v>
      </c>
      <c r="J88" s="23">
        <v>160</v>
      </c>
      <c r="K88" s="23">
        <v>40</v>
      </c>
      <c r="L88" s="23">
        <v>200</v>
      </c>
      <c r="M88" s="23">
        <v>0</v>
      </c>
      <c r="N88" s="23">
        <v>200</v>
      </c>
    </row>
    <row r="89" spans="1:14" s="22" customFormat="1" ht="13.5" customHeight="1">
      <c r="A89" s="21" t="s">
        <v>33</v>
      </c>
      <c r="B89" s="39" t="s">
        <v>23</v>
      </c>
      <c r="C89" s="41">
        <v>2</v>
      </c>
      <c r="D89" s="41"/>
      <c r="E89" s="41"/>
      <c r="F89" s="41">
        <v>2</v>
      </c>
      <c r="G89" s="41"/>
      <c r="I89" s="23">
        <v>1</v>
      </c>
      <c r="J89" s="23">
        <v>40</v>
      </c>
      <c r="K89" s="23">
        <v>10</v>
      </c>
      <c r="L89" s="23">
        <v>50</v>
      </c>
      <c r="M89" s="23">
        <v>30</v>
      </c>
      <c r="N89" s="23">
        <v>80</v>
      </c>
    </row>
    <row r="90" spans="1:14" s="22" customFormat="1" ht="13.5" customHeight="1">
      <c r="A90" s="21" t="s">
        <v>33</v>
      </c>
      <c r="B90" s="41" t="s">
        <v>24</v>
      </c>
      <c r="C90" s="41">
        <v>5</v>
      </c>
      <c r="D90" s="41">
        <v>5</v>
      </c>
      <c r="E90" s="41"/>
      <c r="F90" s="41">
        <v>5</v>
      </c>
      <c r="G90" s="41"/>
      <c r="I90" s="23">
        <v>1</v>
      </c>
      <c r="J90" s="23">
        <v>200</v>
      </c>
      <c r="K90" s="23">
        <v>50</v>
      </c>
      <c r="L90" s="23">
        <v>250</v>
      </c>
      <c r="M90" s="23">
        <v>75</v>
      </c>
      <c r="N90" s="23">
        <v>325</v>
      </c>
    </row>
    <row r="91" spans="1:14" s="22" customFormat="1" ht="13.5" customHeight="1">
      <c r="A91" s="21" t="s">
        <v>33</v>
      </c>
      <c r="B91" s="39" t="s">
        <v>25</v>
      </c>
      <c r="C91" s="41">
        <v>4</v>
      </c>
      <c r="D91" s="41"/>
      <c r="E91" s="41"/>
      <c r="F91" s="41">
        <v>1</v>
      </c>
      <c r="G91" s="41"/>
      <c r="I91" s="23">
        <v>1</v>
      </c>
      <c r="J91" s="23">
        <v>80</v>
      </c>
      <c r="K91" s="23">
        <v>20</v>
      </c>
      <c r="L91" s="23">
        <v>100</v>
      </c>
      <c r="M91" s="23">
        <v>15</v>
      </c>
      <c r="N91" s="23">
        <v>115</v>
      </c>
    </row>
    <row r="92" spans="1:14" s="22" customFormat="1" ht="13.5" customHeight="1">
      <c r="A92" s="21" t="s">
        <v>33</v>
      </c>
      <c r="B92" s="39" t="s">
        <v>26</v>
      </c>
      <c r="C92" s="41">
        <v>16</v>
      </c>
      <c r="D92" s="41"/>
      <c r="E92" s="41"/>
      <c r="F92" s="41">
        <v>4</v>
      </c>
      <c r="G92" s="41"/>
      <c r="I92" s="23">
        <v>1</v>
      </c>
      <c r="J92" s="23">
        <v>320</v>
      </c>
      <c r="K92" s="23">
        <v>80</v>
      </c>
      <c r="L92" s="23">
        <v>400</v>
      </c>
      <c r="M92" s="23">
        <v>60</v>
      </c>
      <c r="N92" s="23">
        <v>460</v>
      </c>
    </row>
    <row r="93" spans="1:14" s="22" customFormat="1" ht="13.5" customHeight="1">
      <c r="A93" s="21" t="s">
        <v>33</v>
      </c>
      <c r="B93" s="39" t="s">
        <v>27</v>
      </c>
      <c r="C93" s="41">
        <v>8</v>
      </c>
      <c r="D93" s="41"/>
      <c r="E93" s="41"/>
      <c r="F93" s="41">
        <v>3</v>
      </c>
      <c r="G93" s="41"/>
      <c r="I93" s="23">
        <v>1</v>
      </c>
      <c r="J93" s="23">
        <v>160</v>
      </c>
      <c r="K93" s="23">
        <v>40</v>
      </c>
      <c r="L93" s="23">
        <v>200</v>
      </c>
      <c r="M93" s="23">
        <v>45</v>
      </c>
      <c r="N93" s="23">
        <v>245</v>
      </c>
    </row>
    <row r="94" spans="1:14" s="22" customFormat="1" ht="13.5" customHeight="1">
      <c r="A94" s="21" t="s">
        <v>33</v>
      </c>
      <c r="B94" s="39" t="s">
        <v>28</v>
      </c>
      <c r="C94" s="41">
        <v>4</v>
      </c>
      <c r="D94" s="41">
        <v>2</v>
      </c>
      <c r="E94" s="41">
        <v>2</v>
      </c>
      <c r="F94" s="41">
        <v>1</v>
      </c>
      <c r="G94" s="41">
        <v>2</v>
      </c>
      <c r="I94" s="23">
        <v>1</v>
      </c>
      <c r="J94" s="23">
        <v>120</v>
      </c>
      <c r="K94" s="23">
        <v>30</v>
      </c>
      <c r="L94" s="23">
        <v>150</v>
      </c>
      <c r="M94" s="23">
        <v>15</v>
      </c>
      <c r="N94" s="23">
        <v>165</v>
      </c>
    </row>
    <row r="95" spans="1:14" s="22" customFormat="1" ht="13.5" customHeight="1">
      <c r="A95" s="21" t="s">
        <v>33</v>
      </c>
      <c r="B95" s="41" t="s">
        <v>29</v>
      </c>
      <c r="C95" s="41">
        <v>15</v>
      </c>
      <c r="D95" s="41">
        <v>23</v>
      </c>
      <c r="E95" s="41">
        <v>22</v>
      </c>
      <c r="F95" s="41">
        <v>8</v>
      </c>
      <c r="G95" s="41">
        <v>2</v>
      </c>
      <c r="I95" s="23">
        <v>1</v>
      </c>
      <c r="J95" s="23">
        <v>760</v>
      </c>
      <c r="K95" s="23">
        <v>190</v>
      </c>
      <c r="L95" s="23">
        <v>950</v>
      </c>
      <c r="M95" s="23">
        <v>120</v>
      </c>
      <c r="N95" s="23">
        <v>1070</v>
      </c>
    </row>
    <row r="96" spans="1:14" s="22" customFormat="1" ht="13.5" customHeight="1">
      <c r="A96" s="21" t="s">
        <v>33</v>
      </c>
      <c r="B96" s="39" t="s">
        <v>30</v>
      </c>
      <c r="C96" s="41">
        <v>4</v>
      </c>
      <c r="D96" s="41">
        <v>6</v>
      </c>
      <c r="E96" s="41"/>
      <c r="F96" s="41">
        <v>4</v>
      </c>
      <c r="G96" s="41"/>
      <c r="I96" s="23">
        <v>1</v>
      </c>
      <c r="J96" s="23">
        <v>200</v>
      </c>
      <c r="K96" s="23">
        <v>50</v>
      </c>
      <c r="L96" s="23">
        <v>250</v>
      </c>
      <c r="M96" s="23">
        <v>60</v>
      </c>
      <c r="N96" s="23">
        <v>310</v>
      </c>
    </row>
    <row r="97" spans="1:14" s="22" customFormat="1" ht="13.5" customHeight="1">
      <c r="A97" s="21" t="s">
        <v>33</v>
      </c>
      <c r="B97" s="69" t="s">
        <v>31</v>
      </c>
      <c r="C97" s="41">
        <v>2</v>
      </c>
      <c r="D97" s="41">
        <v>13</v>
      </c>
      <c r="E97" s="41"/>
      <c r="F97" s="41">
        <v>1</v>
      </c>
      <c r="G97" s="41"/>
      <c r="I97" s="23">
        <v>1</v>
      </c>
      <c r="J97" s="23">
        <v>300</v>
      </c>
      <c r="K97" s="23">
        <v>75</v>
      </c>
      <c r="L97" s="23">
        <v>375</v>
      </c>
      <c r="M97" s="23">
        <v>15</v>
      </c>
      <c r="N97" s="23">
        <v>390</v>
      </c>
    </row>
    <row r="98" spans="1:14" s="22" customFormat="1" ht="13.5" customHeight="1">
      <c r="A98" s="21" t="s">
        <v>33</v>
      </c>
      <c r="B98" s="39" t="s">
        <v>32</v>
      </c>
      <c r="C98" s="41">
        <v>1</v>
      </c>
      <c r="D98" s="41">
        <v>1</v>
      </c>
      <c r="E98" s="41"/>
      <c r="F98" s="41">
        <v>1</v>
      </c>
      <c r="G98" s="41"/>
      <c r="I98" s="23">
        <v>1</v>
      </c>
      <c r="J98" s="23">
        <v>40</v>
      </c>
      <c r="K98" s="23">
        <v>10</v>
      </c>
      <c r="L98" s="23">
        <v>50</v>
      </c>
      <c r="M98" s="23">
        <v>15</v>
      </c>
      <c r="N98" s="23">
        <v>65</v>
      </c>
    </row>
    <row r="99" spans="1:14" s="22" customFormat="1" ht="13.5" customHeight="1">
      <c r="A99" s="37" t="s">
        <v>66</v>
      </c>
      <c r="B99" s="1" t="s">
        <v>79</v>
      </c>
      <c r="C99" s="10">
        <v>1</v>
      </c>
      <c r="D99" s="10">
        <v>3</v>
      </c>
      <c r="E99" s="10">
        <v>1</v>
      </c>
      <c r="F99" s="10"/>
      <c r="G99" s="42"/>
      <c r="I99" s="23"/>
      <c r="J99" s="23">
        <v>80</v>
      </c>
      <c r="K99" s="23">
        <v>0</v>
      </c>
      <c r="L99" s="23">
        <v>80</v>
      </c>
      <c r="M99" s="23">
        <v>0</v>
      </c>
      <c r="N99" s="23">
        <v>80</v>
      </c>
    </row>
    <row r="100" spans="1:14" s="22" customFormat="1" ht="13.5" customHeight="1">
      <c r="A100" s="37" t="s">
        <v>66</v>
      </c>
      <c r="B100" s="1" t="s">
        <v>80</v>
      </c>
      <c r="C100" s="10"/>
      <c r="D100" s="10">
        <v>2</v>
      </c>
      <c r="E100" s="10"/>
      <c r="F100" s="10"/>
      <c r="G100" s="42"/>
      <c r="I100" s="23"/>
      <c r="J100" s="23">
        <v>40</v>
      </c>
      <c r="K100" s="23">
        <v>0</v>
      </c>
      <c r="L100" s="23">
        <v>40</v>
      </c>
      <c r="M100" s="23">
        <v>0</v>
      </c>
      <c r="N100" s="23">
        <v>40</v>
      </c>
    </row>
    <row r="101" spans="1:14" s="22" customFormat="1" ht="13.5" customHeight="1">
      <c r="A101" s="37" t="s">
        <v>66</v>
      </c>
      <c r="B101" s="1" t="s">
        <v>81</v>
      </c>
      <c r="C101" s="10">
        <v>2</v>
      </c>
      <c r="D101" s="10">
        <v>3</v>
      </c>
      <c r="E101" s="10">
        <v>3</v>
      </c>
      <c r="F101" s="10">
        <v>2</v>
      </c>
      <c r="G101" s="42"/>
      <c r="I101" s="23">
        <v>1</v>
      </c>
      <c r="J101" s="23">
        <v>100</v>
      </c>
      <c r="K101" s="23">
        <v>25</v>
      </c>
      <c r="L101" s="23">
        <v>125</v>
      </c>
      <c r="M101" s="23">
        <v>30</v>
      </c>
      <c r="N101" s="23">
        <v>155</v>
      </c>
    </row>
    <row r="102" spans="1:14" s="22" customFormat="1" ht="13.5" customHeight="1">
      <c r="A102" s="37" t="s">
        <v>66</v>
      </c>
      <c r="B102" s="1" t="s">
        <v>82</v>
      </c>
      <c r="C102" s="10">
        <v>4</v>
      </c>
      <c r="D102" s="10">
        <v>12</v>
      </c>
      <c r="E102" s="10"/>
      <c r="F102" s="10"/>
      <c r="G102" s="42"/>
      <c r="I102" s="23">
        <v>1</v>
      </c>
      <c r="J102" s="23">
        <v>320</v>
      </c>
      <c r="K102" s="23">
        <v>80</v>
      </c>
      <c r="L102" s="23">
        <v>400</v>
      </c>
      <c r="M102" s="23">
        <v>0</v>
      </c>
      <c r="N102" s="23">
        <v>400</v>
      </c>
    </row>
    <row r="103" spans="1:14" s="22" customFormat="1" ht="13.5" customHeight="1">
      <c r="A103" s="37" t="s">
        <v>66</v>
      </c>
      <c r="B103" s="1" t="s">
        <v>83</v>
      </c>
      <c r="C103" s="10">
        <v>5</v>
      </c>
      <c r="D103" s="10">
        <v>5</v>
      </c>
      <c r="E103" s="10">
        <v>10</v>
      </c>
      <c r="F103" s="10">
        <v>2</v>
      </c>
      <c r="G103" s="42"/>
      <c r="I103" s="23">
        <v>1</v>
      </c>
      <c r="J103" s="23">
        <v>200</v>
      </c>
      <c r="K103" s="23">
        <v>50</v>
      </c>
      <c r="L103" s="23">
        <v>250</v>
      </c>
      <c r="M103" s="23">
        <v>30</v>
      </c>
      <c r="N103" s="23">
        <v>280</v>
      </c>
    </row>
    <row r="104" spans="1:14" s="22" customFormat="1" ht="13.5" customHeight="1">
      <c r="A104" s="17" t="s">
        <v>127</v>
      </c>
      <c r="B104" s="43" t="s">
        <v>184</v>
      </c>
      <c r="C104" s="25">
        <v>5</v>
      </c>
      <c r="D104" s="25">
        <v>3</v>
      </c>
      <c r="E104" s="25"/>
      <c r="F104" s="25"/>
      <c r="G104" s="25"/>
      <c r="I104" s="23">
        <v>1</v>
      </c>
      <c r="J104" s="23">
        <v>160</v>
      </c>
      <c r="K104" s="23">
        <v>40</v>
      </c>
      <c r="L104" s="23">
        <v>200</v>
      </c>
      <c r="M104" s="23">
        <v>0</v>
      </c>
      <c r="N104" s="23">
        <v>200</v>
      </c>
    </row>
    <row r="105" spans="1:14" s="22" customFormat="1" ht="13.5" customHeight="1">
      <c r="A105" s="17" t="s">
        <v>127</v>
      </c>
      <c r="B105" s="43" t="s">
        <v>185</v>
      </c>
      <c r="C105" s="25">
        <v>3</v>
      </c>
      <c r="D105" s="25">
        <v>12</v>
      </c>
      <c r="E105" s="25"/>
      <c r="F105" s="25">
        <v>2</v>
      </c>
      <c r="G105" s="25"/>
      <c r="I105" s="23">
        <v>1</v>
      </c>
      <c r="J105" s="23">
        <v>300</v>
      </c>
      <c r="K105" s="23">
        <v>75</v>
      </c>
      <c r="L105" s="23">
        <v>375</v>
      </c>
      <c r="M105" s="23">
        <v>30</v>
      </c>
      <c r="N105" s="23">
        <v>405</v>
      </c>
    </row>
    <row r="106" spans="1:14" s="22" customFormat="1" ht="13.5" customHeight="1">
      <c r="A106" s="17" t="s">
        <v>127</v>
      </c>
      <c r="B106" s="43" t="s">
        <v>186</v>
      </c>
      <c r="C106" s="25">
        <v>8</v>
      </c>
      <c r="D106" s="25">
        <v>8</v>
      </c>
      <c r="E106" s="25"/>
      <c r="F106" s="25">
        <v>2</v>
      </c>
      <c r="G106" s="25"/>
      <c r="I106" s="23">
        <v>1</v>
      </c>
      <c r="J106" s="23">
        <v>320</v>
      </c>
      <c r="K106" s="23">
        <v>80</v>
      </c>
      <c r="L106" s="23">
        <v>400</v>
      </c>
      <c r="M106" s="23">
        <v>30</v>
      </c>
      <c r="N106" s="23">
        <v>430</v>
      </c>
    </row>
    <row r="107" spans="1:14" s="22" customFormat="1" ht="13.5" customHeight="1">
      <c r="A107" s="17" t="s">
        <v>127</v>
      </c>
      <c r="B107" s="43" t="s">
        <v>187</v>
      </c>
      <c r="C107" s="25">
        <v>1</v>
      </c>
      <c r="D107" s="25">
        <v>13</v>
      </c>
      <c r="E107" s="25"/>
      <c r="F107" s="25">
        <v>1</v>
      </c>
      <c r="G107" s="25"/>
      <c r="I107" s="23">
        <v>1</v>
      </c>
      <c r="J107" s="23">
        <v>280</v>
      </c>
      <c r="K107" s="23">
        <v>70</v>
      </c>
      <c r="L107" s="23">
        <v>350</v>
      </c>
      <c r="M107" s="23">
        <v>15</v>
      </c>
      <c r="N107" s="23">
        <v>365</v>
      </c>
    </row>
    <row r="108" spans="1:14" s="22" customFormat="1" ht="13.5" customHeight="1">
      <c r="A108" s="17" t="s">
        <v>127</v>
      </c>
      <c r="B108" s="43" t="s">
        <v>188</v>
      </c>
      <c r="C108" s="25">
        <v>2</v>
      </c>
      <c r="D108" s="25">
        <v>8</v>
      </c>
      <c r="E108" s="25"/>
      <c r="F108" s="25"/>
      <c r="G108" s="25"/>
      <c r="I108" s="23">
        <v>1</v>
      </c>
      <c r="J108" s="23">
        <v>200</v>
      </c>
      <c r="K108" s="23">
        <v>50</v>
      </c>
      <c r="L108" s="23">
        <v>250</v>
      </c>
      <c r="M108" s="23">
        <v>0</v>
      </c>
      <c r="N108" s="23">
        <v>250</v>
      </c>
    </row>
    <row r="109" spans="1:14" s="22" customFormat="1" ht="13.5" customHeight="1">
      <c r="A109" s="17" t="s">
        <v>127</v>
      </c>
      <c r="B109" s="43" t="s">
        <v>189</v>
      </c>
      <c r="C109" s="25">
        <v>4</v>
      </c>
      <c r="D109" s="25"/>
      <c r="E109" s="25"/>
      <c r="F109" s="25">
        <v>2</v>
      </c>
      <c r="G109" s="25"/>
      <c r="I109" s="23">
        <v>1</v>
      </c>
      <c r="J109" s="23">
        <v>80</v>
      </c>
      <c r="K109" s="23">
        <v>20</v>
      </c>
      <c r="L109" s="23">
        <v>100</v>
      </c>
      <c r="M109" s="23">
        <v>30</v>
      </c>
      <c r="N109" s="23">
        <v>130</v>
      </c>
    </row>
    <row r="110" spans="1:14" s="22" customFormat="1" ht="13.5" customHeight="1">
      <c r="A110" s="17" t="s">
        <v>127</v>
      </c>
      <c r="B110" s="43" t="s">
        <v>190</v>
      </c>
      <c r="C110" s="25">
        <v>5</v>
      </c>
      <c r="D110" s="25">
        <v>1</v>
      </c>
      <c r="E110" s="25">
        <v>1</v>
      </c>
      <c r="F110" s="25">
        <v>5</v>
      </c>
      <c r="G110" s="25"/>
      <c r="I110" s="23">
        <v>1</v>
      </c>
      <c r="J110" s="23">
        <v>120</v>
      </c>
      <c r="K110" s="23">
        <v>30</v>
      </c>
      <c r="L110" s="23">
        <v>150</v>
      </c>
      <c r="M110" s="23">
        <v>75</v>
      </c>
      <c r="N110" s="23">
        <v>225</v>
      </c>
    </row>
    <row r="111" spans="1:14" s="22" customFormat="1" ht="13.5" customHeight="1">
      <c r="A111" s="17" t="s">
        <v>127</v>
      </c>
      <c r="B111" s="43" t="s">
        <v>191</v>
      </c>
      <c r="C111" s="25">
        <v>1</v>
      </c>
      <c r="D111" s="25">
        <v>3</v>
      </c>
      <c r="E111" s="25">
        <v>2</v>
      </c>
      <c r="F111" s="25">
        <v>2</v>
      </c>
      <c r="G111" s="25">
        <v>2</v>
      </c>
      <c r="I111" s="23">
        <v>1</v>
      </c>
      <c r="J111" s="23">
        <v>80</v>
      </c>
      <c r="K111" s="23">
        <v>20</v>
      </c>
      <c r="L111" s="23">
        <v>100</v>
      </c>
      <c r="M111" s="23">
        <v>30</v>
      </c>
      <c r="N111" s="23">
        <v>130</v>
      </c>
    </row>
    <row r="112" spans="1:14" s="22" customFormat="1" ht="13.5" customHeight="1">
      <c r="A112" s="17" t="s">
        <v>127</v>
      </c>
      <c r="B112" s="17" t="s">
        <v>192</v>
      </c>
      <c r="C112" s="25"/>
      <c r="D112" s="25">
        <v>1</v>
      </c>
      <c r="E112" s="25"/>
      <c r="F112" s="25"/>
      <c r="G112" s="25"/>
      <c r="I112" s="23">
        <v>1</v>
      </c>
      <c r="J112" s="23">
        <v>20</v>
      </c>
      <c r="K112" s="23">
        <v>5</v>
      </c>
      <c r="L112" s="23">
        <v>25</v>
      </c>
      <c r="M112" s="23">
        <v>0</v>
      </c>
      <c r="N112" s="23">
        <v>25</v>
      </c>
    </row>
  </sheetData>
  <sheetProtection/>
  <autoFilter ref="A5:G112"/>
  <mergeCells count="11">
    <mergeCell ref="A1:G1"/>
    <mergeCell ref="A2:A3"/>
    <mergeCell ref="B2:B3"/>
    <mergeCell ref="C2:E2"/>
    <mergeCell ref="F2:G2"/>
    <mergeCell ref="N2:N3"/>
    <mergeCell ref="I2:I3"/>
    <mergeCell ref="J2:J3"/>
    <mergeCell ref="K2:K3"/>
    <mergeCell ref="L2:L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9">
      <selection activeCell="C61" sqref="C61:D61"/>
    </sheetView>
  </sheetViews>
  <sheetFormatPr defaultColWidth="9.00390625" defaultRowHeight="14.25"/>
  <cols>
    <col min="3" max="3" width="9.25390625" style="0" customWidth="1"/>
  </cols>
  <sheetData>
    <row r="1" spans="2:4" s="68" customFormat="1" ht="21.75" customHeight="1">
      <c r="B1" s="67" t="s">
        <v>151</v>
      </c>
      <c r="C1" s="65" t="s">
        <v>181</v>
      </c>
      <c r="D1" s="68" t="s">
        <v>182</v>
      </c>
    </row>
    <row r="2" spans="1:4" ht="14.25">
      <c r="A2" t="s">
        <v>180</v>
      </c>
      <c r="B2" s="65"/>
      <c r="C2" s="65">
        <f>SUBTOTAL(9,C4:C61)</f>
        <v>679</v>
      </c>
      <c r="D2" s="65">
        <f>SUBTOTAL(9,D4:D61)</f>
        <v>2095</v>
      </c>
    </row>
    <row r="3" spans="2:4" ht="14.25">
      <c r="B3" s="65"/>
      <c r="C3" s="65"/>
      <c r="D3" s="2"/>
    </row>
    <row r="4" spans="1:4" ht="14.25">
      <c r="A4" s="66" t="s">
        <v>152</v>
      </c>
      <c r="B4" s="66" t="s">
        <v>153</v>
      </c>
      <c r="C4" s="66">
        <v>1</v>
      </c>
      <c r="D4" s="10">
        <v>3</v>
      </c>
    </row>
    <row r="5" spans="1:4" ht="14.25">
      <c r="A5" s="66" t="s">
        <v>152</v>
      </c>
      <c r="B5" s="66" t="s">
        <v>154</v>
      </c>
      <c r="C5" s="66">
        <v>3</v>
      </c>
      <c r="D5" s="10">
        <v>9</v>
      </c>
    </row>
    <row r="6" spans="1:4" ht="14.25">
      <c r="A6" s="66" t="s">
        <v>152</v>
      </c>
      <c r="B6" s="66" t="s">
        <v>155</v>
      </c>
      <c r="C6" s="66">
        <v>1</v>
      </c>
      <c r="D6" s="10">
        <v>3</v>
      </c>
    </row>
    <row r="7" spans="1:4" ht="14.25">
      <c r="A7" s="66" t="s">
        <v>152</v>
      </c>
      <c r="B7" s="66" t="s">
        <v>156</v>
      </c>
      <c r="C7" s="66">
        <v>3</v>
      </c>
      <c r="D7" s="10">
        <v>9</v>
      </c>
    </row>
    <row r="8" spans="1:4" ht="14.25">
      <c r="A8" s="66" t="s">
        <v>152</v>
      </c>
      <c r="B8" s="66" t="s">
        <v>92</v>
      </c>
      <c r="C8" s="66">
        <v>5</v>
      </c>
      <c r="D8" s="10">
        <v>15</v>
      </c>
    </row>
    <row r="9" spans="1:4" ht="14.25">
      <c r="A9" s="66" t="s">
        <v>152</v>
      </c>
      <c r="B9" s="66" t="s">
        <v>94</v>
      </c>
      <c r="C9" s="66">
        <v>25</v>
      </c>
      <c r="D9" s="10">
        <v>77</v>
      </c>
    </row>
    <row r="10" spans="1:4" ht="14.25">
      <c r="A10" s="66" t="s">
        <v>152</v>
      </c>
      <c r="B10" s="66" t="s">
        <v>93</v>
      </c>
      <c r="C10" s="66">
        <v>22</v>
      </c>
      <c r="D10" s="10">
        <v>68</v>
      </c>
    </row>
    <row r="11" spans="1:4" ht="14.25">
      <c r="A11" s="66" t="s">
        <v>157</v>
      </c>
      <c r="B11" s="66" t="s">
        <v>158</v>
      </c>
      <c r="C11" s="66">
        <v>1</v>
      </c>
      <c r="D11" s="10">
        <v>3</v>
      </c>
    </row>
    <row r="12" spans="1:4" ht="14.25">
      <c r="A12" s="66" t="s">
        <v>157</v>
      </c>
      <c r="B12" s="66" t="s">
        <v>159</v>
      </c>
      <c r="C12" s="66">
        <v>10</v>
      </c>
      <c r="D12" s="10">
        <v>31</v>
      </c>
    </row>
    <row r="13" spans="1:4" ht="14.25">
      <c r="A13" s="66" t="s">
        <v>157</v>
      </c>
      <c r="B13" s="66" t="s">
        <v>160</v>
      </c>
      <c r="C13" s="66">
        <v>4</v>
      </c>
      <c r="D13" s="10">
        <v>12</v>
      </c>
    </row>
    <row r="14" spans="1:4" ht="14.25">
      <c r="A14" s="66" t="s">
        <v>157</v>
      </c>
      <c r="B14" s="66" t="s">
        <v>161</v>
      </c>
      <c r="C14" s="66">
        <v>4</v>
      </c>
      <c r="D14" s="10">
        <v>12</v>
      </c>
    </row>
    <row r="15" spans="1:4" ht="14.25">
      <c r="A15" s="66" t="s">
        <v>162</v>
      </c>
      <c r="B15" s="66" t="s">
        <v>163</v>
      </c>
      <c r="C15" s="66">
        <v>2</v>
      </c>
      <c r="D15" s="10">
        <v>6</v>
      </c>
    </row>
    <row r="16" spans="1:4" ht="14.25">
      <c r="A16" s="66" t="s">
        <v>162</v>
      </c>
      <c r="B16" s="66" t="s">
        <v>11</v>
      </c>
      <c r="C16" s="66">
        <v>46</v>
      </c>
      <c r="D16" s="10">
        <v>142</v>
      </c>
    </row>
    <row r="17" spans="1:4" ht="14.25">
      <c r="A17" s="66" t="s">
        <v>162</v>
      </c>
      <c r="B17" s="66" t="s">
        <v>10</v>
      </c>
      <c r="C17" s="66">
        <v>34</v>
      </c>
      <c r="D17" s="10">
        <v>105</v>
      </c>
    </row>
    <row r="18" spans="1:4" ht="14.25">
      <c r="A18" s="66" t="s">
        <v>162</v>
      </c>
      <c r="B18" s="66" t="s">
        <v>14</v>
      </c>
      <c r="C18" s="66">
        <v>32</v>
      </c>
      <c r="D18" s="10">
        <v>99</v>
      </c>
    </row>
    <row r="19" spans="1:4" ht="14.25">
      <c r="A19" s="66" t="s">
        <v>162</v>
      </c>
      <c r="B19" s="66" t="s">
        <v>16</v>
      </c>
      <c r="C19" s="66">
        <v>25</v>
      </c>
      <c r="D19" s="10">
        <v>77</v>
      </c>
    </row>
    <row r="20" spans="1:4" ht="14.25">
      <c r="A20" s="66" t="s">
        <v>162</v>
      </c>
      <c r="B20" s="66" t="s">
        <v>15</v>
      </c>
      <c r="C20" s="66">
        <v>9</v>
      </c>
      <c r="D20" s="10">
        <v>28</v>
      </c>
    </row>
    <row r="21" spans="1:4" ht="14.25">
      <c r="A21" s="66" t="s">
        <v>164</v>
      </c>
      <c r="B21" s="66" t="s">
        <v>165</v>
      </c>
      <c r="C21" s="66">
        <v>4</v>
      </c>
      <c r="D21" s="10">
        <v>12</v>
      </c>
    </row>
    <row r="22" spans="1:4" ht="14.25">
      <c r="A22" s="66" t="s">
        <v>164</v>
      </c>
      <c r="B22" s="66" t="s">
        <v>166</v>
      </c>
      <c r="C22" s="66">
        <v>3</v>
      </c>
      <c r="D22" s="10">
        <v>9</v>
      </c>
    </row>
    <row r="23" spans="1:4" ht="14.25">
      <c r="A23" s="66" t="s">
        <v>164</v>
      </c>
      <c r="B23" s="66" t="s">
        <v>59</v>
      </c>
      <c r="C23" s="66">
        <v>15</v>
      </c>
      <c r="D23" s="10">
        <v>46</v>
      </c>
    </row>
    <row r="24" spans="1:4" ht="14.25">
      <c r="A24" s="66" t="s">
        <v>164</v>
      </c>
      <c r="B24" s="66" t="s">
        <v>60</v>
      </c>
      <c r="C24" s="66">
        <v>3</v>
      </c>
      <c r="D24" s="10">
        <v>9</v>
      </c>
    </row>
    <row r="25" spans="1:4" ht="14.25">
      <c r="A25" s="66" t="s">
        <v>164</v>
      </c>
      <c r="B25" s="66" t="s">
        <v>167</v>
      </c>
      <c r="C25" s="66">
        <v>32</v>
      </c>
      <c r="D25" s="10">
        <v>99</v>
      </c>
    </row>
    <row r="26" spans="1:4" ht="14.25">
      <c r="A26" s="66" t="s">
        <v>164</v>
      </c>
      <c r="B26" s="66" t="s">
        <v>168</v>
      </c>
      <c r="C26" s="66">
        <v>2</v>
      </c>
      <c r="D26" s="10">
        <v>6</v>
      </c>
    </row>
    <row r="27" spans="1:4" ht="14.25">
      <c r="A27" s="66" t="s">
        <v>169</v>
      </c>
      <c r="B27" s="66" t="s">
        <v>170</v>
      </c>
      <c r="C27" s="66">
        <v>3</v>
      </c>
      <c r="D27" s="10">
        <v>9</v>
      </c>
    </row>
    <row r="28" spans="1:4" ht="14.25">
      <c r="A28" s="66" t="s">
        <v>169</v>
      </c>
      <c r="B28" s="66" t="s">
        <v>4</v>
      </c>
      <c r="C28" s="66">
        <v>2</v>
      </c>
      <c r="D28" s="10">
        <v>6</v>
      </c>
    </row>
    <row r="29" spans="1:4" ht="14.25">
      <c r="A29" s="66" t="s">
        <v>169</v>
      </c>
      <c r="B29" s="66" t="s">
        <v>5</v>
      </c>
      <c r="C29" s="66">
        <v>1</v>
      </c>
      <c r="D29" s="10">
        <v>3</v>
      </c>
    </row>
    <row r="30" spans="1:4" ht="14.25">
      <c r="A30" s="66" t="s">
        <v>169</v>
      </c>
      <c r="B30" s="66" t="s">
        <v>6</v>
      </c>
      <c r="C30" s="66">
        <v>11</v>
      </c>
      <c r="D30" s="10">
        <v>34</v>
      </c>
    </row>
    <row r="31" spans="1:4" ht="14.25">
      <c r="A31" s="66" t="s">
        <v>169</v>
      </c>
      <c r="B31" s="66" t="s">
        <v>3</v>
      </c>
      <c r="C31" s="66">
        <v>32</v>
      </c>
      <c r="D31" s="10">
        <v>102</v>
      </c>
    </row>
    <row r="32" spans="1:4" ht="14.25">
      <c r="A32" s="66" t="s">
        <v>169</v>
      </c>
      <c r="B32" s="66" t="s">
        <v>171</v>
      </c>
      <c r="C32" s="66">
        <v>2</v>
      </c>
      <c r="D32" s="10">
        <v>6</v>
      </c>
    </row>
    <row r="33" spans="1:4" ht="14.25">
      <c r="A33" s="66" t="s">
        <v>172</v>
      </c>
      <c r="B33" s="66" t="s">
        <v>85</v>
      </c>
      <c r="C33" s="66">
        <v>5</v>
      </c>
      <c r="D33" s="10">
        <v>15</v>
      </c>
    </row>
    <row r="34" spans="1:4" ht="14.25">
      <c r="A34" s="66" t="s">
        <v>172</v>
      </c>
      <c r="B34" s="66" t="s">
        <v>90</v>
      </c>
      <c r="C34" s="66">
        <v>8</v>
      </c>
      <c r="D34" s="10">
        <v>25</v>
      </c>
    </row>
    <row r="35" spans="1:4" ht="14.25">
      <c r="A35" s="66" t="s">
        <v>34</v>
      </c>
      <c r="B35" s="66" t="s">
        <v>35</v>
      </c>
      <c r="C35" s="66">
        <v>6</v>
      </c>
      <c r="D35" s="10">
        <v>19</v>
      </c>
    </row>
    <row r="36" spans="1:4" ht="14.25">
      <c r="A36" s="66" t="s">
        <v>34</v>
      </c>
      <c r="B36" s="66" t="s">
        <v>36</v>
      </c>
      <c r="C36" s="66">
        <v>11</v>
      </c>
      <c r="D36" s="10">
        <v>34</v>
      </c>
    </row>
    <row r="37" spans="1:4" ht="14.25">
      <c r="A37" s="66" t="s">
        <v>34</v>
      </c>
      <c r="B37" s="66" t="s">
        <v>38</v>
      </c>
      <c r="C37" s="66">
        <v>4</v>
      </c>
      <c r="D37" s="10">
        <v>12</v>
      </c>
    </row>
    <row r="38" spans="1:4" ht="14.25">
      <c r="A38" s="66" t="s">
        <v>34</v>
      </c>
      <c r="B38" s="66" t="s">
        <v>37</v>
      </c>
      <c r="C38" s="66">
        <v>4</v>
      </c>
      <c r="D38" s="10">
        <v>12</v>
      </c>
    </row>
    <row r="39" spans="1:4" ht="14.25">
      <c r="A39" s="66" t="s">
        <v>173</v>
      </c>
      <c r="B39" s="66" t="s">
        <v>43</v>
      </c>
      <c r="C39" s="66">
        <v>9</v>
      </c>
      <c r="D39" s="10">
        <v>28</v>
      </c>
    </row>
    <row r="40" spans="1:4" ht="14.25">
      <c r="A40" s="66" t="s">
        <v>173</v>
      </c>
      <c r="B40" s="66" t="s">
        <v>45</v>
      </c>
      <c r="C40" s="66">
        <v>29</v>
      </c>
      <c r="D40" s="10">
        <v>89</v>
      </c>
    </row>
    <row r="41" spans="1:4" ht="14.25">
      <c r="A41" s="66" t="s">
        <v>173</v>
      </c>
      <c r="B41" s="66" t="s">
        <v>46</v>
      </c>
      <c r="C41" s="66">
        <v>2</v>
      </c>
      <c r="D41" s="10">
        <v>6</v>
      </c>
    </row>
    <row r="42" spans="1:4" ht="14.25">
      <c r="A42" s="66" t="s">
        <v>173</v>
      </c>
      <c r="B42" s="66" t="s">
        <v>47</v>
      </c>
      <c r="C42" s="66">
        <v>19</v>
      </c>
      <c r="D42" s="10">
        <v>59</v>
      </c>
    </row>
    <row r="43" spans="1:4" ht="14.25">
      <c r="A43" s="66" t="s">
        <v>173</v>
      </c>
      <c r="B43" s="66" t="s">
        <v>48</v>
      </c>
      <c r="C43" s="66">
        <v>19</v>
      </c>
      <c r="D43" s="10">
        <v>59</v>
      </c>
    </row>
    <row r="44" spans="1:4" ht="14.25">
      <c r="A44" s="66" t="s">
        <v>173</v>
      </c>
      <c r="B44" s="66" t="s">
        <v>49</v>
      </c>
      <c r="C44" s="66">
        <v>13</v>
      </c>
      <c r="D44" s="10">
        <v>40</v>
      </c>
    </row>
    <row r="45" spans="1:4" ht="14.25">
      <c r="A45" s="66" t="s">
        <v>173</v>
      </c>
      <c r="B45" s="66" t="s">
        <v>50</v>
      </c>
      <c r="C45" s="66">
        <v>19</v>
      </c>
      <c r="D45" s="10">
        <v>59</v>
      </c>
    </row>
    <row r="46" spans="1:4" ht="14.25">
      <c r="A46" s="66" t="s">
        <v>173</v>
      </c>
      <c r="B46" s="66" t="s">
        <v>51</v>
      </c>
      <c r="C46" s="66">
        <v>2</v>
      </c>
      <c r="D46" s="10">
        <v>6</v>
      </c>
    </row>
    <row r="47" spans="1:4" ht="14.25">
      <c r="A47" s="66" t="s">
        <v>173</v>
      </c>
      <c r="B47" s="66" t="s">
        <v>52</v>
      </c>
      <c r="C47" s="66">
        <v>15</v>
      </c>
      <c r="D47" s="10">
        <v>46</v>
      </c>
    </row>
    <row r="48" spans="1:4" ht="14.25">
      <c r="A48" s="66" t="s">
        <v>173</v>
      </c>
      <c r="B48" s="66" t="s">
        <v>44</v>
      </c>
      <c r="C48" s="66">
        <v>6</v>
      </c>
      <c r="D48" s="10">
        <v>19</v>
      </c>
    </row>
    <row r="49" spans="1:4" ht="14.25">
      <c r="A49" s="66" t="s">
        <v>65</v>
      </c>
      <c r="B49" s="66" t="s">
        <v>174</v>
      </c>
      <c r="C49" s="66">
        <v>7</v>
      </c>
      <c r="D49" s="10">
        <v>22</v>
      </c>
    </row>
    <row r="50" spans="1:4" ht="14.25">
      <c r="A50" s="66" t="s">
        <v>33</v>
      </c>
      <c r="B50" s="66" t="s">
        <v>32</v>
      </c>
      <c r="C50" s="66">
        <v>1</v>
      </c>
      <c r="D50" s="10">
        <v>3</v>
      </c>
    </row>
    <row r="51" spans="1:4" ht="14.25">
      <c r="A51" s="66" t="s">
        <v>33</v>
      </c>
      <c r="B51" s="66" t="s">
        <v>21</v>
      </c>
      <c r="C51" s="66">
        <v>9</v>
      </c>
      <c r="D51" s="10">
        <v>28</v>
      </c>
    </row>
    <row r="52" spans="1:4" ht="14.25">
      <c r="A52" s="66" t="s">
        <v>33</v>
      </c>
      <c r="B52" s="66" t="s">
        <v>29</v>
      </c>
      <c r="C52" s="66">
        <v>4</v>
      </c>
      <c r="D52" s="10">
        <v>12</v>
      </c>
    </row>
    <row r="53" spans="1:4" ht="22.5">
      <c r="A53" s="66" t="s">
        <v>33</v>
      </c>
      <c r="B53" s="66" t="s">
        <v>175</v>
      </c>
      <c r="C53" s="66">
        <v>3</v>
      </c>
      <c r="D53" s="10">
        <v>9</v>
      </c>
    </row>
    <row r="54" spans="1:4" ht="22.5">
      <c r="A54" s="66" t="s">
        <v>33</v>
      </c>
      <c r="B54" s="66" t="s">
        <v>176</v>
      </c>
      <c r="C54" s="66">
        <v>1</v>
      </c>
      <c r="D54" s="10">
        <v>3</v>
      </c>
    </row>
    <row r="55" spans="1:4" ht="14.25">
      <c r="A55" s="66" t="s">
        <v>33</v>
      </c>
      <c r="B55" s="66" t="s">
        <v>23</v>
      </c>
      <c r="C55" s="66">
        <v>1</v>
      </c>
      <c r="D55" s="10">
        <v>3</v>
      </c>
    </row>
    <row r="56" spans="1:4" ht="14.25">
      <c r="A56" s="66" t="s">
        <v>66</v>
      </c>
      <c r="B56" s="66" t="s">
        <v>79</v>
      </c>
      <c r="C56" s="66">
        <v>3</v>
      </c>
      <c r="D56" s="10">
        <v>9</v>
      </c>
    </row>
    <row r="57" spans="1:4" ht="14.25">
      <c r="A57" s="66" t="s">
        <v>66</v>
      </c>
      <c r="B57" s="66" t="s">
        <v>82</v>
      </c>
      <c r="C57" s="66">
        <v>12</v>
      </c>
      <c r="D57" s="10">
        <v>37</v>
      </c>
    </row>
    <row r="58" spans="1:4" ht="14.25">
      <c r="A58" s="66" t="s">
        <v>66</v>
      </c>
      <c r="B58" s="66" t="s">
        <v>83</v>
      </c>
      <c r="C58" s="66">
        <v>41</v>
      </c>
      <c r="D58" s="10">
        <v>127</v>
      </c>
    </row>
    <row r="59" spans="1:4" ht="14.25">
      <c r="A59" s="66" t="s">
        <v>66</v>
      </c>
      <c r="B59" s="66" t="s">
        <v>81</v>
      </c>
      <c r="C59" s="66">
        <v>5</v>
      </c>
      <c r="D59" s="10">
        <v>15</v>
      </c>
    </row>
    <row r="60" spans="1:4" ht="14.25">
      <c r="A60" s="66" t="s">
        <v>66</v>
      </c>
      <c r="B60" s="66" t="s">
        <v>177</v>
      </c>
      <c r="C60" s="66">
        <v>83</v>
      </c>
      <c r="D60" s="10">
        <v>256</v>
      </c>
    </row>
    <row r="61" spans="1:4" ht="14.25">
      <c r="A61" s="66" t="s">
        <v>178</v>
      </c>
      <c r="B61" s="66" t="s">
        <v>179</v>
      </c>
      <c r="C61" s="66">
        <v>1</v>
      </c>
      <c r="D61" s="10">
        <v>3</v>
      </c>
    </row>
  </sheetData>
  <autoFilter ref="A3:D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hngbb</dc:creator>
  <cp:keywords/>
  <dc:description/>
  <cp:lastModifiedBy>尹剑锋 10.104.98.55</cp:lastModifiedBy>
  <cp:lastPrinted>2016-01-05T03:01:55Z</cp:lastPrinted>
  <dcterms:created xsi:type="dcterms:W3CDTF">2015-12-23T01:39:52Z</dcterms:created>
  <dcterms:modified xsi:type="dcterms:W3CDTF">2016-01-08T07:32:14Z</dcterms:modified>
  <cp:category/>
  <cp:version/>
  <cp:contentType/>
  <cp:contentStatus/>
</cp:coreProperties>
</file>