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95" windowHeight="9870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<sst xmlns="http://schemas.openxmlformats.org/spreadsheetml/2006/main" count="340" uniqueCount="208">
  <si>
    <t>附件</t>
  </si>
  <si>
    <t>合计</t>
  </si>
  <si>
    <t>扶贫发展</t>
  </si>
  <si>
    <t>以工代赈</t>
  </si>
  <si>
    <t>天心区</t>
  </si>
  <si>
    <t>雨花区</t>
  </si>
  <si>
    <t>望城区</t>
  </si>
  <si>
    <t>长沙县</t>
  </si>
  <si>
    <t>浏阳市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</si>
  <si>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</si>
  <si>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</si>
  <si>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</si>
  <si>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</si>
  <si>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</si>
  <si>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</si>
  <si>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</si>
  <si>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</si>
  <si>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</si>
  <si>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</si>
  <si>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</si>
  <si>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</si>
  <si>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</si>
  <si>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</si>
  <si>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</si>
  <si>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</si>
  <si>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</si>
  <si>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</si>
  <si>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</si>
  <si>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</si>
  <si>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</si>
  <si>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</si>
  <si>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</si>
  <si>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</si>
  <si>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</si>
  <si>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</si>
  <si>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</si>
  <si>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</si>
  <si>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</si>
  <si>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</si>
  <si>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</si>
  <si>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</si>
  <si>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</si>
  <si>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</si>
  <si>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</si>
  <si>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</si>
  <si>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</si>
  <si>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</si>
  <si>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</si>
  <si>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</si>
  <si>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</si>
  <si>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</si>
  <si>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</si>
  <si>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</si>
  <si>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</si>
  <si>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</si>
  <si>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</si>
  <si>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</si>
  <si>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</si>
  <si>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</si>
  <si>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</si>
  <si>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永定区</t>
  </si>
  <si>
    <t>武陵源区</t>
  </si>
  <si>
    <t>慈利县</t>
  </si>
  <si>
    <t>桑植县</t>
  </si>
  <si>
    <t>资阳区</t>
  </si>
  <si>
    <t>赫山区</t>
  </si>
  <si>
    <t xml:space="preserve">南县  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</si>
  <si>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</si>
  <si>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</si>
  <si>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</si>
  <si>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</si>
  <si>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</si>
  <si>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</si>
  <si>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</si>
  <si>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</si>
  <si>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</si>
  <si>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</si>
  <si>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</si>
  <si>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</si>
  <si>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</si>
  <si>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</si>
  <si>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</si>
  <si>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</si>
  <si>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</si>
  <si>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</si>
  <si>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</si>
  <si>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</si>
  <si>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</si>
  <si>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</si>
  <si>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</si>
  <si>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</si>
  <si>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</si>
  <si>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</si>
  <si>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</si>
  <si>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</si>
  <si>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</si>
  <si>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</si>
  <si>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</si>
  <si>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</si>
  <si>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</si>
  <si>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</si>
  <si>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</si>
  <si>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</si>
  <si>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</si>
  <si>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</si>
  <si>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</si>
  <si>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</si>
  <si>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</si>
  <si>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</si>
  <si>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</si>
  <si>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</si>
  <si>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</si>
  <si>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</si>
  <si>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</si>
  <si>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</si>
  <si>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</si>
  <si>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</si>
  <si>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</si>
  <si>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金额</t>
  </si>
  <si>
    <t>支持方向</t>
  </si>
  <si>
    <t>县市区</t>
  </si>
  <si>
    <t>市州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</si>
  <si>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</si>
  <si>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</si>
  <si>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</si>
  <si>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</si>
  <si>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</si>
  <si>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</si>
  <si>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</si>
  <si>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</si>
  <si>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</si>
  <si>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</si>
  <si>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</si>
  <si>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</si>
  <si>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</si>
  <si>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长沙市小计</t>
  </si>
  <si>
    <t>市本级及所辖区小计</t>
  </si>
  <si>
    <t>市本级及所辖区小计</t>
  </si>
  <si>
    <t>省直管县市小计</t>
  </si>
  <si>
    <t>省直管县市小计</t>
  </si>
  <si>
    <t>省直管县市小计</t>
  </si>
  <si>
    <t>市本级及所辖区小计</t>
  </si>
  <si>
    <t>省直管县市小计</t>
  </si>
  <si>
    <t>湘西土家族苗族自治州</t>
  </si>
  <si>
    <t>湘西土家族苗族自治州小计</t>
  </si>
  <si>
    <t>娄底市小计</t>
  </si>
  <si>
    <t>怀化市小计</t>
  </si>
  <si>
    <t>永州市小计</t>
  </si>
  <si>
    <t>益阳市小计</t>
  </si>
  <si>
    <t>张家界市小计</t>
  </si>
  <si>
    <t>常德市小计</t>
  </si>
  <si>
    <t>岳阳市小计</t>
  </si>
  <si>
    <t>邵阳市小计</t>
  </si>
  <si>
    <t>衡阳市小计</t>
  </si>
  <si>
    <t>湘潭市小计</t>
  </si>
  <si>
    <t>株洲市小计</t>
  </si>
  <si>
    <t>合计</t>
  </si>
  <si>
    <t>郴州市小计</t>
  </si>
  <si>
    <t>单位：万元</t>
  </si>
  <si>
    <t>少数民族发展</t>
  </si>
  <si>
    <t>国有贫困农场</t>
  </si>
  <si>
    <t>国有贫困林场</t>
  </si>
  <si>
    <t>提前下达2019年中央财政专项扶贫资金分配表</t>
  </si>
  <si>
    <t>宁乡市</t>
  </si>
  <si>
    <t>津市市</t>
  </si>
  <si>
    <r>
      <rPr>
        <sz val="10"/>
        <rFont val="宋体"/>
        <family val="0"/>
      </rPr>
      <t>精准扶贫</t>
    </r>
  </si>
  <si>
    <r>
      <rPr>
        <sz val="10"/>
        <rFont val="宋体"/>
        <family val="0"/>
      </rPr>
      <t>精准扶贫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</si>
  <si>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万元，桃源洞国有林场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</si>
  <si>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四明山国有林场</t>
    </r>
  </si>
  <si>
    <r>
      <rPr>
        <sz val="10"/>
        <rFont val="宋体"/>
        <family val="0"/>
      </rPr>
      <t>其中：邵阳市经开区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</si>
  <si>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万元，五峰铺国有林场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</si>
  <si>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52</t>
    </r>
    <r>
      <rPr>
        <sz val="10"/>
        <rFont val="宋体"/>
        <family val="0"/>
      </rPr>
      <t>万元，那溪国有林场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</si>
  <si>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精准扶贫</t>
    </r>
  </si>
  <si>
    <r>
      <rPr>
        <sz val="10"/>
        <rFont val="宋体"/>
        <family val="0"/>
      </rPr>
      <t>土桥农场</t>
    </r>
  </si>
  <si>
    <r>
      <rPr>
        <sz val="10"/>
        <rFont val="宋体"/>
        <family val="0"/>
      </rPr>
      <t>其中：屈原管理区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万元；岳阳经济开发区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</si>
  <si>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万元，连云国有林场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</si>
  <si>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黄盖湖镇（农场）</t>
    </r>
  </si>
  <si>
    <r>
      <rPr>
        <sz val="10"/>
        <rFont val="宋体"/>
        <family val="0"/>
      </rPr>
      <t>荆竹山国有林场</t>
    </r>
  </si>
  <si>
    <r>
      <rPr>
        <sz val="10"/>
        <rFont val="宋体"/>
        <family val="0"/>
      </rPr>
      <t>其中：西湖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万元；德山经开区</t>
    </r>
    <r>
      <rPr>
        <sz val="10"/>
        <rFont val="Times New Roman"/>
        <family val="1"/>
      </rPr>
      <t>164</t>
    </r>
    <r>
      <rPr>
        <sz val="10"/>
        <rFont val="宋体"/>
        <family val="0"/>
      </rPr>
      <t>万元；柳叶湖管理区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万元；桃花源管理区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万元；西洞庭</t>
    </r>
    <r>
      <rPr>
        <sz val="10"/>
        <rFont val="Times New Roman"/>
        <family val="1"/>
      </rPr>
      <t>128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</si>
  <si>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东山峰管理区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</si>
  <si>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万元，大同山国有林场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</si>
  <si>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其中：猪石头国有林场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万元，白云庵国有林场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</si>
  <si>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索溪峪国有林场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</si>
  <si>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万元，四门岩国有林场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</si>
  <si>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其中：高新区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万元；大通湖区</t>
    </r>
    <r>
      <rPr>
        <sz val="10"/>
        <rFont val="Times New Roman"/>
        <family val="1"/>
      </rPr>
      <t>252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</si>
  <si>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万元，洞市国有林场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</si>
  <si>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茶盘洲镇（农场）</t>
    </r>
  </si>
  <si>
    <r>
      <rPr>
        <sz val="10"/>
        <rFont val="宋体"/>
        <family val="0"/>
      </rPr>
      <t>行廊茶场</t>
    </r>
  </si>
  <si>
    <r>
      <rPr>
        <sz val="10"/>
        <rFont val="宋体"/>
        <family val="0"/>
      </rPr>
      <t>西山国有林场</t>
    </r>
  </si>
  <si>
    <r>
      <rPr>
        <sz val="10"/>
        <rFont val="宋体"/>
        <family val="0"/>
      </rPr>
      <t>挂榜山国有林场</t>
    </r>
  </si>
  <si>
    <r>
      <rPr>
        <sz val="10"/>
        <rFont val="宋体"/>
        <family val="0"/>
      </rPr>
      <t>其中：打鼓坪国有林场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万元，五星岭国有林场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</si>
  <si>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大坪铺农场</t>
    </r>
  </si>
  <si>
    <r>
      <rPr>
        <sz val="10"/>
        <rFont val="宋体"/>
        <family val="0"/>
      </rPr>
      <t>其中：高泽源国有林场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万元，黑山国有林场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</si>
  <si>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其中：九嶷山国有林场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万元，白云山国有林场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</si>
  <si>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其中：开发区</t>
    </r>
    <r>
      <rPr>
        <sz val="10"/>
        <rFont val="Times New Roman"/>
        <family val="1"/>
      </rPr>
      <t>94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</si>
  <si>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九峰山国有林场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</si>
  <si>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77</t>
    </r>
    <r>
      <rPr>
        <sz val="10"/>
        <rFont val="宋体"/>
        <family val="0"/>
      </rPr>
      <t>万元，大熊山国有林场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</si>
  <si>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万元，西晃山国有林场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</si>
  <si>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万元，地连国有林场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</si>
  <si>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雪峰山国有林场</t>
    </r>
  </si>
  <si>
    <r>
      <rPr>
        <sz val="10"/>
        <rFont val="宋体"/>
        <family val="0"/>
      </rPr>
      <t>洪江区综合农场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</si>
  <si>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万元，南华山国有林场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</si>
  <si>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其中：精准扶贫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万元，高望界国有林场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</si>
  <si>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羊峰山农垦场</t>
    </r>
  </si>
  <si>
    <r>
      <rPr>
        <sz val="10"/>
        <rFont val="宋体"/>
        <family val="0"/>
      </rPr>
      <t>其中：金洞</t>
    </r>
    <r>
      <rPr>
        <sz val="10"/>
        <rFont val="Times New Roman"/>
        <family val="1"/>
      </rPr>
      <t>570</t>
    </r>
    <r>
      <rPr>
        <sz val="10"/>
        <rFont val="宋体"/>
        <family val="0"/>
      </rPr>
      <t>万元；回龙圩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万元；经开区</t>
    </r>
    <r>
      <rPr>
        <sz val="10"/>
        <rFont val="Times New Roman"/>
        <family val="1"/>
      </rPr>
      <t>109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</si>
  <si>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其中：回龙圩</t>
    </r>
    <r>
      <rPr>
        <sz val="10"/>
        <rFont val="Times New Roman"/>
        <family val="1"/>
      </rPr>
      <t>575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</si>
  <si>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其中：西湖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万元；西洞庭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万元。</t>
    </r>
  </si>
  <si>
    <r>
      <rPr>
        <sz val="10"/>
        <rFont val="宋体"/>
        <family val="0"/>
      </rPr>
      <t>其中：高新区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万元；九华示范区</t>
    </r>
    <r>
      <rPr>
        <sz val="10"/>
        <rFont val="Times New Roman"/>
        <family val="1"/>
      </rPr>
      <t>99</t>
    </r>
    <r>
      <rPr>
        <sz val="10"/>
        <rFont val="宋体"/>
        <family val="0"/>
      </rPr>
      <t>万元；昭山示范区</t>
    </r>
    <r>
      <rPr>
        <sz val="10"/>
        <rFont val="Times New Roman"/>
        <family val="1"/>
      </rPr>
      <t>91</t>
    </r>
    <r>
      <rPr>
        <sz val="10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</si>
</sst>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1" borderId="4" applyNumberFormat="0" applyAlignment="0" applyProtection="0"/>
    <xf numFmtId="0" fontId="17" fillId="12" borderId="5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14" fillId="11" borderId="7" applyNumberFormat="0" applyAlignment="0" applyProtection="0"/>
    <xf numFmtId="0" fontId="10" fillId="5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6" fillId="0" borderId="9" xfId="43" applyNumberFormat="1" applyFont="1" applyFill="1" applyBorder="1" applyAlignment="1">
      <alignment horizontal="center" vertical="center" shrinkToFit="1"/>
      <protection/>
    </xf>
    <xf numFmtId="177" fontId="7" fillId="0" borderId="9" xfId="43" applyNumberFormat="1" applyFont="1" applyFill="1" applyBorder="1" applyAlignment="1">
      <alignment horizontal="center" vertical="center" shrinkToFit="1"/>
      <protection/>
    </xf>
    <xf numFmtId="177" fontId="7" fillId="0" borderId="9" xfId="42" applyNumberFormat="1" applyFont="1" applyBorder="1" applyAlignment="1">
      <alignment horizontal="center" vertical="center" shrinkToFit="1"/>
      <protection/>
    </xf>
    <xf numFmtId="177" fontId="6" fillId="0" borderId="9" xfId="43" applyNumberFormat="1" applyFont="1" applyFill="1" applyBorder="1" applyAlignment="1">
      <alignment horizontal="center" vertical="center" wrapText="1" shrinkToFit="1"/>
      <protection/>
    </xf>
    <xf numFmtId="177" fontId="6" fillId="0" borderId="10" xfId="43" applyNumberFormat="1" applyFont="1" applyFill="1" applyBorder="1" applyAlignment="1">
      <alignment horizontal="center" vertical="center" shrinkToFit="1"/>
      <protection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28" fillId="11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76" fontId="35" fillId="0" borderId="11" xfId="0" applyNumberFormat="1" applyFont="1" applyFill="1" applyBorder="1" applyAlignment="1">
      <alignment horizontal="right" vertical="center" wrapText="1"/>
    </xf>
    <xf numFmtId="176" fontId="2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76" fontId="28" fillId="11" borderId="9" xfId="0" applyNumberFormat="1" applyFont="1" applyFill="1" applyBorder="1" applyAlignment="1">
      <alignment horizontal="center" vertical="center" wrapText="1"/>
    </xf>
    <xf numFmtId="176" fontId="28" fillId="11" borderId="12" xfId="0" applyNumberFormat="1" applyFont="1" applyFill="1" applyBorder="1" applyAlignment="1">
      <alignment horizontal="center" vertical="center" wrapText="1"/>
    </xf>
    <xf numFmtId="176" fontId="28" fillId="11" borderId="10" xfId="0" applyNumberFormat="1" applyFont="1" applyFill="1" applyBorder="1" applyAlignment="1">
      <alignment horizontal="center" vertical="center" wrapText="1"/>
    </xf>
    <xf numFmtId="0" fontId="28" fillId="11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7" fillId="0" borderId="9" xfId="43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Alignment="1">
      <alignment horizontal="center" vertical="center"/>
    </xf>
    <xf numFmtId="176" fontId="30" fillId="11" borderId="10" xfId="0" applyNumberFormat="1" applyFont="1" applyFill="1" applyBorder="1" applyAlignment="1">
      <alignment horizontal="center" vertical="center" wrapText="1"/>
    </xf>
    <xf numFmtId="176" fontId="30" fillId="11" borderId="9" xfId="0" applyNumberFormat="1" applyFont="1" applyFill="1" applyBorder="1" applyAlignment="1">
      <alignment horizontal="center" vertical="center" wrapText="1"/>
    </xf>
    <xf numFmtId="176" fontId="30" fillId="0" borderId="9" xfId="43" applyNumberFormat="1" applyFont="1" applyFill="1" applyBorder="1" applyAlignment="1">
      <alignment horizontal="center" vertical="center" shrinkToFit="1"/>
      <protection/>
    </xf>
    <xf numFmtId="177" fontId="30" fillId="0" borderId="9" xfId="43" applyNumberFormat="1" applyFont="1" applyFill="1" applyBorder="1" applyAlignment="1">
      <alignment horizontal="center" vertical="center" shrinkToFit="1"/>
      <protection/>
    </xf>
    <xf numFmtId="177" fontId="30" fillId="0" borderId="9" xfId="43" applyNumberFormat="1" applyFont="1" applyFill="1" applyBorder="1" applyAlignment="1">
      <alignment horizontal="center" vertical="center" wrapText="1" shrinkToFit="1"/>
      <protection/>
    </xf>
    <xf numFmtId="0" fontId="31" fillId="0" borderId="9" xfId="0" applyFont="1" applyBorder="1" applyAlignment="1">
      <alignment vertical="center"/>
    </xf>
    <xf numFmtId="176" fontId="30" fillId="0" borderId="9" xfId="43" applyNumberFormat="1" applyFont="1" applyFill="1" applyBorder="1" applyAlignment="1">
      <alignment horizontal="center" vertical="center" wrapText="1" shrinkToFit="1"/>
      <protection/>
    </xf>
    <xf numFmtId="176" fontId="32" fillId="0" borderId="9" xfId="43" applyNumberFormat="1" applyFont="1" applyFill="1" applyBorder="1" applyAlignment="1">
      <alignment horizontal="center" vertical="center" shrinkToFit="1"/>
      <protection/>
    </xf>
    <xf numFmtId="176" fontId="32" fillId="0" borderId="9" xfId="44" applyNumberFormat="1" applyFont="1" applyBorder="1" applyAlignment="1">
      <alignment horizontal="center" vertical="center" shrinkToFit="1"/>
      <protection/>
    </xf>
    <xf numFmtId="176" fontId="32" fillId="0" borderId="9" xfId="44" applyNumberFormat="1" applyFont="1" applyBorder="1" applyAlignment="1">
      <alignment horizontal="center" vertical="center" wrapText="1" shrinkToFit="1"/>
      <protection/>
    </xf>
    <xf numFmtId="0" fontId="33" fillId="0" borderId="9" xfId="0" applyFont="1" applyBorder="1" applyAlignment="1">
      <alignment vertical="center"/>
    </xf>
    <xf numFmtId="176" fontId="33" fillId="11" borderId="9" xfId="0" applyNumberFormat="1" applyFont="1" applyFill="1" applyBorder="1" applyAlignment="1">
      <alignment horizontal="center" vertical="center" shrinkToFit="1"/>
    </xf>
    <xf numFmtId="176" fontId="32" fillId="11" borderId="9" xfId="0" applyNumberFormat="1" applyFont="1" applyFill="1" applyBorder="1" applyAlignment="1">
      <alignment horizontal="center" vertical="center" shrinkToFit="1"/>
    </xf>
    <xf numFmtId="0" fontId="32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 wrapText="1"/>
    </xf>
    <xf numFmtId="176" fontId="30" fillId="0" borderId="9" xfId="44" applyNumberFormat="1" applyFont="1" applyBorder="1" applyAlignment="1">
      <alignment horizontal="center" vertical="center" shrinkToFit="1"/>
      <protection/>
    </xf>
    <xf numFmtId="176" fontId="30" fillId="0" borderId="9" xfId="44" applyNumberFormat="1" applyFont="1" applyBorder="1" applyAlignment="1">
      <alignment horizontal="center" vertical="center" wrapText="1" shrinkToFit="1"/>
      <protection/>
    </xf>
    <xf numFmtId="177" fontId="32" fillId="0" borderId="9" xfId="43" applyNumberFormat="1" applyFont="1" applyFill="1" applyBorder="1" applyAlignment="1">
      <alignment horizontal="center" vertical="center" wrapText="1" shrinkToFit="1"/>
      <protection/>
    </xf>
    <xf numFmtId="176" fontId="32" fillId="11" borderId="9" xfId="0" applyNumberFormat="1" applyFont="1" applyFill="1" applyBorder="1" applyAlignment="1">
      <alignment horizontal="center" vertical="center" wrapText="1" shrinkToFit="1"/>
    </xf>
    <xf numFmtId="0" fontId="30" fillId="0" borderId="9" xfId="0" applyFont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2" xfId="41"/>
    <cellStyle name="常规_Sheet2" xfId="42"/>
    <cellStyle name="常规_分县贫困人口" xfId="43"/>
    <cellStyle name="常规_县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SheetLayoutView="100" zoomScalePageLayoutView="0" workbookViewId="0" topLeftCell="A91">
      <selection activeCell="D171" sqref="D171"/>
    </sheetView>
  </sheetViews>
  <sheetFormatPr defaultColWidth="9.00390625" defaultRowHeight="14.25"/>
  <cols>
    <col min="2" max="2" width="18.00390625" style="4" bestFit="1" customWidth="1"/>
    <col min="3" max="3" width="13.50390625" style="5" customWidth="1"/>
    <col min="4" max="4" width="10.625" style="5" customWidth="1"/>
    <col min="5" max="5" width="12.625" style="12" customWidth="1"/>
    <col min="6" max="12" width="10.625" style="6" customWidth="1"/>
  </cols>
  <sheetData>
    <row r="1" spans="1:13" ht="25.5" customHeight="1">
      <c r="A1" s="36" t="s">
        <v>0</v>
      </c>
      <c r="B1" s="14"/>
      <c r="C1" s="15"/>
      <c r="D1" s="16"/>
      <c r="E1" s="17"/>
      <c r="F1" s="18"/>
      <c r="G1" s="18"/>
      <c r="H1" s="18"/>
      <c r="I1" s="18"/>
      <c r="J1" s="18"/>
      <c r="K1" s="18"/>
      <c r="L1" s="18"/>
      <c r="M1" s="13"/>
    </row>
    <row r="2" spans="1:13" ht="43.5" customHeight="1">
      <c r="A2" s="25" t="s">
        <v>162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8.5" customHeight="1">
      <c r="A3" s="13"/>
      <c r="B3" s="19"/>
      <c r="C3" s="20"/>
      <c r="D3" s="20"/>
      <c r="E3" s="20"/>
      <c r="F3" s="20"/>
      <c r="G3" s="20"/>
      <c r="H3" s="20"/>
      <c r="I3" s="20"/>
      <c r="J3" s="20"/>
      <c r="K3" s="23" t="s">
        <v>158</v>
      </c>
      <c r="L3" s="24"/>
      <c r="M3" s="24"/>
    </row>
    <row r="4" spans="1:13" s="22" customFormat="1" ht="36.75" customHeight="1">
      <c r="A4" s="30" t="s">
        <v>121</v>
      </c>
      <c r="B4" s="29" t="s">
        <v>120</v>
      </c>
      <c r="C4" s="27" t="s">
        <v>1</v>
      </c>
      <c r="D4" s="26" t="s">
        <v>2</v>
      </c>
      <c r="E4" s="26"/>
      <c r="F4" s="26" t="s">
        <v>159</v>
      </c>
      <c r="G4" s="26"/>
      <c r="H4" s="26" t="s">
        <v>3</v>
      </c>
      <c r="I4" s="26"/>
      <c r="J4" s="26" t="s">
        <v>160</v>
      </c>
      <c r="K4" s="26"/>
      <c r="L4" s="26" t="s">
        <v>161</v>
      </c>
      <c r="M4" s="26"/>
    </row>
    <row r="5" spans="1:13" s="22" customFormat="1" ht="28.5" customHeight="1">
      <c r="A5" s="30"/>
      <c r="B5" s="29"/>
      <c r="C5" s="28"/>
      <c r="D5" s="21" t="s">
        <v>118</v>
      </c>
      <c r="E5" s="21" t="s">
        <v>119</v>
      </c>
      <c r="F5" s="21" t="s">
        <v>118</v>
      </c>
      <c r="G5" s="21" t="s">
        <v>119</v>
      </c>
      <c r="H5" s="21" t="s">
        <v>118</v>
      </c>
      <c r="I5" s="21" t="s">
        <v>119</v>
      </c>
      <c r="J5" s="21" t="s">
        <v>118</v>
      </c>
      <c r="K5" s="21" t="s">
        <v>119</v>
      </c>
      <c r="L5" s="21" t="s">
        <v>118</v>
      </c>
      <c r="M5" s="21" t="s">
        <v>119</v>
      </c>
    </row>
    <row r="6" spans="1:13" s="1" customFormat="1" ht="28.5" customHeight="1">
      <c r="A6" s="32" t="s">
        <v>156</v>
      </c>
      <c r="B6" s="33"/>
      <c r="C6" s="37">
        <f>D6+F6+H6+J6+L6</f>
        <v>343531</v>
      </c>
      <c r="D6" s="38">
        <f>D7+D16+D24+D32+D47+D62+D74+D86+D93+D102+D116+D138+D130+D154</f>
        <v>320472</v>
      </c>
      <c r="E6" s="38"/>
      <c r="F6" s="38">
        <f>F7+F16+F24+F32+F47+F62+F74+F86+F93+F102+F116+F138+F130+F154</f>
        <v>14145</v>
      </c>
      <c r="G6" s="38"/>
      <c r="H6" s="38">
        <f>H7+H16+H24+H32+H47+H62+H74+H86+H93+H102+H116+H138+H130+H154</f>
        <v>4100</v>
      </c>
      <c r="I6" s="38"/>
      <c r="J6" s="38">
        <f>J7+J16+J24+J32+J47+J62+J74+J86+J93+J102+J116+J138+J130+J154</f>
        <v>1827</v>
      </c>
      <c r="K6" s="38"/>
      <c r="L6" s="38">
        <f>L7+L16+L24+L32+L47+L62+L74+L86+L93+L102+L116+L138+L130+L154</f>
        <v>2987</v>
      </c>
      <c r="M6" s="38"/>
    </row>
    <row r="7" spans="1:13" s="2" customFormat="1" ht="16.5" customHeight="1">
      <c r="A7" s="31" t="s">
        <v>122</v>
      </c>
      <c r="B7" s="11" t="s">
        <v>135</v>
      </c>
      <c r="C7" s="39">
        <f>D7+F7+H7+J7+L7</f>
        <v>2447</v>
      </c>
      <c r="D7" s="40">
        <f>D8+D13</f>
        <v>2447</v>
      </c>
      <c r="E7" s="41"/>
      <c r="F7" s="40">
        <v>0</v>
      </c>
      <c r="G7" s="40"/>
      <c r="H7" s="39">
        <v>0</v>
      </c>
      <c r="I7" s="39"/>
      <c r="J7" s="40">
        <v>0</v>
      </c>
      <c r="K7" s="40"/>
      <c r="L7" s="40">
        <v>0</v>
      </c>
      <c r="M7" s="42"/>
    </row>
    <row r="8" spans="1:13" s="2" customFormat="1" ht="17.25" customHeight="1">
      <c r="A8" s="31"/>
      <c r="B8" s="7" t="s">
        <v>137</v>
      </c>
      <c r="C8" s="39">
        <v>1020</v>
      </c>
      <c r="D8" s="39">
        <f>SUM(D9:D12)</f>
        <v>1020</v>
      </c>
      <c r="E8" s="43"/>
      <c r="F8" s="39">
        <v>0</v>
      </c>
      <c r="G8" s="44"/>
      <c r="H8" s="39">
        <v>0</v>
      </c>
      <c r="I8" s="39"/>
      <c r="J8" s="39">
        <v>0</v>
      </c>
      <c r="K8" s="39"/>
      <c r="L8" s="39">
        <v>0</v>
      </c>
      <c r="M8" s="42"/>
    </row>
    <row r="9" spans="1:13" s="1" customFormat="1" ht="16.5" customHeight="1">
      <c r="A9" s="31"/>
      <c r="B9" s="8" t="s">
        <v>4</v>
      </c>
      <c r="C9" s="44">
        <f>D9+F9+H9+J9+L9</f>
        <v>100</v>
      </c>
      <c r="D9" s="45">
        <v>100</v>
      </c>
      <c r="E9" s="46"/>
      <c r="F9" s="45"/>
      <c r="G9" s="45"/>
      <c r="H9" s="45"/>
      <c r="I9" s="45"/>
      <c r="J9" s="45"/>
      <c r="K9" s="45"/>
      <c r="L9" s="45"/>
      <c r="M9" s="47"/>
    </row>
    <row r="10" spans="1:13" s="1" customFormat="1" ht="16.5" customHeight="1">
      <c r="A10" s="31"/>
      <c r="B10" s="8" t="s">
        <v>5</v>
      </c>
      <c r="C10" s="44">
        <f>D10+F10+H10+J10+L10</f>
        <v>103</v>
      </c>
      <c r="D10" s="45">
        <v>103</v>
      </c>
      <c r="E10" s="46"/>
      <c r="F10" s="45"/>
      <c r="G10" s="45"/>
      <c r="H10" s="45"/>
      <c r="I10" s="45"/>
      <c r="J10" s="45"/>
      <c r="K10" s="45"/>
      <c r="L10" s="45"/>
      <c r="M10" s="47"/>
    </row>
    <row r="11" spans="1:13" ht="16.5" customHeight="1">
      <c r="A11" s="31"/>
      <c r="B11" s="8" t="s">
        <v>6</v>
      </c>
      <c r="C11" s="44">
        <f aca="true" t="shared" si="0" ref="C11:C19">D11+F11+H11+J11+L11</f>
        <v>417</v>
      </c>
      <c r="D11" s="45">
        <v>417</v>
      </c>
      <c r="E11" s="46"/>
      <c r="F11" s="48"/>
      <c r="G11" s="48"/>
      <c r="H11" s="48"/>
      <c r="I11" s="48"/>
      <c r="J11" s="48"/>
      <c r="K11" s="49"/>
      <c r="L11" s="45"/>
      <c r="M11" s="47"/>
    </row>
    <row r="12" spans="1:13" ht="16.5" customHeight="1">
      <c r="A12" s="31"/>
      <c r="B12" s="8" t="s">
        <v>7</v>
      </c>
      <c r="C12" s="44">
        <f t="shared" si="0"/>
        <v>400</v>
      </c>
      <c r="D12" s="45">
        <v>400</v>
      </c>
      <c r="E12" s="46"/>
      <c r="F12" s="48"/>
      <c r="G12" s="48"/>
      <c r="H12" s="48"/>
      <c r="I12" s="48"/>
      <c r="J12" s="48"/>
      <c r="K12" s="49"/>
      <c r="L12" s="45"/>
      <c r="M12" s="47"/>
    </row>
    <row r="13" spans="1:13" s="2" customFormat="1" ht="16.5" customHeight="1">
      <c r="A13" s="31"/>
      <c r="B13" s="7" t="s">
        <v>138</v>
      </c>
      <c r="C13" s="39">
        <v>1427</v>
      </c>
      <c r="D13" s="39">
        <f>SUM(D14:D15)</f>
        <v>1427</v>
      </c>
      <c r="E13" s="43"/>
      <c r="F13" s="39">
        <v>0</v>
      </c>
      <c r="G13" s="39"/>
      <c r="H13" s="39">
        <v>0</v>
      </c>
      <c r="I13" s="39"/>
      <c r="J13" s="39">
        <v>0</v>
      </c>
      <c r="K13" s="39"/>
      <c r="L13" s="39">
        <v>0</v>
      </c>
      <c r="M13" s="39"/>
    </row>
    <row r="14" spans="1:13" ht="16.5" customHeight="1">
      <c r="A14" s="31"/>
      <c r="B14" s="35" t="s">
        <v>163</v>
      </c>
      <c r="C14" s="44">
        <f t="shared" si="0"/>
        <v>777</v>
      </c>
      <c r="D14" s="45">
        <v>777</v>
      </c>
      <c r="E14" s="46"/>
      <c r="F14" s="48"/>
      <c r="G14" s="48"/>
      <c r="H14" s="48"/>
      <c r="I14" s="48"/>
      <c r="J14" s="48"/>
      <c r="K14" s="49"/>
      <c r="L14" s="45"/>
      <c r="M14" s="47"/>
    </row>
    <row r="15" spans="1:13" ht="16.5" customHeight="1">
      <c r="A15" s="31"/>
      <c r="B15" s="8" t="s">
        <v>8</v>
      </c>
      <c r="C15" s="44">
        <f t="shared" si="0"/>
        <v>650</v>
      </c>
      <c r="D15" s="45">
        <v>650</v>
      </c>
      <c r="E15" s="46"/>
      <c r="F15" s="48"/>
      <c r="G15" s="48"/>
      <c r="H15" s="48"/>
      <c r="I15" s="48"/>
      <c r="J15" s="48"/>
      <c r="K15" s="49"/>
      <c r="L15" s="45"/>
      <c r="M15" s="47"/>
    </row>
    <row r="16" spans="1:13" s="2" customFormat="1" ht="16.5" customHeight="1">
      <c r="A16" s="31" t="s">
        <v>123</v>
      </c>
      <c r="B16" s="7" t="s">
        <v>155</v>
      </c>
      <c r="C16" s="39">
        <f aca="true" t="shared" si="1" ref="C16:L16">SUM(C19:C23)</f>
        <v>7714</v>
      </c>
      <c r="D16" s="40">
        <f t="shared" si="1"/>
        <v>7594</v>
      </c>
      <c r="E16" s="41"/>
      <c r="F16" s="40">
        <f t="shared" si="1"/>
        <v>0</v>
      </c>
      <c r="G16" s="40"/>
      <c r="H16" s="39">
        <f t="shared" si="1"/>
        <v>0</v>
      </c>
      <c r="I16" s="39"/>
      <c r="J16" s="40">
        <f t="shared" si="1"/>
        <v>0</v>
      </c>
      <c r="K16" s="40"/>
      <c r="L16" s="40">
        <f t="shared" si="1"/>
        <v>120</v>
      </c>
      <c r="M16" s="42"/>
    </row>
    <row r="17" spans="1:13" s="2" customFormat="1" ht="16.5" customHeight="1">
      <c r="A17" s="31"/>
      <c r="B17" s="7" t="s">
        <v>137</v>
      </c>
      <c r="C17" s="39">
        <v>0</v>
      </c>
      <c r="D17" s="40">
        <v>0</v>
      </c>
      <c r="E17" s="41"/>
      <c r="F17" s="40">
        <v>0</v>
      </c>
      <c r="G17" s="40"/>
      <c r="H17" s="39">
        <v>0</v>
      </c>
      <c r="I17" s="39"/>
      <c r="J17" s="40">
        <v>0</v>
      </c>
      <c r="K17" s="40"/>
      <c r="L17" s="40">
        <v>0</v>
      </c>
      <c r="M17" s="42"/>
    </row>
    <row r="18" spans="1:13" s="2" customFormat="1" ht="16.5" customHeight="1">
      <c r="A18" s="31"/>
      <c r="B18" s="7" t="s">
        <v>140</v>
      </c>
      <c r="C18" s="39">
        <f>D18+F18+H18+J18+L18</f>
        <v>7714</v>
      </c>
      <c r="D18" s="40">
        <f>SUM(D19:D23)</f>
        <v>7594</v>
      </c>
      <c r="E18" s="41"/>
      <c r="F18" s="40">
        <f aca="true" t="shared" si="2" ref="F18:L18">SUM(F19:F23)</f>
        <v>0</v>
      </c>
      <c r="G18" s="40"/>
      <c r="H18" s="40">
        <f t="shared" si="2"/>
        <v>0</v>
      </c>
      <c r="I18" s="40"/>
      <c r="J18" s="40">
        <f t="shared" si="2"/>
        <v>0</v>
      </c>
      <c r="K18" s="40"/>
      <c r="L18" s="40">
        <f t="shared" si="2"/>
        <v>120</v>
      </c>
      <c r="M18" s="42"/>
    </row>
    <row r="19" spans="1:13" ht="16.5" customHeight="1">
      <c r="A19" s="31"/>
      <c r="B19" s="8" t="s">
        <v>9</v>
      </c>
      <c r="C19" s="44">
        <f t="shared" si="0"/>
        <v>362</v>
      </c>
      <c r="D19" s="45">
        <v>362</v>
      </c>
      <c r="E19" s="46"/>
      <c r="F19" s="48"/>
      <c r="G19" s="48"/>
      <c r="H19" s="48"/>
      <c r="I19" s="48"/>
      <c r="J19" s="48"/>
      <c r="K19" s="49"/>
      <c r="L19" s="45"/>
      <c r="M19" s="47"/>
    </row>
    <row r="20" spans="1:13" ht="16.5" customHeight="1">
      <c r="A20" s="31"/>
      <c r="B20" s="8" t="s">
        <v>10</v>
      </c>
      <c r="C20" s="44">
        <f aca="true" t="shared" si="3" ref="C20:C26">D20+F20+H20+J20+L20</f>
        <v>776</v>
      </c>
      <c r="D20" s="45">
        <v>776</v>
      </c>
      <c r="E20" s="46"/>
      <c r="F20" s="48"/>
      <c r="G20" s="48"/>
      <c r="H20" s="48"/>
      <c r="I20" s="48"/>
      <c r="J20" s="48"/>
      <c r="K20" s="49"/>
      <c r="L20" s="45"/>
      <c r="M20" s="47"/>
    </row>
    <row r="21" spans="1:13" ht="16.5" customHeight="1">
      <c r="A21" s="31"/>
      <c r="B21" s="8" t="s">
        <v>11</v>
      </c>
      <c r="C21" s="44">
        <f t="shared" si="3"/>
        <v>3556</v>
      </c>
      <c r="D21" s="45">
        <v>3505</v>
      </c>
      <c r="E21" s="46" t="s">
        <v>165</v>
      </c>
      <c r="F21" s="48"/>
      <c r="G21" s="48"/>
      <c r="H21" s="48"/>
      <c r="I21" s="48"/>
      <c r="J21" s="48"/>
      <c r="K21" s="49"/>
      <c r="L21" s="45">
        <v>51</v>
      </c>
      <c r="M21" s="50" t="s">
        <v>165</v>
      </c>
    </row>
    <row r="22" spans="1:13" ht="61.5">
      <c r="A22" s="31"/>
      <c r="B22" s="8" t="s">
        <v>12</v>
      </c>
      <c r="C22" s="44">
        <f t="shared" si="3"/>
        <v>2244</v>
      </c>
      <c r="D22" s="45">
        <v>2175</v>
      </c>
      <c r="E22" s="46" t="s">
        <v>166</v>
      </c>
      <c r="F22" s="48"/>
      <c r="G22" s="48"/>
      <c r="H22" s="48"/>
      <c r="I22" s="48"/>
      <c r="J22" s="48"/>
      <c r="K22" s="49"/>
      <c r="L22" s="45">
        <v>69</v>
      </c>
      <c r="M22" s="51" t="s">
        <v>167</v>
      </c>
    </row>
    <row r="23" spans="1:13" ht="24.75" customHeight="1">
      <c r="A23" s="31"/>
      <c r="B23" s="8" t="s">
        <v>13</v>
      </c>
      <c r="C23" s="44">
        <f t="shared" si="3"/>
        <v>776</v>
      </c>
      <c r="D23" s="45">
        <v>776</v>
      </c>
      <c r="E23" s="46"/>
      <c r="F23" s="48"/>
      <c r="G23" s="48"/>
      <c r="H23" s="48"/>
      <c r="I23" s="48"/>
      <c r="J23" s="48"/>
      <c r="K23" s="49"/>
      <c r="L23" s="45"/>
      <c r="M23" s="47"/>
    </row>
    <row r="24" spans="1:13" s="2" customFormat="1" ht="16.5" customHeight="1">
      <c r="A24" s="31" t="s">
        <v>124</v>
      </c>
      <c r="B24" s="7" t="s">
        <v>154</v>
      </c>
      <c r="C24" s="39">
        <f>D24+F24+H24+J24+L24</f>
        <v>2985</v>
      </c>
      <c r="D24" s="40">
        <f>D25+D28</f>
        <v>2985</v>
      </c>
      <c r="E24" s="41"/>
      <c r="F24" s="40">
        <f>SUM(F26:F31)</f>
        <v>0</v>
      </c>
      <c r="G24" s="40"/>
      <c r="H24" s="39">
        <f>SUM(H26:H31)</f>
        <v>0</v>
      </c>
      <c r="I24" s="39"/>
      <c r="J24" s="40">
        <f>SUM(J26:J31)</f>
        <v>0</v>
      </c>
      <c r="K24" s="40"/>
      <c r="L24" s="40">
        <f>SUM(L26:L31)</f>
        <v>0</v>
      </c>
      <c r="M24" s="42"/>
    </row>
    <row r="25" spans="1:13" s="2" customFormat="1" ht="50.25">
      <c r="A25" s="31"/>
      <c r="B25" s="7" t="s">
        <v>137</v>
      </c>
      <c r="C25" s="39">
        <f>D25+F25+H25+J25+L25</f>
        <v>591</v>
      </c>
      <c r="D25" s="40">
        <v>591</v>
      </c>
      <c r="E25" s="54" t="s">
        <v>207</v>
      </c>
      <c r="F25" s="40">
        <f>SUM(F26:F27)</f>
        <v>0</v>
      </c>
      <c r="G25" s="40"/>
      <c r="H25" s="40">
        <f>SUM(H26:H27)</f>
        <v>0</v>
      </c>
      <c r="I25" s="40"/>
      <c r="J25" s="40">
        <f>SUM(J26:J27)</f>
        <v>0</v>
      </c>
      <c r="K25" s="40"/>
      <c r="L25" s="40">
        <f>SUM(L26:L27)</f>
        <v>0</v>
      </c>
      <c r="M25" s="42"/>
    </row>
    <row r="26" spans="1:13" ht="16.5" customHeight="1">
      <c r="A26" s="31"/>
      <c r="B26" s="8" t="s">
        <v>14</v>
      </c>
      <c r="C26" s="44">
        <f t="shared" si="3"/>
        <v>180</v>
      </c>
      <c r="D26" s="45">
        <v>180</v>
      </c>
      <c r="E26" s="46"/>
      <c r="F26" s="48"/>
      <c r="G26" s="48"/>
      <c r="H26" s="48"/>
      <c r="I26" s="48"/>
      <c r="J26" s="48"/>
      <c r="K26" s="49"/>
      <c r="L26" s="45"/>
      <c r="M26" s="47"/>
    </row>
    <row r="27" spans="1:13" ht="16.5" customHeight="1">
      <c r="A27" s="31"/>
      <c r="B27" s="8" t="s">
        <v>15</v>
      </c>
      <c r="C27" s="44">
        <f>D27+F27+H27+J27+L27</f>
        <v>131</v>
      </c>
      <c r="D27" s="45">
        <v>131</v>
      </c>
      <c r="E27" s="46"/>
      <c r="F27" s="48"/>
      <c r="G27" s="48"/>
      <c r="H27" s="48"/>
      <c r="I27" s="48"/>
      <c r="J27" s="48"/>
      <c r="K27" s="49"/>
      <c r="L27" s="45"/>
      <c r="M27" s="47"/>
    </row>
    <row r="28" spans="1:13" s="2" customFormat="1" ht="16.5" customHeight="1">
      <c r="A28" s="31"/>
      <c r="B28" s="7" t="s">
        <v>139</v>
      </c>
      <c r="C28" s="39">
        <f>D28+F28+H28+J28+L29</f>
        <v>2394</v>
      </c>
      <c r="D28" s="52">
        <f>SUM(D29:D31)</f>
        <v>2394</v>
      </c>
      <c r="E28" s="53"/>
      <c r="F28" s="52">
        <f aca="true" t="shared" si="4" ref="F28:L28">SUM(F29:F31)</f>
        <v>0</v>
      </c>
      <c r="G28" s="52"/>
      <c r="H28" s="52">
        <f t="shared" si="4"/>
        <v>0</v>
      </c>
      <c r="I28" s="52"/>
      <c r="J28" s="52">
        <f t="shared" si="4"/>
        <v>0</v>
      </c>
      <c r="K28" s="52"/>
      <c r="L28" s="52">
        <f t="shared" si="4"/>
        <v>0</v>
      </c>
      <c r="M28" s="42"/>
    </row>
    <row r="29" spans="1:13" ht="16.5" customHeight="1">
      <c r="A29" s="31"/>
      <c r="B29" s="8" t="s">
        <v>16</v>
      </c>
      <c r="C29" s="44">
        <f aca="true" t="shared" si="5" ref="C29:C34">D29+F29+H29+J29+L29</f>
        <v>1184</v>
      </c>
      <c r="D29" s="45">
        <v>1184</v>
      </c>
      <c r="E29" s="46"/>
      <c r="F29" s="48"/>
      <c r="G29" s="48"/>
      <c r="H29" s="48"/>
      <c r="I29" s="48"/>
      <c r="J29" s="48"/>
      <c r="K29" s="49"/>
      <c r="L29" s="45"/>
      <c r="M29" s="47"/>
    </row>
    <row r="30" spans="1:13" ht="16.5" customHeight="1">
      <c r="A30" s="31"/>
      <c r="B30" s="8" t="s">
        <v>17</v>
      </c>
      <c r="C30" s="44">
        <f t="shared" si="5"/>
        <v>1018</v>
      </c>
      <c r="D30" s="45">
        <v>1018</v>
      </c>
      <c r="E30" s="46"/>
      <c r="F30" s="48"/>
      <c r="G30" s="48"/>
      <c r="H30" s="48"/>
      <c r="I30" s="48"/>
      <c r="J30" s="48"/>
      <c r="K30" s="49"/>
      <c r="L30" s="45"/>
      <c r="M30" s="47"/>
    </row>
    <row r="31" spans="1:13" ht="16.5" customHeight="1">
      <c r="A31" s="31"/>
      <c r="B31" s="8" t="s">
        <v>18</v>
      </c>
      <c r="C31" s="44">
        <f t="shared" si="5"/>
        <v>192</v>
      </c>
      <c r="D31" s="45">
        <v>192</v>
      </c>
      <c r="E31" s="46"/>
      <c r="F31" s="48"/>
      <c r="G31" s="48"/>
      <c r="H31" s="48"/>
      <c r="I31" s="48"/>
      <c r="J31" s="48"/>
      <c r="K31" s="49"/>
      <c r="L31" s="45"/>
      <c r="M31" s="47"/>
    </row>
    <row r="32" spans="1:13" s="2" customFormat="1" ht="16.5" customHeight="1">
      <c r="A32" s="31" t="s">
        <v>125</v>
      </c>
      <c r="B32" s="7" t="s">
        <v>153</v>
      </c>
      <c r="C32" s="39">
        <f t="shared" si="5"/>
        <v>9312</v>
      </c>
      <c r="D32" s="40">
        <f>D33+D39</f>
        <v>9272</v>
      </c>
      <c r="E32" s="41"/>
      <c r="F32" s="40">
        <f aca="true" t="shared" si="6" ref="F32:L32">F33+F39</f>
        <v>0</v>
      </c>
      <c r="G32" s="40"/>
      <c r="H32" s="40">
        <f t="shared" si="6"/>
        <v>0</v>
      </c>
      <c r="I32" s="40"/>
      <c r="J32" s="40">
        <f t="shared" si="6"/>
        <v>0</v>
      </c>
      <c r="K32" s="40"/>
      <c r="L32" s="40">
        <f t="shared" si="6"/>
        <v>40</v>
      </c>
      <c r="M32" s="42"/>
    </row>
    <row r="33" spans="1:13" s="2" customFormat="1" ht="16.5" customHeight="1">
      <c r="A33" s="31"/>
      <c r="B33" s="7" t="s">
        <v>137</v>
      </c>
      <c r="C33" s="39">
        <f t="shared" si="5"/>
        <v>1154</v>
      </c>
      <c r="D33" s="40">
        <f>SUM(D34:D38)</f>
        <v>1154</v>
      </c>
      <c r="E33" s="41"/>
      <c r="F33" s="40">
        <f aca="true" t="shared" si="7" ref="F33:L33">SUM(F34:F38)</f>
        <v>0</v>
      </c>
      <c r="G33" s="40"/>
      <c r="H33" s="40">
        <f t="shared" si="7"/>
        <v>0</v>
      </c>
      <c r="I33" s="40"/>
      <c r="J33" s="40">
        <f t="shared" si="7"/>
        <v>0</v>
      </c>
      <c r="K33" s="40"/>
      <c r="L33" s="40">
        <f t="shared" si="7"/>
        <v>0</v>
      </c>
      <c r="M33" s="42"/>
    </row>
    <row r="34" spans="1:13" ht="16.5" customHeight="1">
      <c r="A34" s="31"/>
      <c r="B34" s="8" t="s">
        <v>19</v>
      </c>
      <c r="C34" s="44">
        <f t="shared" si="5"/>
        <v>247</v>
      </c>
      <c r="D34" s="45">
        <v>247</v>
      </c>
      <c r="E34" s="46"/>
      <c r="F34" s="48"/>
      <c r="G34" s="48"/>
      <c r="H34" s="48"/>
      <c r="I34" s="48"/>
      <c r="J34" s="48"/>
      <c r="K34" s="49"/>
      <c r="L34" s="45"/>
      <c r="M34" s="47"/>
    </row>
    <row r="35" spans="1:13" ht="16.5" customHeight="1">
      <c r="A35" s="31"/>
      <c r="B35" s="8" t="s">
        <v>20</v>
      </c>
      <c r="C35" s="44">
        <f aca="true" t="shared" si="8" ref="C35:C46">D35+F35+H35+J35+L35</f>
        <v>181</v>
      </c>
      <c r="D35" s="45">
        <v>181</v>
      </c>
      <c r="E35" s="46"/>
      <c r="F35" s="48"/>
      <c r="G35" s="48"/>
      <c r="H35" s="48"/>
      <c r="I35" s="48"/>
      <c r="J35" s="48"/>
      <c r="K35" s="49"/>
      <c r="L35" s="45"/>
      <c r="M35" s="47"/>
    </row>
    <row r="36" spans="1:13" ht="16.5" customHeight="1">
      <c r="A36" s="31"/>
      <c r="B36" s="8" t="s">
        <v>21</v>
      </c>
      <c r="C36" s="44">
        <f t="shared" si="8"/>
        <v>250</v>
      </c>
      <c r="D36" s="45">
        <v>250</v>
      </c>
      <c r="E36" s="46"/>
      <c r="F36" s="48"/>
      <c r="G36" s="48"/>
      <c r="H36" s="48"/>
      <c r="I36" s="48"/>
      <c r="J36" s="48"/>
      <c r="K36" s="49"/>
      <c r="L36" s="45"/>
      <c r="M36" s="47"/>
    </row>
    <row r="37" spans="1:13" ht="16.5" customHeight="1">
      <c r="A37" s="31"/>
      <c r="B37" s="8" t="s">
        <v>22</v>
      </c>
      <c r="C37" s="44">
        <f t="shared" si="8"/>
        <v>254</v>
      </c>
      <c r="D37" s="45">
        <v>254</v>
      </c>
      <c r="E37" s="46"/>
      <c r="F37" s="48"/>
      <c r="G37" s="48"/>
      <c r="H37" s="48"/>
      <c r="I37" s="48"/>
      <c r="J37" s="48"/>
      <c r="K37" s="49"/>
      <c r="L37" s="45"/>
      <c r="M37" s="47"/>
    </row>
    <row r="38" spans="1:13" ht="16.5" customHeight="1">
      <c r="A38" s="31"/>
      <c r="B38" s="8" t="s">
        <v>23</v>
      </c>
      <c r="C38" s="44">
        <f t="shared" si="8"/>
        <v>222</v>
      </c>
      <c r="D38" s="45">
        <v>222</v>
      </c>
      <c r="E38" s="46"/>
      <c r="F38" s="48"/>
      <c r="G38" s="48"/>
      <c r="H38" s="48"/>
      <c r="I38" s="48"/>
      <c r="J38" s="48"/>
      <c r="K38" s="49"/>
      <c r="L38" s="45"/>
      <c r="M38" s="47"/>
    </row>
    <row r="39" spans="1:13" s="2" customFormat="1" ht="16.5" customHeight="1">
      <c r="A39" s="31"/>
      <c r="B39" s="7" t="s">
        <v>139</v>
      </c>
      <c r="C39" s="39">
        <f>D39+F39+H39+J39+L39</f>
        <v>8158</v>
      </c>
      <c r="D39" s="52">
        <f>SUM(D40:D46)</f>
        <v>8118</v>
      </c>
      <c r="E39" s="53"/>
      <c r="F39" s="52">
        <f aca="true" t="shared" si="9" ref="F39:L39">SUM(F40:F46)</f>
        <v>0</v>
      </c>
      <c r="G39" s="52"/>
      <c r="H39" s="52">
        <f t="shared" si="9"/>
        <v>0</v>
      </c>
      <c r="I39" s="52"/>
      <c r="J39" s="52">
        <f t="shared" si="9"/>
        <v>0</v>
      </c>
      <c r="K39" s="52"/>
      <c r="L39" s="52">
        <f t="shared" si="9"/>
        <v>40</v>
      </c>
      <c r="M39" s="42"/>
    </row>
    <row r="40" spans="1:13" ht="16.5" customHeight="1">
      <c r="A40" s="31"/>
      <c r="B40" s="8" t="s">
        <v>24</v>
      </c>
      <c r="C40" s="44">
        <f t="shared" si="8"/>
        <v>1071</v>
      </c>
      <c r="D40" s="45">
        <v>1071</v>
      </c>
      <c r="E40" s="46"/>
      <c r="F40" s="48"/>
      <c r="G40" s="48"/>
      <c r="H40" s="48"/>
      <c r="I40" s="48"/>
      <c r="J40" s="48"/>
      <c r="K40" s="49"/>
      <c r="L40" s="45"/>
      <c r="M40" s="47"/>
    </row>
    <row r="41" spans="1:13" ht="16.5" customHeight="1">
      <c r="A41" s="31"/>
      <c r="B41" s="8" t="s">
        <v>25</v>
      </c>
      <c r="C41" s="44">
        <f t="shared" si="8"/>
        <v>898</v>
      </c>
      <c r="D41" s="45">
        <v>898</v>
      </c>
      <c r="E41" s="46"/>
      <c r="F41" s="48"/>
      <c r="G41" s="48"/>
      <c r="H41" s="48"/>
      <c r="I41" s="48"/>
      <c r="J41" s="48"/>
      <c r="K41" s="49"/>
      <c r="L41" s="45"/>
      <c r="M41" s="47"/>
    </row>
    <row r="42" spans="1:13" ht="16.5" customHeight="1">
      <c r="A42" s="31"/>
      <c r="B42" s="8" t="s">
        <v>26</v>
      </c>
      <c r="C42" s="44">
        <f t="shared" si="8"/>
        <v>532</v>
      </c>
      <c r="D42" s="45">
        <v>532</v>
      </c>
      <c r="E42" s="46"/>
      <c r="F42" s="48"/>
      <c r="G42" s="48"/>
      <c r="H42" s="48"/>
      <c r="I42" s="48"/>
      <c r="J42" s="48"/>
      <c r="K42" s="49"/>
      <c r="L42" s="45"/>
      <c r="M42" s="47"/>
    </row>
    <row r="43" spans="1:13" ht="16.5" customHeight="1">
      <c r="A43" s="31"/>
      <c r="B43" s="8" t="s">
        <v>27</v>
      </c>
      <c r="C43" s="44">
        <f t="shared" si="8"/>
        <v>589</v>
      </c>
      <c r="D43" s="45">
        <v>589</v>
      </c>
      <c r="E43" s="46"/>
      <c r="F43" s="48"/>
      <c r="G43" s="48"/>
      <c r="H43" s="48"/>
      <c r="I43" s="48"/>
      <c r="J43" s="48"/>
      <c r="K43" s="49"/>
      <c r="L43" s="45"/>
      <c r="M43" s="47"/>
    </row>
    <row r="44" spans="1:13" ht="24">
      <c r="A44" s="31"/>
      <c r="B44" s="8" t="s">
        <v>28</v>
      </c>
      <c r="C44" s="44">
        <f t="shared" si="8"/>
        <v>3044</v>
      </c>
      <c r="D44" s="45">
        <v>3004</v>
      </c>
      <c r="E44" s="46"/>
      <c r="F44" s="48"/>
      <c r="G44" s="48"/>
      <c r="H44" s="48"/>
      <c r="I44" s="48"/>
      <c r="J44" s="48"/>
      <c r="K44" s="49"/>
      <c r="L44" s="45">
        <v>40</v>
      </c>
      <c r="M44" s="51" t="s">
        <v>168</v>
      </c>
    </row>
    <row r="45" spans="1:13" ht="16.5" customHeight="1">
      <c r="A45" s="31"/>
      <c r="B45" s="8" t="s">
        <v>29</v>
      </c>
      <c r="C45" s="44">
        <f t="shared" si="8"/>
        <v>960</v>
      </c>
      <c r="D45" s="45">
        <v>960</v>
      </c>
      <c r="E45" s="46"/>
      <c r="F45" s="48"/>
      <c r="G45" s="48"/>
      <c r="H45" s="48"/>
      <c r="I45" s="48"/>
      <c r="J45" s="48"/>
      <c r="K45" s="49"/>
      <c r="L45" s="45"/>
      <c r="M45" s="47"/>
    </row>
    <row r="46" spans="1:13" ht="16.5" customHeight="1">
      <c r="A46" s="31"/>
      <c r="B46" s="8" t="s">
        <v>30</v>
      </c>
      <c r="C46" s="44">
        <f t="shared" si="8"/>
        <v>1064</v>
      </c>
      <c r="D46" s="45">
        <v>1064</v>
      </c>
      <c r="E46" s="46"/>
      <c r="F46" s="48"/>
      <c r="G46" s="48"/>
      <c r="H46" s="48"/>
      <c r="I46" s="48"/>
      <c r="J46" s="48"/>
      <c r="K46" s="49"/>
      <c r="L46" s="45"/>
      <c r="M46" s="47"/>
    </row>
    <row r="47" spans="1:13" s="2" customFormat="1" ht="16.5" customHeight="1">
      <c r="A47" s="31" t="s">
        <v>126</v>
      </c>
      <c r="B47" s="7" t="s">
        <v>152</v>
      </c>
      <c r="C47" s="39">
        <f>D47+F47+H47+J47+L47</f>
        <v>51056</v>
      </c>
      <c r="D47" s="40">
        <f>D48+D52</f>
        <v>48290</v>
      </c>
      <c r="E47" s="40"/>
      <c r="F47" s="40">
        <f aca="true" t="shared" si="10" ref="F47:L47">F48+F52</f>
        <v>1061</v>
      </c>
      <c r="G47" s="40"/>
      <c r="H47" s="40">
        <f t="shared" si="10"/>
        <v>918</v>
      </c>
      <c r="I47" s="40"/>
      <c r="J47" s="40">
        <f t="shared" si="10"/>
        <v>265</v>
      </c>
      <c r="K47" s="40"/>
      <c r="L47" s="40">
        <f t="shared" si="10"/>
        <v>522</v>
      </c>
      <c r="M47" s="42"/>
    </row>
    <row r="48" spans="1:13" s="2" customFormat="1" ht="24.75" customHeight="1">
      <c r="A48" s="31"/>
      <c r="B48" s="7" t="s">
        <v>141</v>
      </c>
      <c r="C48" s="39">
        <f>D48+F48+H48+J48+L48</f>
        <v>1081</v>
      </c>
      <c r="D48" s="40">
        <v>1081</v>
      </c>
      <c r="E48" s="54" t="s">
        <v>169</v>
      </c>
      <c r="F48" s="40">
        <v>0</v>
      </c>
      <c r="G48" s="40"/>
      <c r="H48" s="40">
        <v>0</v>
      </c>
      <c r="I48" s="40"/>
      <c r="J48" s="40">
        <v>0</v>
      </c>
      <c r="K48" s="40"/>
      <c r="L48" s="40">
        <v>0</v>
      </c>
      <c r="M48" s="42"/>
    </row>
    <row r="49" spans="1:13" ht="16.5" customHeight="1">
      <c r="A49" s="31"/>
      <c r="B49" s="8" t="s">
        <v>31</v>
      </c>
      <c r="C49" s="44">
        <f>D49+F49+H49+J49+L49</f>
        <v>288</v>
      </c>
      <c r="D49" s="45">
        <v>288</v>
      </c>
      <c r="E49" s="46"/>
      <c r="F49" s="48"/>
      <c r="G49" s="48"/>
      <c r="H49" s="48"/>
      <c r="I49" s="48"/>
      <c r="J49" s="48"/>
      <c r="K49" s="49"/>
      <c r="L49" s="45"/>
      <c r="M49" s="47"/>
    </row>
    <row r="50" spans="1:13" ht="16.5" customHeight="1">
      <c r="A50" s="31"/>
      <c r="B50" s="8" t="s">
        <v>32</v>
      </c>
      <c r="C50" s="44">
        <f aca="true" t="shared" si="11" ref="C50:C61">D50+F50+H50+J50+L50</f>
        <v>399</v>
      </c>
      <c r="D50" s="45">
        <v>399</v>
      </c>
      <c r="E50" s="46"/>
      <c r="F50" s="48"/>
      <c r="G50" s="48"/>
      <c r="H50" s="48"/>
      <c r="I50" s="48"/>
      <c r="J50" s="48"/>
      <c r="K50" s="49"/>
      <c r="L50" s="45"/>
      <c r="M50" s="47"/>
    </row>
    <row r="51" spans="1:13" ht="16.5" customHeight="1">
      <c r="A51" s="31"/>
      <c r="B51" s="8" t="s">
        <v>33</v>
      </c>
      <c r="C51" s="44">
        <f t="shared" si="11"/>
        <v>293</v>
      </c>
      <c r="D51" s="45">
        <v>293</v>
      </c>
      <c r="E51" s="46"/>
      <c r="F51" s="48"/>
      <c r="G51" s="48"/>
      <c r="H51" s="48"/>
      <c r="I51" s="48"/>
      <c r="J51" s="48"/>
      <c r="K51" s="49"/>
      <c r="L51" s="45"/>
      <c r="M51" s="47"/>
    </row>
    <row r="52" spans="1:13" s="2" customFormat="1" ht="16.5" customHeight="1">
      <c r="A52" s="31"/>
      <c r="B52" s="7" t="s">
        <v>139</v>
      </c>
      <c r="C52" s="39">
        <f>D52+F52+H52+J52+L52</f>
        <v>49975</v>
      </c>
      <c r="D52" s="52">
        <f>SUM(D53:D61)</f>
        <v>47209</v>
      </c>
      <c r="E52" s="52"/>
      <c r="F52" s="52">
        <f aca="true" t="shared" si="12" ref="F52:L52">SUM(F53:F61)</f>
        <v>1061</v>
      </c>
      <c r="G52" s="52"/>
      <c r="H52" s="52">
        <f t="shared" si="12"/>
        <v>918</v>
      </c>
      <c r="I52" s="52"/>
      <c r="J52" s="52">
        <f t="shared" si="12"/>
        <v>265</v>
      </c>
      <c r="K52" s="52"/>
      <c r="L52" s="52">
        <f t="shared" si="12"/>
        <v>522</v>
      </c>
      <c r="M52" s="42"/>
    </row>
    <row r="53" spans="1:13" ht="16.5" customHeight="1">
      <c r="A53" s="31"/>
      <c r="B53" s="8" t="s">
        <v>34</v>
      </c>
      <c r="C53" s="44">
        <f t="shared" si="11"/>
        <v>1169</v>
      </c>
      <c r="D53" s="45">
        <v>1169</v>
      </c>
      <c r="E53" s="46"/>
      <c r="F53" s="48"/>
      <c r="G53" s="48"/>
      <c r="H53" s="48"/>
      <c r="I53" s="48"/>
      <c r="J53" s="48"/>
      <c r="K53" s="49"/>
      <c r="L53" s="45"/>
      <c r="M53" s="47"/>
    </row>
    <row r="54" spans="1:13" ht="16.5" customHeight="1">
      <c r="A54" s="31"/>
      <c r="B54" s="8" t="s">
        <v>35</v>
      </c>
      <c r="C54" s="44">
        <f t="shared" si="11"/>
        <v>5965</v>
      </c>
      <c r="D54" s="45">
        <v>5912</v>
      </c>
      <c r="E54" s="46" t="s">
        <v>166</v>
      </c>
      <c r="F54" s="48"/>
      <c r="G54" s="48"/>
      <c r="H54" s="48"/>
      <c r="I54" s="48"/>
      <c r="J54" s="48"/>
      <c r="K54" s="49"/>
      <c r="L54" s="45">
        <v>53</v>
      </c>
      <c r="M54" s="50" t="s">
        <v>166</v>
      </c>
    </row>
    <row r="55" spans="1:13" ht="61.5">
      <c r="A55" s="31"/>
      <c r="B55" s="8" t="s">
        <v>36</v>
      </c>
      <c r="C55" s="44">
        <f t="shared" si="11"/>
        <v>7394</v>
      </c>
      <c r="D55" s="45">
        <v>7065</v>
      </c>
      <c r="E55" s="46" t="s">
        <v>166</v>
      </c>
      <c r="F55" s="48"/>
      <c r="G55" s="48"/>
      <c r="H55" s="48">
        <v>234</v>
      </c>
      <c r="I55" s="46" t="s">
        <v>166</v>
      </c>
      <c r="J55" s="48"/>
      <c r="K55" s="49"/>
      <c r="L55" s="45">
        <v>95</v>
      </c>
      <c r="M55" s="51" t="s">
        <v>170</v>
      </c>
    </row>
    <row r="56" spans="1:13" ht="16.5" customHeight="1">
      <c r="A56" s="31"/>
      <c r="B56" s="8" t="s">
        <v>37</v>
      </c>
      <c r="C56" s="44">
        <f t="shared" si="11"/>
        <v>8186</v>
      </c>
      <c r="D56" s="45">
        <v>7909</v>
      </c>
      <c r="E56" s="46" t="s">
        <v>166</v>
      </c>
      <c r="F56" s="48"/>
      <c r="G56" s="48"/>
      <c r="H56" s="48">
        <v>201</v>
      </c>
      <c r="I56" s="46" t="s">
        <v>166</v>
      </c>
      <c r="J56" s="48"/>
      <c r="K56" s="49"/>
      <c r="L56" s="45">
        <v>76</v>
      </c>
      <c r="M56" s="50" t="s">
        <v>166</v>
      </c>
    </row>
    <row r="57" spans="1:13" ht="61.5">
      <c r="A57" s="31"/>
      <c r="B57" s="8" t="s">
        <v>38</v>
      </c>
      <c r="C57" s="44">
        <f t="shared" si="11"/>
        <v>5623</v>
      </c>
      <c r="D57" s="45">
        <v>5397</v>
      </c>
      <c r="E57" s="46" t="s">
        <v>166</v>
      </c>
      <c r="F57" s="48"/>
      <c r="G57" s="48"/>
      <c r="H57" s="48">
        <v>134</v>
      </c>
      <c r="I57" s="46" t="s">
        <v>166</v>
      </c>
      <c r="J57" s="48"/>
      <c r="K57" s="49"/>
      <c r="L57" s="45">
        <v>92</v>
      </c>
      <c r="M57" s="51" t="s">
        <v>171</v>
      </c>
    </row>
    <row r="58" spans="1:13" s="3" customFormat="1" ht="16.5" customHeight="1">
      <c r="A58" s="31"/>
      <c r="B58" s="8" t="s">
        <v>39</v>
      </c>
      <c r="C58" s="44">
        <f t="shared" si="11"/>
        <v>4557</v>
      </c>
      <c r="D58" s="45">
        <v>4000</v>
      </c>
      <c r="E58" s="46" t="s">
        <v>166</v>
      </c>
      <c r="F58" s="48">
        <v>506</v>
      </c>
      <c r="G58" s="49" t="s">
        <v>166</v>
      </c>
      <c r="H58" s="48"/>
      <c r="I58" s="48"/>
      <c r="J58" s="48"/>
      <c r="K58" s="49"/>
      <c r="L58" s="45">
        <v>51</v>
      </c>
      <c r="M58" s="50" t="s">
        <v>166</v>
      </c>
    </row>
    <row r="59" spans="1:13" ht="16.5" customHeight="1">
      <c r="A59" s="31"/>
      <c r="B59" s="8" t="s">
        <v>40</v>
      </c>
      <c r="C59" s="44">
        <f t="shared" si="11"/>
        <v>6894</v>
      </c>
      <c r="D59" s="45">
        <v>6667</v>
      </c>
      <c r="E59" s="46" t="s">
        <v>166</v>
      </c>
      <c r="F59" s="48"/>
      <c r="G59" s="49"/>
      <c r="H59" s="48">
        <v>166</v>
      </c>
      <c r="I59" s="49" t="s">
        <v>172</v>
      </c>
      <c r="J59" s="48"/>
      <c r="K59" s="49"/>
      <c r="L59" s="45">
        <v>61</v>
      </c>
      <c r="M59" s="50" t="s">
        <v>166</v>
      </c>
    </row>
    <row r="60" spans="1:13" ht="16.5" customHeight="1">
      <c r="A60" s="31"/>
      <c r="B60" s="8" t="s">
        <v>41</v>
      </c>
      <c r="C60" s="44">
        <f t="shared" si="11"/>
        <v>5710</v>
      </c>
      <c r="D60" s="45">
        <v>4656</v>
      </c>
      <c r="E60" s="46" t="s">
        <v>166</v>
      </c>
      <c r="F60" s="48">
        <v>555</v>
      </c>
      <c r="G60" s="49" t="s">
        <v>166</v>
      </c>
      <c r="H60" s="48">
        <v>183</v>
      </c>
      <c r="I60" s="49" t="s">
        <v>172</v>
      </c>
      <c r="J60" s="48">
        <v>265</v>
      </c>
      <c r="K60" s="49" t="s">
        <v>173</v>
      </c>
      <c r="L60" s="45">
        <v>51</v>
      </c>
      <c r="M60" s="50" t="s">
        <v>166</v>
      </c>
    </row>
    <row r="61" spans="1:13" ht="16.5" customHeight="1">
      <c r="A61" s="31"/>
      <c r="B61" s="8" t="s">
        <v>42</v>
      </c>
      <c r="C61" s="44">
        <f t="shared" si="11"/>
        <v>4477</v>
      </c>
      <c r="D61" s="45">
        <v>4434</v>
      </c>
      <c r="E61" s="46" t="s">
        <v>166</v>
      </c>
      <c r="F61" s="48"/>
      <c r="G61" s="49"/>
      <c r="H61" s="48"/>
      <c r="I61" s="49"/>
      <c r="J61" s="48"/>
      <c r="K61" s="49"/>
      <c r="L61" s="45">
        <v>43</v>
      </c>
      <c r="M61" s="50" t="s">
        <v>166</v>
      </c>
    </row>
    <row r="62" spans="1:13" s="2" customFormat="1" ht="16.5" customHeight="1">
      <c r="A62" s="31" t="s">
        <v>127</v>
      </c>
      <c r="B62" s="7" t="s">
        <v>151</v>
      </c>
      <c r="C62" s="39">
        <f>D62+F62+H62+J62+L62</f>
        <v>10084</v>
      </c>
      <c r="D62" s="40">
        <f>D63+D67</f>
        <v>9907</v>
      </c>
      <c r="E62" s="40"/>
      <c r="F62" s="40">
        <v>0</v>
      </c>
      <c r="G62" s="40"/>
      <c r="H62" s="40">
        <v>0</v>
      </c>
      <c r="I62" s="40"/>
      <c r="J62" s="40">
        <v>45</v>
      </c>
      <c r="K62" s="40"/>
      <c r="L62" s="40">
        <v>132</v>
      </c>
      <c r="M62" s="42"/>
    </row>
    <row r="63" spans="1:13" s="2" customFormat="1" ht="48.75" customHeight="1">
      <c r="A63" s="31"/>
      <c r="B63" s="7" t="s">
        <v>137</v>
      </c>
      <c r="C63" s="39">
        <f>D63+F63+H63+J63+L63</f>
        <v>1068</v>
      </c>
      <c r="D63" s="40">
        <v>1068</v>
      </c>
      <c r="E63" s="54" t="s">
        <v>174</v>
      </c>
      <c r="F63" s="40">
        <v>0</v>
      </c>
      <c r="G63" s="40"/>
      <c r="H63" s="40">
        <v>0</v>
      </c>
      <c r="I63" s="40"/>
      <c r="J63" s="40">
        <v>0</v>
      </c>
      <c r="K63" s="40"/>
      <c r="L63" s="40">
        <v>0</v>
      </c>
      <c r="M63" s="42"/>
    </row>
    <row r="64" spans="1:13" ht="16.5" customHeight="1">
      <c r="A64" s="31"/>
      <c r="B64" s="8" t="s">
        <v>43</v>
      </c>
      <c r="C64" s="44">
        <f>D64+F64+H64+J64+L64</f>
        <v>229</v>
      </c>
      <c r="D64" s="45">
        <v>229</v>
      </c>
      <c r="E64" s="46"/>
      <c r="F64" s="48"/>
      <c r="G64" s="49"/>
      <c r="H64" s="48"/>
      <c r="I64" s="49"/>
      <c r="J64" s="48"/>
      <c r="K64" s="49"/>
      <c r="L64" s="45"/>
      <c r="M64" s="47"/>
    </row>
    <row r="65" spans="1:13" ht="16.5" customHeight="1">
      <c r="A65" s="31"/>
      <c r="B65" s="8" t="s">
        <v>44</v>
      </c>
      <c r="C65" s="44">
        <f aca="true" t="shared" si="13" ref="C65:C73">D65+F65+H65+J65+L65</f>
        <v>245</v>
      </c>
      <c r="D65" s="45">
        <v>245</v>
      </c>
      <c r="E65" s="46"/>
      <c r="F65" s="48"/>
      <c r="G65" s="49"/>
      <c r="H65" s="48"/>
      <c r="I65" s="49"/>
      <c r="J65" s="48"/>
      <c r="K65" s="49"/>
      <c r="L65" s="45"/>
      <c r="M65" s="47"/>
    </row>
    <row r="66" spans="1:13" ht="16.5" customHeight="1">
      <c r="A66" s="31"/>
      <c r="B66" s="8" t="s">
        <v>45</v>
      </c>
      <c r="C66" s="44">
        <f t="shared" si="13"/>
        <v>339</v>
      </c>
      <c r="D66" s="45">
        <v>339</v>
      </c>
      <c r="E66" s="46"/>
      <c r="F66" s="48"/>
      <c r="G66" s="49"/>
      <c r="H66" s="48"/>
      <c r="I66" s="49"/>
      <c r="J66" s="48"/>
      <c r="K66" s="49"/>
      <c r="L66" s="45"/>
      <c r="M66" s="47"/>
    </row>
    <row r="67" spans="1:13" s="2" customFormat="1" ht="16.5" customHeight="1">
      <c r="A67" s="31"/>
      <c r="B67" s="7" t="s">
        <v>139</v>
      </c>
      <c r="C67" s="39">
        <f>D67+F67+H67+J67+L67</f>
        <v>9016</v>
      </c>
      <c r="D67" s="52">
        <f>SUM(D68:D73)</f>
        <v>8839</v>
      </c>
      <c r="E67" s="52"/>
      <c r="F67" s="52">
        <f aca="true" t="shared" si="14" ref="F67:L67">SUM(F68:F73)</f>
        <v>0</v>
      </c>
      <c r="G67" s="52"/>
      <c r="H67" s="52">
        <f t="shared" si="14"/>
        <v>0</v>
      </c>
      <c r="I67" s="52"/>
      <c r="J67" s="52">
        <f t="shared" si="14"/>
        <v>45</v>
      </c>
      <c r="K67" s="52"/>
      <c r="L67" s="52">
        <f t="shared" si="14"/>
        <v>132</v>
      </c>
      <c r="M67" s="42"/>
    </row>
    <row r="68" spans="1:13" ht="16.5" customHeight="1">
      <c r="A68" s="31"/>
      <c r="B68" s="8" t="s">
        <v>46</v>
      </c>
      <c r="C68" s="44">
        <f t="shared" si="13"/>
        <v>588</v>
      </c>
      <c r="D68" s="45">
        <v>588</v>
      </c>
      <c r="E68" s="46"/>
      <c r="F68" s="48"/>
      <c r="G68" s="49"/>
      <c r="H68" s="48"/>
      <c r="I68" s="49"/>
      <c r="J68" s="48"/>
      <c r="K68" s="49"/>
      <c r="L68" s="45"/>
      <c r="M68" s="47"/>
    </row>
    <row r="69" spans="1:13" ht="16.5" customHeight="1">
      <c r="A69" s="31"/>
      <c r="B69" s="8" t="s">
        <v>47</v>
      </c>
      <c r="C69" s="44">
        <f t="shared" si="13"/>
        <v>626</v>
      </c>
      <c r="D69" s="45">
        <v>626</v>
      </c>
      <c r="E69" s="46"/>
      <c r="F69" s="48"/>
      <c r="G69" s="49"/>
      <c r="H69" s="48"/>
      <c r="I69" s="49"/>
      <c r="J69" s="48"/>
      <c r="K69" s="49"/>
      <c r="L69" s="45"/>
      <c r="M69" s="47"/>
    </row>
    <row r="70" spans="1:13" ht="16.5" customHeight="1">
      <c r="A70" s="31"/>
      <c r="B70" s="8" t="s">
        <v>48</v>
      </c>
      <c r="C70" s="44">
        <f t="shared" si="13"/>
        <v>614</v>
      </c>
      <c r="D70" s="45">
        <v>614</v>
      </c>
      <c r="E70" s="46"/>
      <c r="F70" s="48"/>
      <c r="G70" s="49"/>
      <c r="H70" s="48"/>
      <c r="I70" s="49"/>
      <c r="J70" s="48"/>
      <c r="K70" s="49"/>
      <c r="L70" s="45"/>
      <c r="M70" s="47"/>
    </row>
    <row r="71" spans="1:13" ht="61.5">
      <c r="A71" s="31"/>
      <c r="B71" s="8" t="s">
        <v>49</v>
      </c>
      <c r="C71" s="44">
        <f t="shared" si="13"/>
        <v>5973</v>
      </c>
      <c r="D71" s="45">
        <v>5871</v>
      </c>
      <c r="E71" s="46" t="s">
        <v>166</v>
      </c>
      <c r="F71" s="48"/>
      <c r="G71" s="49"/>
      <c r="H71" s="48"/>
      <c r="I71" s="49"/>
      <c r="J71" s="48"/>
      <c r="K71" s="49"/>
      <c r="L71" s="45">
        <v>102</v>
      </c>
      <c r="M71" s="51" t="s">
        <v>175</v>
      </c>
    </row>
    <row r="72" spans="1:13" ht="16.5" customHeight="1">
      <c r="A72" s="31"/>
      <c r="B72" s="8" t="s">
        <v>50</v>
      </c>
      <c r="C72" s="44">
        <f t="shared" si="13"/>
        <v>687</v>
      </c>
      <c r="D72" s="45">
        <v>687</v>
      </c>
      <c r="E72" s="46"/>
      <c r="F72" s="48"/>
      <c r="G72" s="49"/>
      <c r="H72" s="48"/>
      <c r="I72" s="49"/>
      <c r="J72" s="48"/>
      <c r="K72" s="49"/>
      <c r="L72" s="45"/>
      <c r="M72" s="47"/>
    </row>
    <row r="73" spans="1:13" ht="24">
      <c r="A73" s="31"/>
      <c r="B73" s="8" t="s">
        <v>51</v>
      </c>
      <c r="C73" s="44">
        <f t="shared" si="13"/>
        <v>528</v>
      </c>
      <c r="D73" s="45">
        <v>453</v>
      </c>
      <c r="E73" s="46"/>
      <c r="F73" s="48"/>
      <c r="G73" s="49"/>
      <c r="H73" s="48"/>
      <c r="I73" s="49"/>
      <c r="J73" s="48">
        <v>45</v>
      </c>
      <c r="K73" s="55" t="s">
        <v>176</v>
      </c>
      <c r="L73" s="45">
        <v>30</v>
      </c>
      <c r="M73" s="51" t="s">
        <v>177</v>
      </c>
    </row>
    <row r="74" spans="1:13" s="2" customFormat="1" ht="16.5" customHeight="1">
      <c r="A74" s="31" t="s">
        <v>128</v>
      </c>
      <c r="B74" s="7" t="s">
        <v>150</v>
      </c>
      <c r="C74" s="39">
        <f>D74+F74+H74+J74+L74</f>
        <v>10587</v>
      </c>
      <c r="D74" s="40">
        <f>D75+D78</f>
        <v>9763</v>
      </c>
      <c r="E74" s="40"/>
      <c r="F74" s="40">
        <f aca="true" t="shared" si="15" ref="F74:L74">F75+F78</f>
        <v>385</v>
      </c>
      <c r="G74" s="40"/>
      <c r="H74" s="40">
        <f t="shared" si="15"/>
        <v>0</v>
      </c>
      <c r="I74" s="40"/>
      <c r="J74" s="40">
        <f t="shared" si="15"/>
        <v>348</v>
      </c>
      <c r="K74" s="40"/>
      <c r="L74" s="40">
        <f t="shared" si="15"/>
        <v>91</v>
      </c>
      <c r="M74" s="42"/>
    </row>
    <row r="75" spans="1:13" s="2" customFormat="1" ht="102.75" customHeight="1">
      <c r="A75" s="31"/>
      <c r="B75" s="7" t="s">
        <v>137</v>
      </c>
      <c r="C75" s="39">
        <f>D75+F75+H75+J75+L75</f>
        <v>1973</v>
      </c>
      <c r="D75" s="40">
        <v>1883</v>
      </c>
      <c r="E75" s="54" t="s">
        <v>178</v>
      </c>
      <c r="F75" s="40">
        <v>0</v>
      </c>
      <c r="G75" s="40"/>
      <c r="H75" s="40">
        <v>0</v>
      </c>
      <c r="I75" s="40"/>
      <c r="J75" s="40">
        <v>90</v>
      </c>
      <c r="K75" s="54" t="s">
        <v>206</v>
      </c>
      <c r="L75" s="40">
        <v>0</v>
      </c>
      <c r="M75" s="42"/>
    </row>
    <row r="76" spans="1:13" ht="16.5" customHeight="1">
      <c r="A76" s="31"/>
      <c r="B76" s="8" t="s">
        <v>52</v>
      </c>
      <c r="C76" s="44">
        <f>D76+F76+H76+J76+L76</f>
        <v>232</v>
      </c>
      <c r="D76" s="45">
        <v>232</v>
      </c>
      <c r="E76" s="46"/>
      <c r="F76" s="48"/>
      <c r="G76" s="49"/>
      <c r="H76" s="48"/>
      <c r="I76" s="49"/>
      <c r="J76" s="48"/>
      <c r="K76" s="49"/>
      <c r="L76" s="45"/>
      <c r="M76" s="47"/>
    </row>
    <row r="77" spans="1:13" ht="16.5" customHeight="1">
      <c r="A77" s="31"/>
      <c r="B77" s="8" t="s">
        <v>53</v>
      </c>
      <c r="C77" s="44">
        <f aca="true" t="shared" si="16" ref="C77:C85">D77+F77+H77+J77+L77</f>
        <v>1016</v>
      </c>
      <c r="D77" s="45">
        <v>1016</v>
      </c>
      <c r="E77" s="46"/>
      <c r="F77" s="48"/>
      <c r="G77" s="49"/>
      <c r="H77" s="48"/>
      <c r="I77" s="49"/>
      <c r="J77" s="48"/>
      <c r="K77" s="49"/>
      <c r="L77" s="45"/>
      <c r="M77" s="47"/>
    </row>
    <row r="78" spans="1:13" s="2" customFormat="1" ht="16.5" customHeight="1">
      <c r="A78" s="31"/>
      <c r="B78" s="7" t="s">
        <v>139</v>
      </c>
      <c r="C78" s="39">
        <f>D78+F78+H78+J78+L78</f>
        <v>8614</v>
      </c>
      <c r="D78" s="52">
        <f>SUM(D79:D85)</f>
        <v>7880</v>
      </c>
      <c r="E78" s="52"/>
      <c r="F78" s="52">
        <f aca="true" t="shared" si="17" ref="F78:L78">SUM(F79:F85)</f>
        <v>385</v>
      </c>
      <c r="G78" s="52"/>
      <c r="H78" s="52">
        <f t="shared" si="17"/>
        <v>0</v>
      </c>
      <c r="I78" s="52"/>
      <c r="J78" s="52">
        <f t="shared" si="17"/>
        <v>258</v>
      </c>
      <c r="K78" s="52"/>
      <c r="L78" s="52">
        <f t="shared" si="17"/>
        <v>91</v>
      </c>
      <c r="M78" s="42"/>
    </row>
    <row r="79" spans="1:13" ht="16.5" customHeight="1">
      <c r="A79" s="31"/>
      <c r="B79" s="8" t="s">
        <v>54</v>
      </c>
      <c r="C79" s="44">
        <f t="shared" si="16"/>
        <v>810</v>
      </c>
      <c r="D79" s="45">
        <v>810</v>
      </c>
      <c r="E79" s="46"/>
      <c r="F79" s="48"/>
      <c r="G79" s="49"/>
      <c r="H79" s="48"/>
      <c r="I79" s="49"/>
      <c r="J79" s="48"/>
      <c r="K79" s="49"/>
      <c r="L79" s="45"/>
      <c r="M79" s="47"/>
    </row>
    <row r="80" spans="1:13" ht="16.5" customHeight="1">
      <c r="A80" s="31"/>
      <c r="B80" s="8" t="s">
        <v>55</v>
      </c>
      <c r="C80" s="44">
        <f t="shared" si="16"/>
        <v>936</v>
      </c>
      <c r="D80" s="45">
        <v>936</v>
      </c>
      <c r="E80" s="46"/>
      <c r="F80" s="48"/>
      <c r="G80" s="49"/>
      <c r="H80" s="48"/>
      <c r="I80" s="49"/>
      <c r="J80" s="48"/>
      <c r="K80" s="49"/>
      <c r="L80" s="45"/>
      <c r="M80" s="47"/>
    </row>
    <row r="81" spans="1:13" ht="16.5" customHeight="1">
      <c r="A81" s="31"/>
      <c r="B81" s="8" t="s">
        <v>56</v>
      </c>
      <c r="C81" s="44">
        <f t="shared" si="16"/>
        <v>874</v>
      </c>
      <c r="D81" s="45">
        <v>874</v>
      </c>
      <c r="E81" s="46"/>
      <c r="F81" s="48"/>
      <c r="G81" s="49"/>
      <c r="H81" s="48"/>
      <c r="I81" s="49"/>
      <c r="J81" s="48"/>
      <c r="K81" s="49"/>
      <c r="L81" s="45"/>
      <c r="M81" s="47"/>
    </row>
    <row r="82" spans="1:13" ht="16.5" customHeight="1">
      <c r="A82" s="31"/>
      <c r="B82" s="8" t="s">
        <v>57</v>
      </c>
      <c r="C82" s="44">
        <f t="shared" si="16"/>
        <v>513</v>
      </c>
      <c r="D82" s="45">
        <v>513</v>
      </c>
      <c r="E82" s="46"/>
      <c r="F82" s="48"/>
      <c r="G82" s="49"/>
      <c r="H82" s="48"/>
      <c r="I82" s="49"/>
      <c r="J82" s="48"/>
      <c r="K82" s="49"/>
      <c r="L82" s="45"/>
      <c r="M82" s="47"/>
    </row>
    <row r="83" spans="1:13" ht="16.5" customHeight="1">
      <c r="A83" s="31"/>
      <c r="B83" s="8" t="s">
        <v>58</v>
      </c>
      <c r="C83" s="44">
        <f t="shared" si="16"/>
        <v>1100</v>
      </c>
      <c r="D83" s="45">
        <v>1100</v>
      </c>
      <c r="E83" s="46"/>
      <c r="F83" s="48"/>
      <c r="G83" s="49"/>
      <c r="H83" s="48"/>
      <c r="I83" s="49"/>
      <c r="J83" s="48"/>
      <c r="K83" s="49"/>
      <c r="L83" s="45"/>
      <c r="M83" s="47"/>
    </row>
    <row r="84" spans="1:13" ht="61.5">
      <c r="A84" s="31"/>
      <c r="B84" s="8" t="s">
        <v>59</v>
      </c>
      <c r="C84" s="44">
        <f t="shared" si="16"/>
        <v>4000</v>
      </c>
      <c r="D84" s="45">
        <v>3266</v>
      </c>
      <c r="E84" s="46" t="s">
        <v>166</v>
      </c>
      <c r="F84" s="48">
        <v>385</v>
      </c>
      <c r="G84" s="49" t="s">
        <v>166</v>
      </c>
      <c r="H84" s="48"/>
      <c r="I84" s="49"/>
      <c r="J84" s="48">
        <v>258</v>
      </c>
      <c r="K84" s="49" t="s">
        <v>179</v>
      </c>
      <c r="L84" s="45">
        <v>91</v>
      </c>
      <c r="M84" s="51" t="s">
        <v>180</v>
      </c>
    </row>
    <row r="85" spans="1:13" ht="20.25" customHeight="1">
      <c r="A85" s="31"/>
      <c r="B85" s="35" t="s">
        <v>164</v>
      </c>
      <c r="C85" s="44">
        <f t="shared" si="16"/>
        <v>381</v>
      </c>
      <c r="D85" s="45">
        <v>381</v>
      </c>
      <c r="E85" s="46"/>
      <c r="F85" s="48"/>
      <c r="G85" s="49"/>
      <c r="H85" s="48"/>
      <c r="I85" s="49"/>
      <c r="J85" s="48"/>
      <c r="K85" s="49"/>
      <c r="L85" s="45"/>
      <c r="M85" s="47"/>
    </row>
    <row r="86" spans="1:13" s="2" customFormat="1" ht="16.5" customHeight="1">
      <c r="A86" s="31" t="s">
        <v>129</v>
      </c>
      <c r="B86" s="7" t="s">
        <v>149</v>
      </c>
      <c r="C86" s="39">
        <f>D86+F86+H86+J86+L86</f>
        <v>18865</v>
      </c>
      <c r="D86" s="40">
        <f>D87+D90</f>
        <v>16386</v>
      </c>
      <c r="E86" s="40"/>
      <c r="F86" s="40">
        <f aca="true" t="shared" si="18" ref="F86:L86">F87+F90</f>
        <v>1999</v>
      </c>
      <c r="G86" s="40"/>
      <c r="H86" s="40">
        <f t="shared" si="18"/>
        <v>270</v>
      </c>
      <c r="I86" s="40"/>
      <c r="J86" s="40">
        <f t="shared" si="18"/>
        <v>0</v>
      </c>
      <c r="K86" s="40"/>
      <c r="L86" s="40">
        <f t="shared" si="18"/>
        <v>210</v>
      </c>
      <c r="M86" s="42"/>
    </row>
    <row r="87" spans="1:13" s="2" customFormat="1" ht="16.5" customHeight="1">
      <c r="A87" s="31"/>
      <c r="B87" s="7" t="s">
        <v>136</v>
      </c>
      <c r="C87" s="39">
        <f>D87+F87+H87+J87+L87</f>
        <v>6218</v>
      </c>
      <c r="D87" s="40">
        <f>D88+D89</f>
        <v>5440</v>
      </c>
      <c r="E87" s="40"/>
      <c r="F87" s="40">
        <f aca="true" t="shared" si="19" ref="F87:L87">F88+F89</f>
        <v>719</v>
      </c>
      <c r="G87" s="40"/>
      <c r="H87" s="40">
        <f t="shared" si="19"/>
        <v>0</v>
      </c>
      <c r="I87" s="40"/>
      <c r="J87" s="40">
        <f t="shared" si="19"/>
        <v>0</v>
      </c>
      <c r="K87" s="40"/>
      <c r="L87" s="40">
        <f t="shared" si="19"/>
        <v>59</v>
      </c>
      <c r="M87" s="42"/>
    </row>
    <row r="88" spans="1:13" ht="61.5">
      <c r="A88" s="31"/>
      <c r="B88" s="8" t="s">
        <v>60</v>
      </c>
      <c r="C88" s="44">
        <f aca="true" t="shared" si="20" ref="C88:C95">D88+F88+H88+J88+L88</f>
        <v>4610</v>
      </c>
      <c r="D88" s="45">
        <v>4038</v>
      </c>
      <c r="E88" s="46"/>
      <c r="F88" s="48">
        <v>528</v>
      </c>
      <c r="G88" s="49"/>
      <c r="H88" s="48"/>
      <c r="I88" s="49"/>
      <c r="J88" s="48"/>
      <c r="K88" s="49"/>
      <c r="L88" s="45">
        <v>44</v>
      </c>
      <c r="M88" s="51" t="s">
        <v>181</v>
      </c>
    </row>
    <row r="89" spans="1:13" ht="24">
      <c r="A89" s="31"/>
      <c r="B89" s="8" t="s">
        <v>61</v>
      </c>
      <c r="C89" s="44">
        <f t="shared" si="20"/>
        <v>1608</v>
      </c>
      <c r="D89" s="45">
        <v>1402</v>
      </c>
      <c r="E89" s="46"/>
      <c r="F89" s="48">
        <v>191</v>
      </c>
      <c r="G89" s="49"/>
      <c r="H89" s="48"/>
      <c r="I89" s="49"/>
      <c r="J89" s="48"/>
      <c r="K89" s="49"/>
      <c r="L89" s="45">
        <v>15</v>
      </c>
      <c r="M89" s="51" t="s">
        <v>182</v>
      </c>
    </row>
    <row r="90" spans="1:13" s="2" customFormat="1" ht="15.75" customHeight="1">
      <c r="A90" s="31"/>
      <c r="B90" s="7" t="s">
        <v>138</v>
      </c>
      <c r="C90" s="39">
        <f>D90+F90+H90+J90+L90</f>
        <v>12647</v>
      </c>
      <c r="D90" s="52">
        <f>D91+D92</f>
        <v>10946</v>
      </c>
      <c r="E90" s="52"/>
      <c r="F90" s="52">
        <f aca="true" t="shared" si="21" ref="F90:L90">F91+F92</f>
        <v>1280</v>
      </c>
      <c r="G90" s="52"/>
      <c r="H90" s="52">
        <f t="shared" si="21"/>
        <v>270</v>
      </c>
      <c r="I90" s="52"/>
      <c r="J90" s="52">
        <f t="shared" si="21"/>
        <v>0</v>
      </c>
      <c r="K90" s="52"/>
      <c r="L90" s="52">
        <f t="shared" si="21"/>
        <v>151</v>
      </c>
      <c r="M90" s="42"/>
    </row>
    <row r="91" spans="1:13" ht="16.5" customHeight="1">
      <c r="A91" s="31"/>
      <c r="B91" s="8" t="s">
        <v>62</v>
      </c>
      <c r="C91" s="44">
        <f t="shared" si="20"/>
        <v>5463</v>
      </c>
      <c r="D91" s="45">
        <v>4853</v>
      </c>
      <c r="E91" s="46" t="s">
        <v>166</v>
      </c>
      <c r="F91" s="48">
        <v>552</v>
      </c>
      <c r="G91" s="49" t="s">
        <v>172</v>
      </c>
      <c r="H91" s="48"/>
      <c r="I91" s="49"/>
      <c r="J91" s="48"/>
      <c r="K91" s="49"/>
      <c r="L91" s="45">
        <v>58</v>
      </c>
      <c r="M91" s="50" t="s">
        <v>172</v>
      </c>
    </row>
    <row r="92" spans="1:13" ht="61.5">
      <c r="A92" s="31"/>
      <c r="B92" s="8" t="s">
        <v>63</v>
      </c>
      <c r="C92" s="44">
        <f t="shared" si="20"/>
        <v>7184</v>
      </c>
      <c r="D92" s="45">
        <v>6093</v>
      </c>
      <c r="E92" s="46" t="s">
        <v>166</v>
      </c>
      <c r="F92" s="48">
        <v>728</v>
      </c>
      <c r="G92" s="49" t="s">
        <v>172</v>
      </c>
      <c r="H92" s="48">
        <v>270</v>
      </c>
      <c r="I92" s="49" t="s">
        <v>172</v>
      </c>
      <c r="J92" s="48"/>
      <c r="K92" s="49"/>
      <c r="L92" s="45">
        <v>93</v>
      </c>
      <c r="M92" s="51" t="s">
        <v>183</v>
      </c>
    </row>
    <row r="93" spans="1:13" s="2" customFormat="1" ht="16.5" customHeight="1">
      <c r="A93" s="31" t="s">
        <v>130</v>
      </c>
      <c r="B93" s="7" t="s">
        <v>148</v>
      </c>
      <c r="C93" s="39">
        <f>D93+F93+H93+J93+L93</f>
        <v>12805</v>
      </c>
      <c r="D93" s="40">
        <f>D94+D97</f>
        <v>12644</v>
      </c>
      <c r="E93" s="40"/>
      <c r="F93" s="40">
        <f aca="true" t="shared" si="22" ref="F93:L93">F94+F97</f>
        <v>0</v>
      </c>
      <c r="G93" s="40"/>
      <c r="H93" s="40">
        <f t="shared" si="22"/>
        <v>0</v>
      </c>
      <c r="I93" s="40"/>
      <c r="J93" s="40">
        <f t="shared" si="22"/>
        <v>45</v>
      </c>
      <c r="K93" s="40"/>
      <c r="L93" s="40">
        <f t="shared" si="22"/>
        <v>116</v>
      </c>
      <c r="M93" s="42"/>
    </row>
    <row r="94" spans="1:13" s="2" customFormat="1" ht="37.5">
      <c r="A94" s="31"/>
      <c r="B94" s="7" t="s">
        <v>137</v>
      </c>
      <c r="C94" s="39">
        <f>D94+F94+H94+J94+L94</f>
        <v>2068</v>
      </c>
      <c r="D94" s="40">
        <v>2068</v>
      </c>
      <c r="E94" s="54" t="s">
        <v>184</v>
      </c>
      <c r="F94" s="40">
        <v>0</v>
      </c>
      <c r="G94" s="40"/>
      <c r="H94" s="40">
        <v>0</v>
      </c>
      <c r="I94" s="40"/>
      <c r="J94" s="40">
        <v>0</v>
      </c>
      <c r="K94" s="40"/>
      <c r="L94" s="40">
        <v>0</v>
      </c>
      <c r="M94" s="42"/>
    </row>
    <row r="95" spans="1:13" ht="16.5" customHeight="1">
      <c r="A95" s="31"/>
      <c r="B95" s="8" t="s">
        <v>64</v>
      </c>
      <c r="C95" s="44">
        <f t="shared" si="20"/>
        <v>588</v>
      </c>
      <c r="D95" s="45">
        <v>588</v>
      </c>
      <c r="E95" s="46"/>
      <c r="F95" s="48"/>
      <c r="G95" s="49"/>
      <c r="H95" s="48"/>
      <c r="I95" s="49"/>
      <c r="J95" s="48"/>
      <c r="K95" s="49"/>
      <c r="L95" s="45"/>
      <c r="M95" s="47"/>
    </row>
    <row r="96" spans="1:13" ht="16.5" customHeight="1">
      <c r="A96" s="31"/>
      <c r="B96" s="8" t="s">
        <v>65</v>
      </c>
      <c r="C96" s="44">
        <f aca="true" t="shared" si="23" ref="C96:C101">D96+F96+H96+J96+L96</f>
        <v>1097</v>
      </c>
      <c r="D96" s="45">
        <v>1097</v>
      </c>
      <c r="E96" s="46"/>
      <c r="F96" s="48"/>
      <c r="G96" s="49"/>
      <c r="H96" s="48"/>
      <c r="I96" s="49"/>
      <c r="J96" s="48"/>
      <c r="K96" s="49"/>
      <c r="L96" s="45"/>
      <c r="M96" s="51"/>
    </row>
    <row r="97" spans="1:13" s="2" customFormat="1" ht="16.5" customHeight="1">
      <c r="A97" s="31"/>
      <c r="B97" s="7" t="s">
        <v>139</v>
      </c>
      <c r="C97" s="39">
        <f>D97+F97+H97+J97+L97</f>
        <v>10737</v>
      </c>
      <c r="D97" s="52">
        <f>D98+D99+D100+D101</f>
        <v>10576</v>
      </c>
      <c r="E97" s="52"/>
      <c r="F97" s="52">
        <f aca="true" t="shared" si="24" ref="F97:L97">F98+F99+F100+F101</f>
        <v>0</v>
      </c>
      <c r="G97" s="52"/>
      <c r="H97" s="52">
        <f t="shared" si="24"/>
        <v>0</v>
      </c>
      <c r="I97" s="52"/>
      <c r="J97" s="52">
        <f t="shared" si="24"/>
        <v>45</v>
      </c>
      <c r="K97" s="52"/>
      <c r="L97" s="52">
        <f t="shared" si="24"/>
        <v>116</v>
      </c>
      <c r="M97" s="56"/>
    </row>
    <row r="98" spans="1:13" ht="16.5" customHeight="1">
      <c r="A98" s="31"/>
      <c r="B98" s="8" t="s">
        <v>66</v>
      </c>
      <c r="C98" s="44">
        <f t="shared" si="23"/>
        <v>1188</v>
      </c>
      <c r="D98" s="45">
        <v>1188</v>
      </c>
      <c r="E98" s="46"/>
      <c r="F98" s="48"/>
      <c r="G98" s="49"/>
      <c r="H98" s="48"/>
      <c r="I98" s="49"/>
      <c r="J98" s="48"/>
      <c r="K98" s="49"/>
      <c r="L98" s="45"/>
      <c r="M98" s="51"/>
    </row>
    <row r="99" spans="1:13" ht="16.5" customHeight="1">
      <c r="A99" s="31"/>
      <c r="B99" s="8" t="s">
        <v>67</v>
      </c>
      <c r="C99" s="44">
        <f t="shared" si="23"/>
        <v>1053</v>
      </c>
      <c r="D99" s="45">
        <v>1053</v>
      </c>
      <c r="E99" s="46"/>
      <c r="F99" s="48"/>
      <c r="G99" s="49"/>
      <c r="H99" s="48"/>
      <c r="I99" s="49"/>
      <c r="J99" s="48"/>
      <c r="K99" s="49"/>
      <c r="L99" s="45"/>
      <c r="M99" s="51"/>
    </row>
    <row r="100" spans="1:13" ht="61.5">
      <c r="A100" s="31"/>
      <c r="B100" s="8" t="s">
        <v>68</v>
      </c>
      <c r="C100" s="44">
        <f t="shared" si="23"/>
        <v>7627</v>
      </c>
      <c r="D100" s="45">
        <v>7511</v>
      </c>
      <c r="E100" s="46" t="s">
        <v>166</v>
      </c>
      <c r="F100" s="48"/>
      <c r="G100" s="49"/>
      <c r="H100" s="48"/>
      <c r="I100" s="49"/>
      <c r="J100" s="48"/>
      <c r="K100" s="49"/>
      <c r="L100" s="45">
        <v>116</v>
      </c>
      <c r="M100" s="51" t="s">
        <v>185</v>
      </c>
    </row>
    <row r="101" spans="1:13" ht="35.25" customHeight="1">
      <c r="A101" s="31"/>
      <c r="B101" s="8" t="s">
        <v>69</v>
      </c>
      <c r="C101" s="44">
        <f t="shared" si="23"/>
        <v>869</v>
      </c>
      <c r="D101" s="45">
        <v>824</v>
      </c>
      <c r="E101" s="46"/>
      <c r="F101" s="48"/>
      <c r="G101" s="49"/>
      <c r="H101" s="48"/>
      <c r="I101" s="49"/>
      <c r="J101" s="48">
        <v>45</v>
      </c>
      <c r="K101" s="55" t="s">
        <v>186</v>
      </c>
      <c r="L101" s="45"/>
      <c r="M101" s="51"/>
    </row>
    <row r="102" spans="1:13" s="2" customFormat="1" ht="16.5" customHeight="1">
      <c r="A102" s="31" t="s">
        <v>131</v>
      </c>
      <c r="B102" s="7" t="s">
        <v>157</v>
      </c>
      <c r="C102" s="39">
        <f>D102+F102+H102+J102+L102</f>
        <v>20958</v>
      </c>
      <c r="D102" s="40">
        <f>D103+D106</f>
        <v>20713</v>
      </c>
      <c r="E102" s="40"/>
      <c r="F102" s="40">
        <f aca="true" t="shared" si="25" ref="F102:L102">F103+F106</f>
        <v>0</v>
      </c>
      <c r="G102" s="40"/>
      <c r="H102" s="40">
        <f t="shared" si="25"/>
        <v>0</v>
      </c>
      <c r="I102" s="40"/>
      <c r="J102" s="40">
        <f t="shared" si="25"/>
        <v>45</v>
      </c>
      <c r="K102" s="40"/>
      <c r="L102" s="40">
        <f t="shared" si="25"/>
        <v>200</v>
      </c>
      <c r="M102" s="56"/>
    </row>
    <row r="103" spans="1:13" s="2" customFormat="1" ht="16.5" customHeight="1">
      <c r="A103" s="31"/>
      <c r="B103" s="7" t="s">
        <v>136</v>
      </c>
      <c r="C103" s="39">
        <f>D103+F103+H103+J103+L103</f>
        <v>802</v>
      </c>
      <c r="D103" s="40">
        <f>D104+D105</f>
        <v>802</v>
      </c>
      <c r="E103" s="40"/>
      <c r="F103" s="40">
        <f aca="true" t="shared" si="26" ref="F103:L103">F104+F105</f>
        <v>0</v>
      </c>
      <c r="G103" s="40"/>
      <c r="H103" s="40">
        <f t="shared" si="26"/>
        <v>0</v>
      </c>
      <c r="I103" s="40"/>
      <c r="J103" s="40">
        <f t="shared" si="26"/>
        <v>0</v>
      </c>
      <c r="K103" s="40"/>
      <c r="L103" s="40">
        <f t="shared" si="26"/>
        <v>0</v>
      </c>
      <c r="M103" s="56"/>
    </row>
    <row r="104" spans="1:13" ht="16.5" customHeight="1">
      <c r="A104" s="31"/>
      <c r="B104" s="8" t="s">
        <v>70</v>
      </c>
      <c r="C104" s="44">
        <f>D104+F104+H104+J104+L104</f>
        <v>328</v>
      </c>
      <c r="D104" s="45">
        <v>328</v>
      </c>
      <c r="E104" s="46"/>
      <c r="F104" s="48"/>
      <c r="G104" s="49"/>
      <c r="H104" s="48"/>
      <c r="I104" s="49"/>
      <c r="J104" s="48"/>
      <c r="K104" s="49"/>
      <c r="L104" s="45"/>
      <c r="M104" s="51"/>
    </row>
    <row r="105" spans="1:13" ht="16.5" customHeight="1">
      <c r="A105" s="31"/>
      <c r="B105" s="8" t="s">
        <v>71</v>
      </c>
      <c r="C105" s="44">
        <f aca="true" t="shared" si="27" ref="C105:C115">D105+F105+H105+J105+L105</f>
        <v>474</v>
      </c>
      <c r="D105" s="45">
        <v>474</v>
      </c>
      <c r="E105" s="46"/>
      <c r="F105" s="48"/>
      <c r="G105" s="49"/>
      <c r="H105" s="48"/>
      <c r="I105" s="49"/>
      <c r="J105" s="48"/>
      <c r="K105" s="49"/>
      <c r="L105" s="45"/>
      <c r="M105" s="51"/>
    </row>
    <row r="106" spans="1:13" s="2" customFormat="1" ht="16.5" customHeight="1">
      <c r="A106" s="31"/>
      <c r="B106" s="7" t="s">
        <v>139</v>
      </c>
      <c r="C106" s="39">
        <f>D106+F106+H106+J106+L106</f>
        <v>20156</v>
      </c>
      <c r="D106" s="52">
        <f>SUM(D107:D115)</f>
        <v>19911</v>
      </c>
      <c r="E106" s="52"/>
      <c r="F106" s="52">
        <f aca="true" t="shared" si="28" ref="F106:L106">SUM(F107:F115)</f>
        <v>0</v>
      </c>
      <c r="G106" s="52"/>
      <c r="H106" s="52">
        <f t="shared" si="28"/>
        <v>0</v>
      </c>
      <c r="I106" s="52"/>
      <c r="J106" s="52">
        <f t="shared" si="28"/>
        <v>45</v>
      </c>
      <c r="K106" s="52"/>
      <c r="L106" s="52">
        <f t="shared" si="28"/>
        <v>200</v>
      </c>
      <c r="M106" s="56"/>
    </row>
    <row r="107" spans="1:13" ht="16.5" customHeight="1">
      <c r="A107" s="31"/>
      <c r="B107" s="8" t="s">
        <v>72</v>
      </c>
      <c r="C107" s="44">
        <f t="shared" si="27"/>
        <v>768</v>
      </c>
      <c r="D107" s="45">
        <v>768</v>
      </c>
      <c r="E107" s="46"/>
      <c r="F107" s="48"/>
      <c r="G107" s="49"/>
      <c r="H107" s="48"/>
      <c r="I107" s="49"/>
      <c r="J107" s="48"/>
      <c r="K107" s="49"/>
      <c r="L107" s="45"/>
      <c r="M107" s="51"/>
    </row>
    <row r="108" spans="1:13" ht="16.5" customHeight="1">
      <c r="A108" s="31"/>
      <c r="B108" s="8" t="s">
        <v>73</v>
      </c>
      <c r="C108" s="44">
        <f t="shared" si="27"/>
        <v>4260</v>
      </c>
      <c r="D108" s="45">
        <v>4220</v>
      </c>
      <c r="E108" s="46" t="s">
        <v>166</v>
      </c>
      <c r="F108" s="48"/>
      <c r="G108" s="49"/>
      <c r="H108" s="48"/>
      <c r="I108" s="49"/>
      <c r="J108" s="48"/>
      <c r="K108" s="49"/>
      <c r="L108" s="45">
        <v>40</v>
      </c>
      <c r="M108" s="51" t="s">
        <v>166</v>
      </c>
    </row>
    <row r="109" spans="1:13" ht="16.5" customHeight="1">
      <c r="A109" s="31"/>
      <c r="B109" s="8" t="s">
        <v>74</v>
      </c>
      <c r="C109" s="44">
        <f t="shared" si="27"/>
        <v>1000</v>
      </c>
      <c r="D109" s="45">
        <v>1000</v>
      </c>
      <c r="E109" s="46"/>
      <c r="F109" s="48"/>
      <c r="G109" s="49"/>
      <c r="H109" s="48"/>
      <c r="I109" s="49"/>
      <c r="J109" s="48"/>
      <c r="K109" s="49"/>
      <c r="L109" s="45"/>
      <c r="M109" s="51"/>
    </row>
    <row r="110" spans="1:13" ht="16.5" customHeight="1">
      <c r="A110" s="31"/>
      <c r="B110" s="8" t="s">
        <v>75</v>
      </c>
      <c r="C110" s="44">
        <f t="shared" si="27"/>
        <v>451</v>
      </c>
      <c r="D110" s="45">
        <v>406</v>
      </c>
      <c r="E110" s="46"/>
      <c r="F110" s="48"/>
      <c r="G110" s="49"/>
      <c r="H110" s="48"/>
      <c r="I110" s="49"/>
      <c r="J110" s="48">
        <v>45</v>
      </c>
      <c r="K110" s="49" t="s">
        <v>187</v>
      </c>
      <c r="L110" s="45"/>
      <c r="M110" s="51"/>
    </row>
    <row r="111" spans="1:13" ht="24">
      <c r="A111" s="31"/>
      <c r="B111" s="8" t="s">
        <v>76</v>
      </c>
      <c r="C111" s="44">
        <f t="shared" si="27"/>
        <v>967</v>
      </c>
      <c r="D111" s="45">
        <v>937</v>
      </c>
      <c r="E111" s="46"/>
      <c r="F111" s="48"/>
      <c r="G111" s="49"/>
      <c r="H111" s="48"/>
      <c r="I111" s="49"/>
      <c r="J111" s="48"/>
      <c r="K111" s="49"/>
      <c r="L111" s="45">
        <v>30</v>
      </c>
      <c r="M111" s="51" t="s">
        <v>188</v>
      </c>
    </row>
    <row r="112" spans="1:13" ht="16.5" customHeight="1">
      <c r="A112" s="31"/>
      <c r="B112" s="8" t="s">
        <v>77</v>
      </c>
      <c r="C112" s="44">
        <f t="shared" si="27"/>
        <v>4347</v>
      </c>
      <c r="D112" s="45">
        <v>4300</v>
      </c>
      <c r="E112" s="46" t="s">
        <v>166</v>
      </c>
      <c r="F112" s="48"/>
      <c r="G112" s="49"/>
      <c r="H112" s="48"/>
      <c r="I112" s="49"/>
      <c r="J112" s="48"/>
      <c r="K112" s="49"/>
      <c r="L112" s="45">
        <v>47</v>
      </c>
      <c r="M112" s="51" t="s">
        <v>166</v>
      </c>
    </row>
    <row r="113" spans="1:13" ht="16.5" customHeight="1">
      <c r="A113" s="31"/>
      <c r="B113" s="8" t="s">
        <v>78</v>
      </c>
      <c r="C113" s="44">
        <f t="shared" si="27"/>
        <v>3215</v>
      </c>
      <c r="D113" s="45">
        <v>3173</v>
      </c>
      <c r="E113" s="46" t="s">
        <v>166</v>
      </c>
      <c r="F113" s="48"/>
      <c r="G113" s="49"/>
      <c r="H113" s="48"/>
      <c r="I113" s="49"/>
      <c r="J113" s="48"/>
      <c r="K113" s="49"/>
      <c r="L113" s="45">
        <v>42</v>
      </c>
      <c r="M113" s="51" t="s">
        <v>172</v>
      </c>
    </row>
    <row r="114" spans="1:13" ht="16.5" customHeight="1">
      <c r="A114" s="31"/>
      <c r="B114" s="8" t="s">
        <v>79</v>
      </c>
      <c r="C114" s="44">
        <f t="shared" si="27"/>
        <v>4494</v>
      </c>
      <c r="D114" s="45">
        <v>4453</v>
      </c>
      <c r="E114" s="46" t="s">
        <v>166</v>
      </c>
      <c r="F114" s="48"/>
      <c r="G114" s="49"/>
      <c r="H114" s="48"/>
      <c r="I114" s="49"/>
      <c r="J114" s="48"/>
      <c r="K114" s="49"/>
      <c r="L114" s="45">
        <v>41</v>
      </c>
      <c r="M114" s="51" t="s">
        <v>172</v>
      </c>
    </row>
    <row r="115" spans="1:13" ht="16.5" customHeight="1">
      <c r="A115" s="31"/>
      <c r="B115" s="8" t="s">
        <v>80</v>
      </c>
      <c r="C115" s="44">
        <f t="shared" si="27"/>
        <v>654</v>
      </c>
      <c r="D115" s="45">
        <v>654</v>
      </c>
      <c r="E115" s="46"/>
      <c r="F115" s="48"/>
      <c r="G115" s="49"/>
      <c r="H115" s="48"/>
      <c r="I115" s="49"/>
      <c r="J115" s="48"/>
      <c r="K115" s="49"/>
      <c r="L115" s="45"/>
      <c r="M115" s="51"/>
    </row>
    <row r="116" spans="1:13" s="2" customFormat="1" ht="16.5" customHeight="1">
      <c r="A116" s="31" t="s">
        <v>132</v>
      </c>
      <c r="B116" s="7" t="s">
        <v>147</v>
      </c>
      <c r="C116" s="39">
        <f>D116+F116+H116+J116+L116</f>
        <v>28692</v>
      </c>
      <c r="D116" s="40">
        <f>D117+D120</f>
        <v>26760</v>
      </c>
      <c r="E116" s="40"/>
      <c r="F116" s="40">
        <f aca="true" t="shared" si="29" ref="F116:L116">F117+F120</f>
        <v>1008</v>
      </c>
      <c r="G116" s="40"/>
      <c r="H116" s="40">
        <f t="shared" si="29"/>
        <v>0</v>
      </c>
      <c r="I116" s="40"/>
      <c r="J116" s="40">
        <f t="shared" si="29"/>
        <v>620</v>
      </c>
      <c r="K116" s="40"/>
      <c r="L116" s="40">
        <f t="shared" si="29"/>
        <v>304</v>
      </c>
      <c r="M116" s="56"/>
    </row>
    <row r="117" spans="1:13" s="2" customFormat="1" ht="50.25">
      <c r="A117" s="31"/>
      <c r="B117" s="7" t="s">
        <v>137</v>
      </c>
      <c r="C117" s="39">
        <f>D117+F117+H117+J117+L117</f>
        <v>3512</v>
      </c>
      <c r="D117" s="40">
        <v>2937</v>
      </c>
      <c r="E117" s="54" t="s">
        <v>204</v>
      </c>
      <c r="F117" s="40">
        <v>0</v>
      </c>
      <c r="G117" s="40"/>
      <c r="H117" s="40">
        <v>0</v>
      </c>
      <c r="I117" s="40"/>
      <c r="J117" s="40">
        <v>575</v>
      </c>
      <c r="K117" s="54" t="s">
        <v>205</v>
      </c>
      <c r="L117" s="40">
        <v>0</v>
      </c>
      <c r="M117" s="56"/>
    </row>
    <row r="118" spans="1:13" ht="16.5" customHeight="1">
      <c r="A118" s="31"/>
      <c r="B118" s="8" t="s">
        <v>81</v>
      </c>
      <c r="C118" s="44">
        <f>D118+F118+H118+J118+L118</f>
        <v>1345</v>
      </c>
      <c r="D118" s="45">
        <v>1345</v>
      </c>
      <c r="E118" s="46"/>
      <c r="F118" s="48"/>
      <c r="G118" s="49"/>
      <c r="H118" s="48"/>
      <c r="I118" s="49"/>
      <c r="J118" s="48"/>
      <c r="K118" s="49"/>
      <c r="L118" s="45"/>
      <c r="M118" s="51"/>
    </row>
    <row r="119" spans="1:13" ht="16.5" customHeight="1">
      <c r="A119" s="31"/>
      <c r="B119" s="8" t="s">
        <v>82</v>
      </c>
      <c r="C119" s="44">
        <f aca="true" t="shared" si="30" ref="C119:C129">D119+F119+H119+J119+L119</f>
        <v>808</v>
      </c>
      <c r="D119" s="45">
        <v>808</v>
      </c>
      <c r="E119" s="46"/>
      <c r="F119" s="48"/>
      <c r="G119" s="49"/>
      <c r="H119" s="48"/>
      <c r="I119" s="49"/>
      <c r="J119" s="48"/>
      <c r="K119" s="49"/>
      <c r="L119" s="45"/>
      <c r="M119" s="51"/>
    </row>
    <row r="120" spans="1:13" s="2" customFormat="1" ht="16.5" customHeight="1">
      <c r="A120" s="31"/>
      <c r="B120" s="7" t="s">
        <v>139</v>
      </c>
      <c r="C120" s="39">
        <f>D120+F120+H120+J120+L120</f>
        <v>25180</v>
      </c>
      <c r="D120" s="52">
        <f>SUM(D121:D129)</f>
        <v>23823</v>
      </c>
      <c r="E120" s="52"/>
      <c r="F120" s="52">
        <f aca="true" t="shared" si="31" ref="F120:L120">SUM(F121:F129)</f>
        <v>1008</v>
      </c>
      <c r="G120" s="52"/>
      <c r="H120" s="52">
        <f t="shared" si="31"/>
        <v>0</v>
      </c>
      <c r="I120" s="52"/>
      <c r="J120" s="52">
        <f t="shared" si="31"/>
        <v>45</v>
      </c>
      <c r="K120" s="52"/>
      <c r="L120" s="52">
        <f t="shared" si="31"/>
        <v>304</v>
      </c>
      <c r="M120" s="56"/>
    </row>
    <row r="121" spans="1:13" ht="24">
      <c r="A121" s="31"/>
      <c r="B121" s="8" t="s">
        <v>83</v>
      </c>
      <c r="C121" s="44">
        <f t="shared" si="30"/>
        <v>1432</v>
      </c>
      <c r="D121" s="45">
        <v>1402</v>
      </c>
      <c r="E121" s="46"/>
      <c r="F121" s="48"/>
      <c r="G121" s="49"/>
      <c r="H121" s="48"/>
      <c r="I121" s="49"/>
      <c r="J121" s="48"/>
      <c r="K121" s="49"/>
      <c r="L121" s="45">
        <v>30</v>
      </c>
      <c r="M121" s="51" t="s">
        <v>189</v>
      </c>
    </row>
    <row r="122" spans="1:13" ht="24" customHeight="1">
      <c r="A122" s="31"/>
      <c r="B122" s="8" t="s">
        <v>84</v>
      </c>
      <c r="C122" s="44">
        <f t="shared" si="30"/>
        <v>1374</v>
      </c>
      <c r="D122" s="45">
        <v>1374</v>
      </c>
      <c r="E122" s="46"/>
      <c r="F122" s="48"/>
      <c r="G122" s="49"/>
      <c r="H122" s="48"/>
      <c r="I122" s="49"/>
      <c r="J122" s="48"/>
      <c r="K122" s="49"/>
      <c r="L122" s="45"/>
      <c r="M122" s="51"/>
    </row>
    <row r="123" spans="1:13" ht="61.5">
      <c r="A123" s="31"/>
      <c r="B123" s="8" t="s">
        <v>85</v>
      </c>
      <c r="C123" s="44">
        <f t="shared" si="30"/>
        <v>2427</v>
      </c>
      <c r="D123" s="45">
        <v>2360</v>
      </c>
      <c r="E123" s="46"/>
      <c r="F123" s="48"/>
      <c r="G123" s="49"/>
      <c r="H123" s="48"/>
      <c r="I123" s="49"/>
      <c r="J123" s="48"/>
      <c r="K123" s="49"/>
      <c r="L123" s="45">
        <v>67</v>
      </c>
      <c r="M123" s="51" t="s">
        <v>190</v>
      </c>
    </row>
    <row r="124" spans="1:13" ht="24" customHeight="1">
      <c r="A124" s="31"/>
      <c r="B124" s="8" t="s">
        <v>86</v>
      </c>
      <c r="C124" s="44">
        <f t="shared" si="30"/>
        <v>1427</v>
      </c>
      <c r="D124" s="45">
        <v>1382</v>
      </c>
      <c r="E124" s="46"/>
      <c r="F124" s="48"/>
      <c r="G124" s="49"/>
      <c r="H124" s="48"/>
      <c r="I124" s="49"/>
      <c r="J124" s="48">
        <v>45</v>
      </c>
      <c r="K124" s="49" t="s">
        <v>191</v>
      </c>
      <c r="L124" s="45"/>
      <c r="M124" s="51"/>
    </row>
    <row r="125" spans="1:13" ht="61.5">
      <c r="A125" s="31"/>
      <c r="B125" s="8" t="s">
        <v>87</v>
      </c>
      <c r="C125" s="44">
        <f t="shared" si="30"/>
        <v>3351</v>
      </c>
      <c r="D125" s="45">
        <v>2966</v>
      </c>
      <c r="E125" s="46"/>
      <c r="F125" s="48">
        <v>338</v>
      </c>
      <c r="G125" s="49"/>
      <c r="H125" s="48"/>
      <c r="I125" s="49"/>
      <c r="J125" s="48"/>
      <c r="K125" s="49"/>
      <c r="L125" s="45">
        <v>47</v>
      </c>
      <c r="M125" s="51" t="s">
        <v>192</v>
      </c>
    </row>
    <row r="126" spans="1:13" ht="61.5">
      <c r="A126" s="31"/>
      <c r="B126" s="8" t="s">
        <v>88</v>
      </c>
      <c r="C126" s="44">
        <f t="shared" si="30"/>
        <v>3114</v>
      </c>
      <c r="D126" s="45">
        <v>3051</v>
      </c>
      <c r="E126" s="46"/>
      <c r="F126" s="48"/>
      <c r="G126" s="49"/>
      <c r="H126" s="48"/>
      <c r="I126" s="49"/>
      <c r="J126" s="48"/>
      <c r="K126" s="49"/>
      <c r="L126" s="45">
        <v>63</v>
      </c>
      <c r="M126" s="51" t="s">
        <v>193</v>
      </c>
    </row>
    <row r="127" spans="1:13" ht="16.5" customHeight="1">
      <c r="A127" s="31"/>
      <c r="B127" s="8" t="s">
        <v>89</v>
      </c>
      <c r="C127" s="44">
        <f t="shared" si="30"/>
        <v>969</v>
      </c>
      <c r="D127" s="45">
        <v>969</v>
      </c>
      <c r="E127" s="46"/>
      <c r="F127" s="48"/>
      <c r="G127" s="49"/>
      <c r="H127" s="48"/>
      <c r="I127" s="49"/>
      <c r="J127" s="48"/>
      <c r="K127" s="49"/>
      <c r="L127" s="45"/>
      <c r="M127" s="51"/>
    </row>
    <row r="128" spans="1:13" ht="16.5" customHeight="1">
      <c r="A128" s="31"/>
      <c r="B128" s="8" t="s">
        <v>90</v>
      </c>
      <c r="C128" s="44">
        <f t="shared" si="30"/>
        <v>4814</v>
      </c>
      <c r="D128" s="45">
        <v>4776</v>
      </c>
      <c r="E128" s="46" t="s">
        <v>166</v>
      </c>
      <c r="F128" s="48"/>
      <c r="G128" s="49"/>
      <c r="H128" s="48"/>
      <c r="I128" s="49"/>
      <c r="J128" s="48"/>
      <c r="K128" s="49"/>
      <c r="L128" s="45">
        <v>38</v>
      </c>
      <c r="M128" s="51" t="s">
        <v>172</v>
      </c>
    </row>
    <row r="129" spans="1:13" ht="16.5" customHeight="1">
      <c r="A129" s="31"/>
      <c r="B129" s="8" t="s">
        <v>91</v>
      </c>
      <c r="C129" s="44">
        <f t="shared" si="30"/>
        <v>6272</v>
      </c>
      <c r="D129" s="45">
        <v>5543</v>
      </c>
      <c r="E129" s="46" t="s">
        <v>166</v>
      </c>
      <c r="F129" s="48">
        <v>670</v>
      </c>
      <c r="G129" s="49" t="s">
        <v>166</v>
      </c>
      <c r="H129" s="48"/>
      <c r="I129" s="49"/>
      <c r="J129" s="48"/>
      <c r="K129" s="49"/>
      <c r="L129" s="45">
        <v>59</v>
      </c>
      <c r="M129" s="51" t="s">
        <v>172</v>
      </c>
    </row>
    <row r="130" spans="1:13" s="2" customFormat="1" ht="16.5" customHeight="1">
      <c r="A130" s="31" t="s">
        <v>134</v>
      </c>
      <c r="B130" s="7" t="s">
        <v>145</v>
      </c>
      <c r="C130" s="39">
        <f>D130+F130+H130+J130+L130</f>
        <v>20555</v>
      </c>
      <c r="D130" s="40">
        <f>D131+D133</f>
        <v>19978</v>
      </c>
      <c r="E130" s="40"/>
      <c r="F130" s="40">
        <f aca="true" t="shared" si="32" ref="F130:L130">F131+F133</f>
        <v>0</v>
      </c>
      <c r="G130" s="40"/>
      <c r="H130" s="40">
        <f t="shared" si="32"/>
        <v>372</v>
      </c>
      <c r="I130" s="40"/>
      <c r="J130" s="40">
        <f t="shared" si="32"/>
        <v>0</v>
      </c>
      <c r="K130" s="40"/>
      <c r="L130" s="40">
        <f t="shared" si="32"/>
        <v>205</v>
      </c>
      <c r="M130" s="56"/>
    </row>
    <row r="131" spans="1:13" s="2" customFormat="1" ht="24.75">
      <c r="A131" s="31"/>
      <c r="B131" s="7" t="s">
        <v>137</v>
      </c>
      <c r="C131" s="39">
        <f>D131+F131+H131+J131+L131</f>
        <v>604</v>
      </c>
      <c r="D131" s="40">
        <v>604</v>
      </c>
      <c r="E131" s="54" t="s">
        <v>194</v>
      </c>
      <c r="F131" s="40">
        <v>0</v>
      </c>
      <c r="G131" s="40"/>
      <c r="H131" s="40">
        <v>0</v>
      </c>
      <c r="I131" s="40"/>
      <c r="J131" s="40">
        <v>0</v>
      </c>
      <c r="K131" s="40"/>
      <c r="L131" s="40">
        <v>0</v>
      </c>
      <c r="M131" s="56"/>
    </row>
    <row r="132" spans="1:13" ht="16.5" customHeight="1">
      <c r="A132" s="31"/>
      <c r="B132" s="8" t="s">
        <v>105</v>
      </c>
      <c r="C132" s="44">
        <f>D132+F132+H132+J132+L132</f>
        <v>510</v>
      </c>
      <c r="D132" s="45">
        <v>510</v>
      </c>
      <c r="E132" s="46"/>
      <c r="F132" s="48"/>
      <c r="G132" s="49"/>
      <c r="H132" s="48"/>
      <c r="I132" s="49"/>
      <c r="J132" s="48"/>
      <c r="K132" s="49"/>
      <c r="L132" s="45"/>
      <c r="M132" s="51"/>
    </row>
    <row r="133" spans="1:13" s="2" customFormat="1" ht="16.5" customHeight="1">
      <c r="A133" s="31"/>
      <c r="B133" s="7" t="s">
        <v>142</v>
      </c>
      <c r="C133" s="39">
        <f>D133+F133+H133+J133+L133</f>
        <v>19951</v>
      </c>
      <c r="D133" s="52">
        <f>SUM(D134:D137)</f>
        <v>19374</v>
      </c>
      <c r="E133" s="52"/>
      <c r="F133" s="52">
        <f aca="true" t="shared" si="33" ref="F133:L133">SUM(F134:F137)</f>
        <v>0</v>
      </c>
      <c r="G133" s="52"/>
      <c r="H133" s="52">
        <f t="shared" si="33"/>
        <v>372</v>
      </c>
      <c r="I133" s="52"/>
      <c r="J133" s="52">
        <f t="shared" si="33"/>
        <v>0</v>
      </c>
      <c r="K133" s="52"/>
      <c r="L133" s="52">
        <f t="shared" si="33"/>
        <v>205</v>
      </c>
      <c r="M133" s="56"/>
    </row>
    <row r="134" spans="1:13" ht="24">
      <c r="A134" s="31"/>
      <c r="B134" s="8" t="s">
        <v>106</v>
      </c>
      <c r="C134" s="44">
        <f>D134+F134+H134+J134+L134</f>
        <v>4240</v>
      </c>
      <c r="D134" s="45">
        <v>4198</v>
      </c>
      <c r="E134" s="46"/>
      <c r="F134" s="48"/>
      <c r="G134" s="49"/>
      <c r="H134" s="48"/>
      <c r="I134" s="49"/>
      <c r="J134" s="48"/>
      <c r="K134" s="49"/>
      <c r="L134" s="45">
        <v>42</v>
      </c>
      <c r="M134" s="51" t="s">
        <v>195</v>
      </c>
    </row>
    <row r="135" spans="1:13" ht="61.5">
      <c r="A135" s="31"/>
      <c r="B135" s="8" t="s">
        <v>107</v>
      </c>
      <c r="C135" s="44">
        <f>D135+F135+H135+J135+L135</f>
        <v>8482</v>
      </c>
      <c r="D135" s="45">
        <v>8177</v>
      </c>
      <c r="E135" s="46" t="s">
        <v>166</v>
      </c>
      <c r="F135" s="48"/>
      <c r="G135" s="49"/>
      <c r="H135" s="48">
        <v>198</v>
      </c>
      <c r="I135" s="49" t="s">
        <v>166</v>
      </c>
      <c r="J135" s="48"/>
      <c r="K135" s="49"/>
      <c r="L135" s="45">
        <v>107</v>
      </c>
      <c r="M135" s="51" t="s">
        <v>196</v>
      </c>
    </row>
    <row r="136" spans="1:13" ht="16.5" customHeight="1">
      <c r="A136" s="31"/>
      <c r="B136" s="8" t="s">
        <v>108</v>
      </c>
      <c r="C136" s="44">
        <f>D136+F136+H136+J136+L136</f>
        <v>456</v>
      </c>
      <c r="D136" s="45">
        <v>456</v>
      </c>
      <c r="E136" s="46"/>
      <c r="F136" s="48"/>
      <c r="G136" s="49"/>
      <c r="H136" s="48"/>
      <c r="I136" s="49"/>
      <c r="J136" s="48"/>
      <c r="K136" s="49"/>
      <c r="L136" s="45"/>
      <c r="M136" s="51"/>
    </row>
    <row r="137" spans="1:13" ht="16.5" customHeight="1">
      <c r="A137" s="31"/>
      <c r="B137" s="8" t="s">
        <v>109</v>
      </c>
      <c r="C137" s="44">
        <f>D137+F137+H137+J137+L137</f>
        <v>6773</v>
      </c>
      <c r="D137" s="45">
        <v>6543</v>
      </c>
      <c r="E137" s="46" t="s">
        <v>166</v>
      </c>
      <c r="F137" s="48"/>
      <c r="G137" s="49"/>
      <c r="H137" s="48">
        <v>174</v>
      </c>
      <c r="I137" s="49" t="s">
        <v>166</v>
      </c>
      <c r="J137" s="48"/>
      <c r="K137" s="49"/>
      <c r="L137" s="45">
        <v>56</v>
      </c>
      <c r="M137" s="51" t="s">
        <v>172</v>
      </c>
    </row>
    <row r="138" spans="1:13" s="2" customFormat="1" ht="16.5" customHeight="1">
      <c r="A138" s="31" t="s">
        <v>133</v>
      </c>
      <c r="B138" s="7" t="s">
        <v>146</v>
      </c>
      <c r="C138" s="39">
        <f>D138+F138+H138+J138+L138</f>
        <v>55157</v>
      </c>
      <c r="D138" s="40">
        <f>D139+D141</f>
        <v>49859</v>
      </c>
      <c r="E138" s="40"/>
      <c r="F138" s="40">
        <f aca="true" t="shared" si="34" ref="F138:L138">F139+F141</f>
        <v>3574</v>
      </c>
      <c r="G138" s="40"/>
      <c r="H138" s="40">
        <f t="shared" si="34"/>
        <v>992</v>
      </c>
      <c r="I138" s="40"/>
      <c r="J138" s="40">
        <f t="shared" si="34"/>
        <v>123</v>
      </c>
      <c r="K138" s="40"/>
      <c r="L138" s="40">
        <f t="shared" si="34"/>
        <v>609</v>
      </c>
      <c r="M138" s="56"/>
    </row>
    <row r="139" spans="1:13" s="2" customFormat="1" ht="16.5" customHeight="1">
      <c r="A139" s="31"/>
      <c r="B139" s="7" t="s">
        <v>137</v>
      </c>
      <c r="C139" s="39">
        <f>D139+F139+H139+J139+L139</f>
        <v>1631</v>
      </c>
      <c r="D139" s="40">
        <f>D140</f>
        <v>1631</v>
      </c>
      <c r="E139" s="40"/>
      <c r="F139" s="40">
        <f aca="true" t="shared" si="35" ref="F139:L139">F140</f>
        <v>0</v>
      </c>
      <c r="G139" s="40"/>
      <c r="H139" s="40">
        <f t="shared" si="35"/>
        <v>0</v>
      </c>
      <c r="I139" s="40"/>
      <c r="J139" s="40">
        <f t="shared" si="35"/>
        <v>0</v>
      </c>
      <c r="K139" s="40"/>
      <c r="L139" s="40">
        <f t="shared" si="35"/>
        <v>0</v>
      </c>
      <c r="M139" s="56"/>
    </row>
    <row r="140" spans="1:13" ht="16.5" customHeight="1">
      <c r="A140" s="31"/>
      <c r="B140" s="8" t="s">
        <v>92</v>
      </c>
      <c r="C140" s="44">
        <f>D140+F140+H140+J140+L140</f>
        <v>1631</v>
      </c>
      <c r="D140" s="45">
        <v>1631</v>
      </c>
      <c r="E140" s="46"/>
      <c r="F140" s="48"/>
      <c r="G140" s="49"/>
      <c r="H140" s="48"/>
      <c r="I140" s="49"/>
      <c r="J140" s="48"/>
      <c r="K140" s="49"/>
      <c r="L140" s="45"/>
      <c r="M140" s="51"/>
    </row>
    <row r="141" spans="1:13" s="2" customFormat="1" ht="16.5" customHeight="1">
      <c r="A141" s="31"/>
      <c r="B141" s="7" t="s">
        <v>138</v>
      </c>
      <c r="C141" s="39">
        <f>D141+F141+H141+J141+L141</f>
        <v>53526</v>
      </c>
      <c r="D141" s="52">
        <f>SUM(D142:D153)</f>
        <v>48228</v>
      </c>
      <c r="E141" s="52"/>
      <c r="F141" s="52">
        <f aca="true" t="shared" si="36" ref="F141:L141">SUM(F142:F153)</f>
        <v>3574</v>
      </c>
      <c r="G141" s="52"/>
      <c r="H141" s="52">
        <f t="shared" si="36"/>
        <v>992</v>
      </c>
      <c r="I141" s="52"/>
      <c r="J141" s="52">
        <f t="shared" si="36"/>
        <v>123</v>
      </c>
      <c r="K141" s="52"/>
      <c r="L141" s="52">
        <f t="shared" si="36"/>
        <v>609</v>
      </c>
      <c r="M141" s="56"/>
    </row>
    <row r="142" spans="1:13" ht="16.5" customHeight="1">
      <c r="A142" s="31"/>
      <c r="B142" s="8" t="s">
        <v>93</v>
      </c>
      <c r="C142" s="44">
        <f aca="true" t="shared" si="37" ref="C142:C153">D142+F142+H142+J142+L142</f>
        <v>2468</v>
      </c>
      <c r="D142" s="45">
        <v>2430</v>
      </c>
      <c r="E142" s="46" t="s">
        <v>166</v>
      </c>
      <c r="F142" s="48"/>
      <c r="G142" s="49"/>
      <c r="H142" s="48"/>
      <c r="I142" s="49"/>
      <c r="J142" s="48"/>
      <c r="K142" s="49"/>
      <c r="L142" s="45">
        <v>38</v>
      </c>
      <c r="M142" s="51" t="s">
        <v>166</v>
      </c>
    </row>
    <row r="143" spans="1:13" ht="16.5" customHeight="1">
      <c r="A143" s="31"/>
      <c r="B143" s="8" t="s">
        <v>94</v>
      </c>
      <c r="C143" s="44">
        <f t="shared" si="37"/>
        <v>6970</v>
      </c>
      <c r="D143" s="45">
        <v>6052</v>
      </c>
      <c r="E143" s="46" t="s">
        <v>166</v>
      </c>
      <c r="F143" s="48">
        <v>679</v>
      </c>
      <c r="G143" s="49" t="s">
        <v>166</v>
      </c>
      <c r="H143" s="48">
        <v>149</v>
      </c>
      <c r="I143" s="49" t="s">
        <v>166</v>
      </c>
      <c r="J143" s="48"/>
      <c r="K143" s="49"/>
      <c r="L143" s="45">
        <v>90</v>
      </c>
      <c r="M143" s="51" t="s">
        <v>166</v>
      </c>
    </row>
    <row r="144" spans="1:13" ht="16.5" customHeight="1">
      <c r="A144" s="31"/>
      <c r="B144" s="8" t="s">
        <v>95</v>
      </c>
      <c r="C144" s="44">
        <f t="shared" si="37"/>
        <v>4686</v>
      </c>
      <c r="D144" s="45">
        <v>4640</v>
      </c>
      <c r="E144" s="46" t="s">
        <v>166</v>
      </c>
      <c r="F144" s="48"/>
      <c r="G144" s="49"/>
      <c r="H144" s="48"/>
      <c r="I144" s="49"/>
      <c r="J144" s="48"/>
      <c r="K144" s="49"/>
      <c r="L144" s="45">
        <v>46</v>
      </c>
      <c r="M144" s="51" t="s">
        <v>172</v>
      </c>
    </row>
    <row r="145" spans="1:13" ht="16.5" customHeight="1">
      <c r="A145" s="31"/>
      <c r="B145" s="8" t="s">
        <v>96</v>
      </c>
      <c r="C145" s="44">
        <f t="shared" si="37"/>
        <v>6725</v>
      </c>
      <c r="D145" s="45">
        <v>6495</v>
      </c>
      <c r="E145" s="46" t="s">
        <v>166</v>
      </c>
      <c r="F145" s="48"/>
      <c r="G145" s="49"/>
      <c r="H145" s="48">
        <v>162</v>
      </c>
      <c r="I145" s="49" t="s">
        <v>166</v>
      </c>
      <c r="J145" s="48"/>
      <c r="K145" s="49"/>
      <c r="L145" s="45">
        <v>68</v>
      </c>
      <c r="M145" s="51" t="s">
        <v>166</v>
      </c>
    </row>
    <row r="146" spans="1:13" ht="16.5" customHeight="1">
      <c r="A146" s="31"/>
      <c r="B146" s="8" t="s">
        <v>97</v>
      </c>
      <c r="C146" s="44">
        <f t="shared" si="37"/>
        <v>4593</v>
      </c>
      <c r="D146" s="45">
        <v>4021</v>
      </c>
      <c r="E146" s="46" t="s">
        <v>166</v>
      </c>
      <c r="F146" s="48">
        <v>523</v>
      </c>
      <c r="G146" s="49" t="s">
        <v>166</v>
      </c>
      <c r="H146" s="48"/>
      <c r="I146" s="49"/>
      <c r="J146" s="48"/>
      <c r="K146" s="49"/>
      <c r="L146" s="45">
        <v>49</v>
      </c>
      <c r="M146" s="51" t="s">
        <v>172</v>
      </c>
    </row>
    <row r="147" spans="1:13" ht="61.5">
      <c r="A147" s="31"/>
      <c r="B147" s="8" t="s">
        <v>98</v>
      </c>
      <c r="C147" s="44">
        <f t="shared" si="37"/>
        <v>6014</v>
      </c>
      <c r="D147" s="45">
        <v>5198</v>
      </c>
      <c r="E147" s="46" t="s">
        <v>166</v>
      </c>
      <c r="F147" s="48">
        <v>481</v>
      </c>
      <c r="G147" s="49" t="s">
        <v>166</v>
      </c>
      <c r="H147" s="48">
        <v>249</v>
      </c>
      <c r="I147" s="49" t="s">
        <v>166</v>
      </c>
      <c r="J147" s="48"/>
      <c r="K147" s="49"/>
      <c r="L147" s="45">
        <v>86</v>
      </c>
      <c r="M147" s="51" t="s">
        <v>197</v>
      </c>
    </row>
    <row r="148" spans="1:13" ht="16.5" customHeight="1">
      <c r="A148" s="31"/>
      <c r="B148" s="8" t="s">
        <v>99</v>
      </c>
      <c r="C148" s="44">
        <f t="shared" si="37"/>
        <v>4677</v>
      </c>
      <c r="D148" s="45">
        <v>4082</v>
      </c>
      <c r="E148" s="46" t="s">
        <v>166</v>
      </c>
      <c r="F148" s="48">
        <v>556</v>
      </c>
      <c r="G148" s="49" t="s">
        <v>166</v>
      </c>
      <c r="H148" s="48"/>
      <c r="I148" s="49"/>
      <c r="J148" s="48"/>
      <c r="K148" s="49"/>
      <c r="L148" s="45">
        <v>39</v>
      </c>
      <c r="M148" s="51" t="s">
        <v>172</v>
      </c>
    </row>
    <row r="149" spans="1:13" ht="16.5" customHeight="1">
      <c r="A149" s="31"/>
      <c r="B149" s="8" t="s">
        <v>100</v>
      </c>
      <c r="C149" s="44">
        <f t="shared" si="37"/>
        <v>4259</v>
      </c>
      <c r="D149" s="45">
        <v>3597</v>
      </c>
      <c r="E149" s="46" t="s">
        <v>166</v>
      </c>
      <c r="F149" s="48">
        <v>369</v>
      </c>
      <c r="G149" s="49" t="s">
        <v>166</v>
      </c>
      <c r="H149" s="48">
        <v>250</v>
      </c>
      <c r="I149" s="49" t="s">
        <v>166</v>
      </c>
      <c r="J149" s="48"/>
      <c r="K149" s="49"/>
      <c r="L149" s="45">
        <v>43</v>
      </c>
      <c r="M149" s="51" t="s">
        <v>172</v>
      </c>
    </row>
    <row r="150" spans="1:13" ht="16.5" customHeight="1">
      <c r="A150" s="31"/>
      <c r="B150" s="8" t="s">
        <v>101</v>
      </c>
      <c r="C150" s="44">
        <f t="shared" si="37"/>
        <v>3913</v>
      </c>
      <c r="D150" s="45">
        <v>3456</v>
      </c>
      <c r="E150" s="46" t="s">
        <v>166</v>
      </c>
      <c r="F150" s="48">
        <v>413</v>
      </c>
      <c r="G150" s="49" t="s">
        <v>166</v>
      </c>
      <c r="H150" s="48"/>
      <c r="I150" s="49"/>
      <c r="J150" s="48"/>
      <c r="K150" s="49"/>
      <c r="L150" s="45">
        <v>44</v>
      </c>
      <c r="M150" s="51" t="s">
        <v>172</v>
      </c>
    </row>
    <row r="151" spans="1:13" ht="61.5">
      <c r="A151" s="31"/>
      <c r="B151" s="8" t="s">
        <v>102</v>
      </c>
      <c r="C151" s="44">
        <f t="shared" si="37"/>
        <v>5217</v>
      </c>
      <c r="D151" s="45">
        <v>4416</v>
      </c>
      <c r="E151" s="46" t="s">
        <v>166</v>
      </c>
      <c r="F151" s="48">
        <v>553</v>
      </c>
      <c r="G151" s="49" t="s">
        <v>166</v>
      </c>
      <c r="H151" s="48">
        <v>182</v>
      </c>
      <c r="I151" s="49" t="s">
        <v>166</v>
      </c>
      <c r="J151" s="48"/>
      <c r="K151" s="49"/>
      <c r="L151" s="45">
        <v>66</v>
      </c>
      <c r="M151" s="51" t="s">
        <v>198</v>
      </c>
    </row>
    <row r="152" spans="1:13" ht="24">
      <c r="A152" s="31"/>
      <c r="B152" s="8" t="s">
        <v>103</v>
      </c>
      <c r="C152" s="44">
        <f t="shared" si="37"/>
        <v>2287</v>
      </c>
      <c r="D152" s="45">
        <v>2247</v>
      </c>
      <c r="E152" s="46"/>
      <c r="F152" s="48"/>
      <c r="G152" s="49"/>
      <c r="H152" s="48"/>
      <c r="I152" s="49"/>
      <c r="J152" s="48"/>
      <c r="K152" s="49"/>
      <c r="L152" s="45">
        <v>40</v>
      </c>
      <c r="M152" s="51" t="s">
        <v>199</v>
      </c>
    </row>
    <row r="153" spans="1:13" ht="16.5" customHeight="1">
      <c r="A153" s="31"/>
      <c r="B153" s="9" t="s">
        <v>104</v>
      </c>
      <c r="C153" s="44">
        <f t="shared" si="37"/>
        <v>1717</v>
      </c>
      <c r="D153" s="45">
        <v>1594</v>
      </c>
      <c r="E153" s="46"/>
      <c r="F153" s="48"/>
      <c r="G153" s="49"/>
      <c r="H153" s="48"/>
      <c r="I153" s="49"/>
      <c r="J153" s="48">
        <v>123</v>
      </c>
      <c r="K153" s="49" t="s">
        <v>200</v>
      </c>
      <c r="L153" s="45"/>
      <c r="M153" s="51"/>
    </row>
    <row r="154" spans="1:13" s="2" customFormat="1" ht="33.75" customHeight="1">
      <c r="A154" s="34" t="s">
        <v>143</v>
      </c>
      <c r="B154" s="10" t="s">
        <v>144</v>
      </c>
      <c r="C154" s="39">
        <f>D154+F154+H154+J154+L154</f>
        <v>92314</v>
      </c>
      <c r="D154" s="40">
        <f>SUM(D155:D162)</f>
        <v>83874</v>
      </c>
      <c r="E154" s="40"/>
      <c r="F154" s="40">
        <f aca="true" t="shared" si="38" ref="F154:L154">SUM(F155:F162)</f>
        <v>6118</v>
      </c>
      <c r="G154" s="40"/>
      <c r="H154" s="40">
        <f t="shared" si="38"/>
        <v>1548</v>
      </c>
      <c r="I154" s="40"/>
      <c r="J154" s="40">
        <f t="shared" si="38"/>
        <v>336</v>
      </c>
      <c r="K154" s="40"/>
      <c r="L154" s="40">
        <f t="shared" si="38"/>
        <v>438</v>
      </c>
      <c r="M154" s="56"/>
    </row>
    <row r="155" spans="1:13" ht="16.5" customHeight="1">
      <c r="A155" s="34"/>
      <c r="B155" s="8" t="s">
        <v>110</v>
      </c>
      <c r="C155" s="44">
        <f>D155+F155+H155+J155+L155</f>
        <v>5148</v>
      </c>
      <c r="D155" s="45">
        <v>4795</v>
      </c>
      <c r="E155" s="46"/>
      <c r="F155" s="48">
        <v>353</v>
      </c>
      <c r="G155" s="49"/>
      <c r="H155" s="48"/>
      <c r="I155" s="49"/>
      <c r="J155" s="48"/>
      <c r="K155" s="49"/>
      <c r="L155" s="45"/>
      <c r="M155" s="51"/>
    </row>
    <row r="156" spans="1:13" ht="16.5" customHeight="1">
      <c r="A156" s="34"/>
      <c r="B156" s="8" t="s">
        <v>111</v>
      </c>
      <c r="C156" s="44">
        <f aca="true" t="shared" si="39" ref="C156:C162">D156+F156+H156+J156+L156</f>
        <v>12496</v>
      </c>
      <c r="D156" s="45">
        <v>11424</v>
      </c>
      <c r="E156" s="46" t="s">
        <v>166</v>
      </c>
      <c r="F156" s="48">
        <v>805</v>
      </c>
      <c r="G156" s="49" t="s">
        <v>166</v>
      </c>
      <c r="H156" s="48">
        <v>220</v>
      </c>
      <c r="I156" s="49" t="s">
        <v>166</v>
      </c>
      <c r="J156" s="48"/>
      <c r="K156" s="49"/>
      <c r="L156" s="45">
        <v>47</v>
      </c>
      <c r="M156" s="51" t="s">
        <v>172</v>
      </c>
    </row>
    <row r="157" spans="1:13" ht="61.5">
      <c r="A157" s="34"/>
      <c r="B157" s="8" t="s">
        <v>112</v>
      </c>
      <c r="C157" s="44">
        <f t="shared" si="39"/>
        <v>11675</v>
      </c>
      <c r="D157" s="45">
        <v>10700</v>
      </c>
      <c r="E157" s="46" t="s">
        <v>166</v>
      </c>
      <c r="F157" s="48">
        <v>680</v>
      </c>
      <c r="G157" s="49" t="s">
        <v>166</v>
      </c>
      <c r="H157" s="48">
        <v>210</v>
      </c>
      <c r="I157" s="49" t="s">
        <v>166</v>
      </c>
      <c r="J157" s="48"/>
      <c r="K157" s="49"/>
      <c r="L157" s="45">
        <v>85</v>
      </c>
      <c r="M157" s="51" t="s">
        <v>201</v>
      </c>
    </row>
    <row r="158" spans="1:13" ht="16.5" customHeight="1">
      <c r="A158" s="34"/>
      <c r="B158" s="8" t="s">
        <v>113</v>
      </c>
      <c r="C158" s="44">
        <f t="shared" si="39"/>
        <v>11616</v>
      </c>
      <c r="D158" s="45">
        <v>10633</v>
      </c>
      <c r="E158" s="46" t="s">
        <v>166</v>
      </c>
      <c r="F158" s="48">
        <v>731</v>
      </c>
      <c r="G158" s="49" t="s">
        <v>166</v>
      </c>
      <c r="H158" s="48">
        <v>210</v>
      </c>
      <c r="I158" s="49" t="s">
        <v>166</v>
      </c>
      <c r="J158" s="48"/>
      <c r="K158" s="49"/>
      <c r="L158" s="45">
        <v>42</v>
      </c>
      <c r="M158" s="51" t="s">
        <v>172</v>
      </c>
    </row>
    <row r="159" spans="1:13" ht="16.5" customHeight="1">
      <c r="A159" s="34"/>
      <c r="B159" s="8" t="s">
        <v>114</v>
      </c>
      <c r="C159" s="44">
        <f t="shared" si="39"/>
        <v>12565</v>
      </c>
      <c r="D159" s="45">
        <v>11168</v>
      </c>
      <c r="E159" s="46" t="s">
        <v>166</v>
      </c>
      <c r="F159" s="48">
        <v>1126</v>
      </c>
      <c r="G159" s="49" t="s">
        <v>166</v>
      </c>
      <c r="H159" s="48">
        <v>221</v>
      </c>
      <c r="I159" s="49" t="s">
        <v>166</v>
      </c>
      <c r="J159" s="48"/>
      <c r="K159" s="49"/>
      <c r="L159" s="45">
        <v>50</v>
      </c>
      <c r="M159" s="51" t="s">
        <v>172</v>
      </c>
    </row>
    <row r="160" spans="1:13" ht="61.5">
      <c r="A160" s="34"/>
      <c r="B160" s="8" t="s">
        <v>115</v>
      </c>
      <c r="C160" s="44">
        <f t="shared" si="39"/>
        <v>9358</v>
      </c>
      <c r="D160" s="45">
        <v>8565</v>
      </c>
      <c r="E160" s="46" t="s">
        <v>166</v>
      </c>
      <c r="F160" s="48">
        <v>535</v>
      </c>
      <c r="G160" s="49" t="s">
        <v>166</v>
      </c>
      <c r="H160" s="48">
        <v>181</v>
      </c>
      <c r="I160" s="49" t="s">
        <v>166</v>
      </c>
      <c r="J160" s="48"/>
      <c r="K160" s="49"/>
      <c r="L160" s="45">
        <v>77</v>
      </c>
      <c r="M160" s="51" t="s">
        <v>202</v>
      </c>
    </row>
    <row r="161" spans="1:13" ht="16.5" customHeight="1">
      <c r="A161" s="34"/>
      <c r="B161" s="8" t="s">
        <v>116</v>
      </c>
      <c r="C161" s="44">
        <f t="shared" si="39"/>
        <v>16386</v>
      </c>
      <c r="D161" s="45">
        <v>14693</v>
      </c>
      <c r="E161" s="46" t="s">
        <v>166</v>
      </c>
      <c r="F161" s="48">
        <v>1005</v>
      </c>
      <c r="G161" s="49" t="s">
        <v>166</v>
      </c>
      <c r="H161" s="48">
        <v>278</v>
      </c>
      <c r="I161" s="49" t="s">
        <v>166</v>
      </c>
      <c r="J161" s="48">
        <v>336</v>
      </c>
      <c r="K161" s="49" t="s">
        <v>203</v>
      </c>
      <c r="L161" s="45">
        <v>74</v>
      </c>
      <c r="M161" s="51" t="s">
        <v>172</v>
      </c>
    </row>
    <row r="162" spans="1:13" ht="16.5" customHeight="1">
      <c r="A162" s="34"/>
      <c r="B162" s="8" t="s">
        <v>117</v>
      </c>
      <c r="C162" s="44">
        <f t="shared" si="39"/>
        <v>13070</v>
      </c>
      <c r="D162" s="45">
        <v>11896</v>
      </c>
      <c r="E162" s="46" t="s">
        <v>166</v>
      </c>
      <c r="F162" s="48">
        <v>883</v>
      </c>
      <c r="G162" s="49" t="s">
        <v>166</v>
      </c>
      <c r="H162" s="48">
        <v>228</v>
      </c>
      <c r="I162" s="49" t="s">
        <v>166</v>
      </c>
      <c r="J162" s="48"/>
      <c r="K162" s="49"/>
      <c r="L162" s="45">
        <v>63</v>
      </c>
      <c r="M162" s="51" t="s">
        <v>172</v>
      </c>
    </row>
  </sheetData>
  <sheetProtection/>
  <mergeCells count="25">
    <mergeCell ref="A130:A137"/>
    <mergeCell ref="A154:A162"/>
    <mergeCell ref="A86:A92"/>
    <mergeCell ref="A93:A101"/>
    <mergeCell ref="A62:A73"/>
    <mergeCell ref="A74:A85"/>
    <mergeCell ref="A102:A115"/>
    <mergeCell ref="A6:B6"/>
    <mergeCell ref="A116:A129"/>
    <mergeCell ref="A138:A153"/>
    <mergeCell ref="A4:A5"/>
    <mergeCell ref="A7:A15"/>
    <mergeCell ref="A16:A23"/>
    <mergeCell ref="A24:A31"/>
    <mergeCell ref="A32:A46"/>
    <mergeCell ref="A47:A61"/>
    <mergeCell ref="K3:M3"/>
    <mergeCell ref="A2:M2"/>
    <mergeCell ref="D4:E4"/>
    <mergeCell ref="F4:G4"/>
    <mergeCell ref="H4:I4"/>
    <mergeCell ref="J4:K4"/>
    <mergeCell ref="L4:M4"/>
    <mergeCell ref="C4:C5"/>
    <mergeCell ref="B4:B5"/>
  </mergeCells>
  <printOptions/>
  <pageMargins left="0.75" right="0.75" top="1" bottom="1" header="0.51" footer="0.51"/>
  <pageSetup fitToHeight="1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郭勇雄 10.104.98.147</cp:lastModifiedBy>
  <cp:lastPrinted>2018-12-03T06:27:46Z</cp:lastPrinted>
  <dcterms:created xsi:type="dcterms:W3CDTF">2015-08-09T14:16:00Z</dcterms:created>
  <dcterms:modified xsi:type="dcterms:W3CDTF">2018-12-03T08:03:32Z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