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" sheetId="1" r:id="rId1"/>
  </sheets>
  <definedNames>
    <definedName name="_xlnm._FilterDatabase" localSheetId="0" hidden="1">'2'!$A$4:$G$112</definedName>
  </definedNames>
  <calcPr calcId="144525"/>
</workbook>
</file>

<file path=xl/sharedStrings.xml><?xml version="1.0" encoding="utf-8"?>
<sst xmlns="http://schemas.openxmlformats.org/spreadsheetml/2006/main" count="120" uniqueCount="120">
  <si>
    <t>附件4</t>
  </si>
  <si>
    <t>2022年度后期扶持基金县市区、区域绩效目标分解表</t>
  </si>
  <si>
    <t>地区</t>
  </si>
  <si>
    <t>下达资金（万元）</t>
  </si>
  <si>
    <t>绩效目标</t>
  </si>
  <si>
    <t>后期扶持受益移民人口（人）</t>
  </si>
  <si>
    <t>移民美丽家园项目（个）</t>
  </si>
  <si>
    <t>生产开发及配套设施项目（个）</t>
  </si>
  <si>
    <t>培训移民劳动力（人次）</t>
  </si>
  <si>
    <t>其他项目（个）</t>
  </si>
  <si>
    <t>全省合计</t>
  </si>
  <si>
    <t>市州合计</t>
  </si>
  <si>
    <t>一、长沙市</t>
  </si>
  <si>
    <t>长沙市本级及辖区小计</t>
  </si>
  <si>
    <t>浏阳市</t>
  </si>
  <si>
    <t>宁乡县</t>
  </si>
  <si>
    <t>二、株洲市</t>
  </si>
  <si>
    <t>株洲市本级及辖区小计</t>
  </si>
  <si>
    <t>渌口区</t>
  </si>
  <si>
    <t>醴陵市</t>
  </si>
  <si>
    <t>攸县</t>
  </si>
  <si>
    <t>茶陵县</t>
  </si>
  <si>
    <t>炎陵县</t>
  </si>
  <si>
    <t>三、湘潭市</t>
  </si>
  <si>
    <t>湘潭市本级及辖区小计</t>
  </si>
  <si>
    <t>湘潭县</t>
  </si>
  <si>
    <t>湘乡市</t>
  </si>
  <si>
    <t>韶山市</t>
  </si>
  <si>
    <t>四、衡阳市</t>
  </si>
  <si>
    <t>衡阳市本级及辖区小计</t>
  </si>
  <si>
    <t>衡南县</t>
  </si>
  <si>
    <t>衡阳县</t>
  </si>
  <si>
    <t>衡山县</t>
  </si>
  <si>
    <t>衡东县</t>
  </si>
  <si>
    <t>常宁市</t>
  </si>
  <si>
    <t>祁东县</t>
  </si>
  <si>
    <t>耒阳市</t>
  </si>
  <si>
    <t>五、邵阳市</t>
  </si>
  <si>
    <t>邵阳市本级及辖区小计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</si>
  <si>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</si>
  <si>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</si>
  <si>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</si>
  <si>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</si>
  <si>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</si>
  <si>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</si>
  <si>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</si>
  <si>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</si>
  <si>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</si>
  <si>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六、岳阳市</t>
  </si>
  <si>
    <t>岳阳市本级及辖区小计</t>
  </si>
  <si>
    <t>汩罗市</t>
  </si>
  <si>
    <t>平江县</t>
  </si>
  <si>
    <t>湘阴县</t>
  </si>
  <si>
    <t>临湘市</t>
  </si>
  <si>
    <t>华容县</t>
  </si>
  <si>
    <t>岳阳县</t>
  </si>
  <si>
    <t>七、常德市</t>
  </si>
  <si>
    <t>常德市本级及辖区小计</t>
  </si>
  <si>
    <t>汉寿县</t>
  </si>
  <si>
    <t>澧县</t>
  </si>
  <si>
    <t>临澧县</t>
  </si>
  <si>
    <t>桃源县</t>
  </si>
  <si>
    <t>安乡县</t>
  </si>
  <si>
    <t>津市市</t>
  </si>
  <si>
    <t>石门县</t>
  </si>
  <si>
    <t>八、张家界市</t>
  </si>
  <si>
    <t>张家界市本级及辖区小计</t>
  </si>
  <si>
    <t>慈利县</t>
  </si>
  <si>
    <t>桑植县</t>
  </si>
  <si>
    <t>九、益阳市</t>
  </si>
  <si>
    <t>益阳市本级及辖区小计</t>
  </si>
  <si>
    <t>沅江市</t>
  </si>
  <si>
    <t>桃江县</t>
  </si>
  <si>
    <t>南县</t>
  </si>
  <si>
    <t>安化县</t>
  </si>
  <si>
    <t>十、永州市</t>
  </si>
  <si>
    <t>永州市本级及辖区小计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</si>
  <si>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</si>
  <si>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</si>
  <si>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</si>
  <si>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</si>
  <si>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</si>
  <si>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</si>
  <si>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</si>
  <si>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</si>
  <si>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</si>
  <si>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十一、郴州市</t>
  </si>
  <si>
    <t>郴州市本级及辖区小计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</si>
  <si>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</si>
  <si>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</si>
  <si>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</si>
  <si>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</si>
  <si>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</si>
  <si>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</si>
  <si>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</si>
  <si>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</si>
  <si>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</si>
  <si>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十二、娄底市</t>
  </si>
  <si>
    <t>娄底市本级及辖区小计</t>
  </si>
  <si>
    <t>涟源市</t>
  </si>
  <si>
    <t>冷水江市</t>
  </si>
  <si>
    <t>双峰县</t>
  </si>
  <si>
    <t>新化县</t>
  </si>
  <si>
    <t>十三、怀化市</t>
  </si>
  <si>
    <t>怀化市本级及辖区小计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</si>
  <si>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</si>
  <si>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</si>
  <si>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</si>
  <si>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</si>
  <si>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</si>
  <si>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</si>
  <si>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</si>
  <si>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洪江区</t>
  </si>
  <si>
    <t>洪江市</t>
  </si>
  <si>
    <t>会同县</t>
  </si>
  <si>
    <t>靖州县</t>
  </si>
  <si>
    <t>通道县</t>
  </si>
  <si>
    <t>十四、湘西自治州</t>
  </si>
  <si>
    <t>省直单位合计</t>
  </si>
  <si>
    <t>湖南省水利厅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</si>
</sst>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仿宋"/>
      <charset val="134"/>
    </font>
    <font>
      <b/>
      <sz val="11"/>
      <name val="FangSong"/>
      <charset val="134"/>
    </font>
    <font>
      <sz val="10"/>
      <name val="FangSong"/>
      <charset val="134"/>
    </font>
    <font>
      <sz val="10"/>
      <name val="Times New Roman"/>
      <charset val="134"/>
    </font>
    <font>
      <sz val="10"/>
      <name val="等线"/>
      <charset val="134"/>
    </font>
    <font>
      <b/>
      <sz val="10"/>
      <name val="FangSong"/>
      <charset val="134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19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1" fillId="17" borderId="9" applyNumberFormat="false" applyAlignment="false" applyProtection="false">
      <alignment vertical="center"/>
    </xf>
    <xf numFmtId="0" fontId="13" fillId="13" borderId="5" applyNumberFormat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0" fillId="22" borderId="10" applyNumberFormat="false" applyFon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0" fillId="17" borderId="3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9" fillId="3" borderId="3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0" fontId="1" fillId="0" borderId="0" xfId="0" applyFont="true" applyFill="true"/>
    <xf numFmtId="0" fontId="1" fillId="0" borderId="0" xfId="0" applyFont="true" applyFill="true" applyAlignment="true">
      <alignment horizontal="center"/>
    </xf>
    <xf numFmtId="0" fontId="1" fillId="0" borderId="0" xfId="0" applyFont="true" applyFill="true" applyAlignment="true">
      <alignment horizontal="center"/>
    </xf>
    <xf numFmtId="0" fontId="1" fillId="0" borderId="0" xfId="0" applyFont="true" applyFill="true" applyAlignment="true">
      <alignment wrapText="true"/>
    </xf>
    <xf numFmtId="0" fontId="1" fillId="0" borderId="0" xfId="0" applyFont="true" applyFill="true" applyAlignment="true">
      <alignment wrapText="true"/>
    </xf>
    <xf numFmtId="0" fontId="1" fillId="0" borderId="0" xfId="0" applyFont="true" applyFill="true"/>
    <xf numFmtId="0" fontId="2" fillId="0" borderId="0" xfId="0" applyFont="true" applyFill="true" applyAlignment="true">
      <alignment horizontal="left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4" fillId="0" borderId="2" xfId="1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wrapText="true"/>
    </xf>
    <xf numFmtId="0" fontId="1" fillId="0" borderId="2" xfId="0" applyFont="true" applyFill="true" applyBorder="true" applyAlignment="true">
      <alignment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4"/>
  <sheetViews>
    <sheetView tabSelected="1" zoomScale="115" zoomScaleNormal="115" workbookViewId="0">
      <pane ySplit="5" topLeftCell="A48" activePane="bottomLeft" state="frozen"/>
      <selection/>
      <selection pane="bottomLeft" activeCell="C18" sqref="C18"/>
    </sheetView>
  </sheetViews>
  <sheetFormatPr defaultColWidth="9" defaultRowHeight="13.5" outlineLevelCol="6"/>
  <cols>
    <col min="1" max="1" width="18.875" style="2" customWidth="true"/>
    <col min="2" max="2" width="12.75" style="3" customWidth="true"/>
    <col min="3" max="3" width="12.25" style="4" customWidth="true"/>
    <col min="4" max="5" width="12.25" style="5" customWidth="true"/>
    <col min="6" max="6" width="10.875" style="4" customWidth="true"/>
    <col min="7" max="7" width="9.375" style="4" customWidth="true"/>
    <col min="8" max="16384" width="9" style="6"/>
  </cols>
  <sheetData>
    <row r="1" ht="16.5" customHeight="true" spans="1:1">
      <c r="A1" s="7" t="s">
        <v>0</v>
      </c>
    </row>
    <row r="2" ht="26.25" customHeight="true" spans="1:7">
      <c r="A2" s="8" t="s">
        <v>1</v>
      </c>
      <c r="B2" s="8"/>
      <c r="C2" s="8"/>
      <c r="D2" s="8"/>
      <c r="E2" s="8"/>
      <c r="F2" s="8"/>
      <c r="G2" s="8"/>
    </row>
    <row r="3" ht="19.5" customHeight="true" spans="1:7">
      <c r="A3" s="9" t="s">
        <v>2</v>
      </c>
      <c r="B3" s="9" t="s">
        <v>3</v>
      </c>
      <c r="C3" s="10" t="s">
        <v>4</v>
      </c>
      <c r="D3" s="10"/>
      <c r="E3" s="10"/>
      <c r="F3" s="10"/>
      <c r="G3" s="10"/>
    </row>
    <row r="4" ht="38.25" customHeight="true" spans="1:7">
      <c r="A4" s="11"/>
      <c r="B4" s="11"/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</row>
    <row r="5" s="1" customFormat="true" spans="1:7">
      <c r="A5" s="13" t="s">
        <v>10</v>
      </c>
      <c r="B5" s="14">
        <f>B6+B113</f>
        <v>425047</v>
      </c>
      <c r="C5" s="14">
        <f>SUM(C7,C11,C18,C23,C32,C43,C51,C60,C64,C70,C81,C92,C98,C112)</f>
        <v>2580724</v>
      </c>
      <c r="D5" s="14">
        <f>SUM(D7,D11,D18,D23,D32,D43,D51,D60,D64,D70,D81,D92,D98,D112)</f>
        <v>6913</v>
      </c>
      <c r="E5" s="14">
        <f>SUM(E7,E11,E18,E23,E32,E43,E51,E60,E64,E70,E81,E92,E98,E112)</f>
        <v>8975</v>
      </c>
      <c r="F5" s="14">
        <f>SUM(F7,F11,F18,F23,F32,F43,F51,F60,F64,F70,F81,F92,F98,F112)</f>
        <v>50000</v>
      </c>
      <c r="G5" s="14">
        <f>SUM(G7,G11,G18,G23,G32,G43,G51,G60,G64,G70,G81,G92,G98,G112)</f>
        <v>582</v>
      </c>
    </row>
    <row r="6" s="1" customFormat="true" spans="1:7">
      <c r="A6" s="15" t="s">
        <v>11</v>
      </c>
      <c r="B6" s="14">
        <f>B7+B11+B18+B23+B32+B43+B51+B60+B64+B70+B81+B92+B98+B112</f>
        <v>421721</v>
      </c>
      <c r="C6" s="14">
        <f>C7+C11+C18+C23+C32+C43+C51+C60+C64+C70+C81+C92+C98+C112</f>
        <v>2580724</v>
      </c>
      <c r="D6" s="14">
        <f>D7+D11+D18+D23+D32+D43+D51+D60+D64+D70+D81+D92+D98+D112</f>
        <v>6913</v>
      </c>
      <c r="E6" s="14">
        <f>E7+E11+E18+E23+E32+E43+E51+E60+E64+E70+E81+E92+E98+E112</f>
        <v>8975</v>
      </c>
      <c r="F6" s="14">
        <f>F7+F11+F18+F23+F32+F43+F51+F60+F64+F70+F81+F92+F98+F112</f>
        <v>50000</v>
      </c>
      <c r="G6" s="14">
        <f>G7+G11+G18+G23+G32+G43+G51+G60+G64+G70+G81+G92+G98+G112</f>
        <v>582</v>
      </c>
    </row>
    <row r="7" s="1" customFormat="true" spans="1:7">
      <c r="A7" s="13" t="s">
        <v>12</v>
      </c>
      <c r="B7" s="14">
        <f t="shared" ref="B7:G7" si="0">SUM(B8,B9,B10)</f>
        <v>9745.64</v>
      </c>
      <c r="C7" s="14">
        <f t="shared" si="0"/>
        <v>61894</v>
      </c>
      <c r="D7" s="14">
        <f t="shared" si="0"/>
        <v>188</v>
      </c>
      <c r="E7" s="14">
        <f t="shared" si="0"/>
        <v>153</v>
      </c>
      <c r="F7" s="14">
        <f t="shared" si="0"/>
        <v>1244</v>
      </c>
      <c r="G7" s="14">
        <f t="shared" si="0"/>
        <v>20</v>
      </c>
    </row>
    <row r="8" spans="1:7">
      <c r="A8" s="9" t="s">
        <v>13</v>
      </c>
      <c r="B8" s="16">
        <v>3163.52</v>
      </c>
      <c r="C8" s="11">
        <v>18342</v>
      </c>
      <c r="D8" s="16">
        <v>61</v>
      </c>
      <c r="E8" s="11">
        <v>50</v>
      </c>
      <c r="F8" s="11">
        <v>353</v>
      </c>
      <c r="G8" s="11">
        <v>6</v>
      </c>
    </row>
    <row r="9" spans="1:7">
      <c r="A9" s="9" t="s">
        <v>14</v>
      </c>
      <c r="B9" s="16">
        <v>3553.32</v>
      </c>
      <c r="C9" s="11">
        <v>25522</v>
      </c>
      <c r="D9" s="16">
        <v>69</v>
      </c>
      <c r="E9" s="11">
        <v>55</v>
      </c>
      <c r="F9" s="11">
        <v>514</v>
      </c>
      <c r="G9" s="11">
        <v>8</v>
      </c>
    </row>
    <row r="10" spans="1:7">
      <c r="A10" s="9" t="s">
        <v>15</v>
      </c>
      <c r="B10" s="16">
        <v>3028.8</v>
      </c>
      <c r="C10" s="11">
        <v>18030</v>
      </c>
      <c r="D10" s="16">
        <v>58</v>
      </c>
      <c r="E10" s="11">
        <v>48</v>
      </c>
      <c r="F10" s="11">
        <v>377</v>
      </c>
      <c r="G10" s="11">
        <v>6</v>
      </c>
    </row>
    <row r="11" s="1" customFormat="true" spans="1:7">
      <c r="A11" s="13" t="s">
        <v>16</v>
      </c>
      <c r="B11" s="14">
        <f t="shared" ref="B11:G11" si="1">SUM(B12,B13,B14,B15,B16,B17)</f>
        <v>11468.12</v>
      </c>
      <c r="C11" s="14">
        <f t="shared" si="1"/>
        <v>70852</v>
      </c>
      <c r="D11" s="14">
        <f t="shared" si="1"/>
        <v>198</v>
      </c>
      <c r="E11" s="14">
        <f t="shared" si="1"/>
        <v>194</v>
      </c>
      <c r="F11" s="14">
        <f t="shared" si="1"/>
        <v>1411</v>
      </c>
      <c r="G11" s="14">
        <f t="shared" si="1"/>
        <v>159</v>
      </c>
    </row>
    <row r="12" spans="1:7">
      <c r="A12" s="10" t="s">
        <v>17</v>
      </c>
      <c r="B12" s="16">
        <v>985.7</v>
      </c>
      <c r="C12" s="11">
        <v>5645</v>
      </c>
      <c r="D12" s="16">
        <v>17</v>
      </c>
      <c r="E12" s="11">
        <v>17</v>
      </c>
      <c r="F12" s="11">
        <v>299</v>
      </c>
      <c r="G12" s="11">
        <v>14</v>
      </c>
    </row>
    <row r="13" spans="1:7">
      <c r="A13" s="17" t="s">
        <v>18</v>
      </c>
      <c r="B13" s="16">
        <v>1637.2</v>
      </c>
      <c r="C13" s="11">
        <v>11320</v>
      </c>
      <c r="D13" s="16">
        <v>28</v>
      </c>
      <c r="E13" s="11">
        <v>28</v>
      </c>
      <c r="F13" s="11">
        <v>167</v>
      </c>
      <c r="G13" s="11">
        <v>23</v>
      </c>
    </row>
    <row r="14" spans="1:7">
      <c r="A14" s="10" t="s">
        <v>19</v>
      </c>
      <c r="B14" s="16">
        <v>3051.5</v>
      </c>
      <c r="C14" s="11">
        <v>18825</v>
      </c>
      <c r="D14" s="16">
        <v>53</v>
      </c>
      <c r="E14" s="11">
        <v>51</v>
      </c>
      <c r="F14" s="11">
        <v>352</v>
      </c>
      <c r="G14" s="11">
        <v>42</v>
      </c>
    </row>
    <row r="15" spans="1:7">
      <c r="A15" s="10" t="s">
        <v>20</v>
      </c>
      <c r="B15" s="16">
        <v>2691.52</v>
      </c>
      <c r="C15" s="11">
        <v>14092</v>
      </c>
      <c r="D15" s="16">
        <v>47</v>
      </c>
      <c r="E15" s="11">
        <v>46</v>
      </c>
      <c r="F15" s="11">
        <v>356</v>
      </c>
      <c r="G15" s="11">
        <v>37</v>
      </c>
    </row>
    <row r="16" spans="1:7">
      <c r="A16" s="10" t="s">
        <v>21</v>
      </c>
      <c r="B16" s="16">
        <v>2570.88</v>
      </c>
      <c r="C16" s="11">
        <v>16998</v>
      </c>
      <c r="D16" s="16">
        <v>44</v>
      </c>
      <c r="E16" s="11">
        <v>43</v>
      </c>
      <c r="F16" s="11">
        <v>189</v>
      </c>
      <c r="G16" s="11">
        <v>36</v>
      </c>
    </row>
    <row r="17" spans="1:7">
      <c r="A17" s="10" t="s">
        <v>22</v>
      </c>
      <c r="B17" s="16">
        <v>531.32</v>
      </c>
      <c r="C17" s="11">
        <v>3972</v>
      </c>
      <c r="D17" s="16">
        <v>9</v>
      </c>
      <c r="E17" s="11">
        <v>9</v>
      </c>
      <c r="F17" s="11">
        <v>48</v>
      </c>
      <c r="G17" s="11">
        <v>7</v>
      </c>
    </row>
    <row r="18" s="1" customFormat="true" spans="1:7">
      <c r="A18" s="13" t="s">
        <v>23</v>
      </c>
      <c r="B18" s="14">
        <f t="shared" ref="B18:G18" si="2">SUM(B19,B20,B21,B22)</f>
        <v>15259.56</v>
      </c>
      <c r="C18" s="14">
        <f t="shared" si="2"/>
        <v>110776</v>
      </c>
      <c r="D18" s="14">
        <f t="shared" si="2"/>
        <v>300</v>
      </c>
      <c r="E18" s="14">
        <f t="shared" si="2"/>
        <v>459</v>
      </c>
      <c r="F18" s="14">
        <f t="shared" si="2"/>
        <v>2024</v>
      </c>
      <c r="G18" s="14">
        <f t="shared" si="2"/>
        <v>10</v>
      </c>
    </row>
    <row r="19" spans="1:7">
      <c r="A19" s="10" t="s">
        <v>24</v>
      </c>
      <c r="B19" s="16">
        <v>120.28</v>
      </c>
      <c r="C19" s="11">
        <v>788</v>
      </c>
      <c r="D19" s="16">
        <v>2</v>
      </c>
      <c r="E19" s="11">
        <v>4</v>
      </c>
      <c r="F19" s="11">
        <v>0</v>
      </c>
      <c r="G19" s="11">
        <v>0</v>
      </c>
    </row>
    <row r="20" spans="1:7">
      <c r="A20" s="10" t="s">
        <v>25</v>
      </c>
      <c r="B20" s="16">
        <v>3992.86</v>
      </c>
      <c r="C20" s="11">
        <v>29181</v>
      </c>
      <c r="D20" s="16">
        <v>78</v>
      </c>
      <c r="E20" s="11">
        <v>120</v>
      </c>
      <c r="F20" s="11">
        <v>511</v>
      </c>
      <c r="G20" s="11">
        <v>3</v>
      </c>
    </row>
    <row r="21" spans="1:7">
      <c r="A21" s="10" t="s">
        <v>26</v>
      </c>
      <c r="B21" s="16">
        <v>11104.34</v>
      </c>
      <c r="C21" s="11">
        <v>80589</v>
      </c>
      <c r="D21" s="16">
        <v>219</v>
      </c>
      <c r="E21" s="11">
        <v>334</v>
      </c>
      <c r="F21" s="11">
        <v>1513</v>
      </c>
      <c r="G21" s="11">
        <v>7</v>
      </c>
    </row>
    <row r="22" spans="1:7">
      <c r="A22" s="10" t="s">
        <v>27</v>
      </c>
      <c r="B22" s="16">
        <v>42.08</v>
      </c>
      <c r="C22" s="11">
        <v>218</v>
      </c>
      <c r="D22" s="16">
        <v>1</v>
      </c>
      <c r="E22" s="11">
        <v>1</v>
      </c>
      <c r="F22" s="11">
        <v>0</v>
      </c>
      <c r="G22" s="11">
        <v>0</v>
      </c>
    </row>
    <row r="23" s="1" customFormat="true" spans="1:7">
      <c r="A23" s="13" t="s">
        <v>28</v>
      </c>
      <c r="B23" s="14">
        <f t="shared" ref="B23:G23" si="3">SUM(B24,B25,B26,B27,B28,B29,B30,B31)</f>
        <v>37883.06</v>
      </c>
      <c r="C23" s="14">
        <f t="shared" si="3"/>
        <v>250801</v>
      </c>
      <c r="D23" s="14">
        <f t="shared" si="3"/>
        <v>892</v>
      </c>
      <c r="E23" s="14">
        <f t="shared" si="3"/>
        <v>1342</v>
      </c>
      <c r="F23" s="14">
        <f t="shared" si="3"/>
        <v>4710</v>
      </c>
      <c r="G23" s="14">
        <f t="shared" si="3"/>
        <v>33</v>
      </c>
    </row>
    <row r="24" spans="1:7">
      <c r="A24" s="10" t="s">
        <v>29</v>
      </c>
      <c r="B24" s="16">
        <v>1934.28</v>
      </c>
      <c r="C24" s="11">
        <v>13838</v>
      </c>
      <c r="D24" s="11">
        <v>46</v>
      </c>
      <c r="E24" s="11">
        <v>69</v>
      </c>
      <c r="F24" s="11">
        <v>333</v>
      </c>
      <c r="G24" s="11">
        <v>2</v>
      </c>
    </row>
    <row r="25" spans="1:7">
      <c r="A25" s="9" t="s">
        <v>30</v>
      </c>
      <c r="B25" s="16">
        <v>9662</v>
      </c>
      <c r="C25" s="11">
        <v>67550</v>
      </c>
      <c r="D25" s="11">
        <v>226</v>
      </c>
      <c r="E25" s="11">
        <v>342</v>
      </c>
      <c r="F25" s="11">
        <v>1200</v>
      </c>
      <c r="G25" s="11">
        <v>7</v>
      </c>
    </row>
    <row r="26" spans="1:7">
      <c r="A26" s="9" t="s">
        <v>31</v>
      </c>
      <c r="B26" s="16">
        <v>5508.44</v>
      </c>
      <c r="C26" s="11">
        <v>37274</v>
      </c>
      <c r="D26" s="11">
        <v>130</v>
      </c>
      <c r="E26" s="11">
        <v>195</v>
      </c>
      <c r="F26" s="11">
        <v>743</v>
      </c>
      <c r="G26" s="11">
        <v>5</v>
      </c>
    </row>
    <row r="27" spans="1:7">
      <c r="A27" s="9" t="s">
        <v>32</v>
      </c>
      <c r="B27" s="16">
        <v>1763.86</v>
      </c>
      <c r="C27" s="11">
        <v>10981</v>
      </c>
      <c r="D27" s="11">
        <v>42</v>
      </c>
      <c r="E27" s="11">
        <v>62</v>
      </c>
      <c r="F27" s="11">
        <v>268</v>
      </c>
      <c r="G27" s="11">
        <v>2</v>
      </c>
    </row>
    <row r="28" spans="1:7">
      <c r="A28" s="9" t="s">
        <v>33</v>
      </c>
      <c r="B28" s="16">
        <v>6366.08</v>
      </c>
      <c r="C28" s="11">
        <v>33918</v>
      </c>
      <c r="D28" s="11">
        <v>150</v>
      </c>
      <c r="E28" s="11">
        <v>226</v>
      </c>
      <c r="F28" s="11">
        <v>568</v>
      </c>
      <c r="G28" s="11">
        <v>6</v>
      </c>
    </row>
    <row r="29" spans="1:7">
      <c r="A29" s="9" t="s">
        <v>34</v>
      </c>
      <c r="B29" s="16">
        <v>3591.92</v>
      </c>
      <c r="C29" s="11">
        <v>21382</v>
      </c>
      <c r="D29" s="11">
        <v>85</v>
      </c>
      <c r="E29" s="11">
        <v>127</v>
      </c>
      <c r="F29" s="11">
        <v>396</v>
      </c>
      <c r="G29" s="11">
        <v>3</v>
      </c>
    </row>
    <row r="30" spans="1:7">
      <c r="A30" s="9" t="s">
        <v>35</v>
      </c>
      <c r="B30" s="16">
        <v>3615.04</v>
      </c>
      <c r="C30" s="11">
        <v>23584</v>
      </c>
      <c r="D30" s="11">
        <v>85</v>
      </c>
      <c r="E30" s="11">
        <v>128</v>
      </c>
      <c r="F30" s="11">
        <v>459</v>
      </c>
      <c r="G30" s="11">
        <v>3</v>
      </c>
    </row>
    <row r="31" spans="1:7">
      <c r="A31" s="9" t="s">
        <v>36</v>
      </c>
      <c r="B31" s="16">
        <v>5441.44</v>
      </c>
      <c r="C31" s="11">
        <v>42274</v>
      </c>
      <c r="D31" s="11">
        <v>128</v>
      </c>
      <c r="E31" s="11">
        <v>193</v>
      </c>
      <c r="F31" s="11">
        <v>743</v>
      </c>
      <c r="G31" s="11">
        <v>5</v>
      </c>
    </row>
    <row r="32" s="1" customFormat="true" spans="1:7">
      <c r="A32" s="13" t="s">
        <v>37</v>
      </c>
      <c r="B32" s="14">
        <f t="shared" ref="B32:G32" si="4">SUM(B33,B34,B35,B36,B37,B38,B39,B40,B41,B42)</f>
        <v>37974.32</v>
      </c>
      <c r="C32" s="14">
        <f t="shared" si="4"/>
        <v>234072</v>
      </c>
      <c r="D32" s="14">
        <f t="shared" si="4"/>
        <v>816</v>
      </c>
      <c r="E32" s="14">
        <f t="shared" si="4"/>
        <v>663</v>
      </c>
      <c r="F32" s="14">
        <f t="shared" si="4"/>
        <v>4669</v>
      </c>
      <c r="G32" s="14">
        <f t="shared" si="4"/>
        <v>18</v>
      </c>
    </row>
    <row r="33" spans="1:7">
      <c r="A33" s="10" t="s">
        <v>38</v>
      </c>
      <c r="B33" s="16">
        <v>414.44</v>
      </c>
      <c r="C33" s="11">
        <v>2574</v>
      </c>
      <c r="D33" s="16">
        <v>9</v>
      </c>
      <c r="E33" s="11">
        <v>7</v>
      </c>
      <c r="F33" s="11">
        <v>0</v>
      </c>
      <c r="G33" s="11">
        <v>0</v>
      </c>
    </row>
    <row r="34" spans="1:7">
      <c r="A34" s="9" t="s">
        <v>39</v>
      </c>
      <c r="B34" s="16">
        <v>7173.06</v>
      </c>
      <c r="C34" s="11">
        <v>46001</v>
      </c>
      <c r="D34" s="16">
        <v>154</v>
      </c>
      <c r="E34" s="11">
        <v>125</v>
      </c>
      <c r="F34" s="11">
        <v>947</v>
      </c>
      <c r="G34" s="11">
        <v>3</v>
      </c>
    </row>
    <row r="35" spans="1:7">
      <c r="A35" s="9" t="s">
        <v>40</v>
      </c>
      <c r="B35" s="16">
        <v>8309.44</v>
      </c>
      <c r="C35" s="11">
        <v>50024</v>
      </c>
      <c r="D35" s="16">
        <v>178</v>
      </c>
      <c r="E35" s="11">
        <v>145</v>
      </c>
      <c r="F35" s="11">
        <v>1042</v>
      </c>
      <c r="G35" s="11">
        <v>5</v>
      </c>
    </row>
    <row r="36" spans="1:7">
      <c r="A36" s="9" t="s">
        <v>41</v>
      </c>
      <c r="B36" s="16">
        <v>3793.38</v>
      </c>
      <c r="C36" s="11">
        <f>20346+627</f>
        <v>20973</v>
      </c>
      <c r="D36" s="16">
        <v>82</v>
      </c>
      <c r="E36" s="11">
        <v>66</v>
      </c>
      <c r="F36" s="11">
        <v>413</v>
      </c>
      <c r="G36" s="11">
        <v>2</v>
      </c>
    </row>
    <row r="37" spans="1:7">
      <c r="A37" s="9" t="s">
        <v>42</v>
      </c>
      <c r="B37" s="16">
        <v>1412</v>
      </c>
      <c r="C37" s="11">
        <v>8800</v>
      </c>
      <c r="D37" s="16">
        <v>30</v>
      </c>
      <c r="E37" s="11">
        <v>25</v>
      </c>
      <c r="F37" s="11">
        <v>181</v>
      </c>
      <c r="G37" s="11">
        <v>1</v>
      </c>
    </row>
    <row r="38" spans="1:7">
      <c r="A38" s="9" t="s">
        <v>43</v>
      </c>
      <c r="B38" s="16">
        <v>2269.1</v>
      </c>
      <c r="C38" s="11">
        <f>13750+85</f>
        <v>13835</v>
      </c>
      <c r="D38" s="16">
        <v>49</v>
      </c>
      <c r="E38" s="11">
        <v>40</v>
      </c>
      <c r="F38" s="11">
        <v>230</v>
      </c>
      <c r="G38" s="11">
        <v>1</v>
      </c>
    </row>
    <row r="39" spans="1:7">
      <c r="A39" s="9" t="s">
        <v>44</v>
      </c>
      <c r="B39" s="16">
        <v>3156.2</v>
      </c>
      <c r="C39" s="11">
        <v>20370</v>
      </c>
      <c r="D39" s="16">
        <v>68</v>
      </c>
      <c r="E39" s="11">
        <v>55</v>
      </c>
      <c r="F39" s="11">
        <v>379</v>
      </c>
      <c r="G39" s="11">
        <v>1</v>
      </c>
    </row>
    <row r="40" spans="1:7">
      <c r="A40" s="9" t="s">
        <v>45</v>
      </c>
      <c r="B40" s="16">
        <v>2872.7</v>
      </c>
      <c r="C40" s="11">
        <v>19695</v>
      </c>
      <c r="D40" s="16">
        <v>62</v>
      </c>
      <c r="E40" s="11">
        <v>50</v>
      </c>
      <c r="F40" s="11">
        <v>370</v>
      </c>
      <c r="G40" s="11">
        <v>1</v>
      </c>
    </row>
    <row r="41" spans="1:7">
      <c r="A41" s="9" t="s">
        <v>46</v>
      </c>
      <c r="B41" s="16">
        <v>3413.48</v>
      </c>
      <c r="C41" s="11">
        <v>21058</v>
      </c>
      <c r="D41" s="16">
        <v>73</v>
      </c>
      <c r="E41" s="11">
        <v>60</v>
      </c>
      <c r="F41" s="11">
        <v>451</v>
      </c>
      <c r="G41" s="11">
        <v>2</v>
      </c>
    </row>
    <row r="42" spans="1:7">
      <c r="A42" s="9" t="s">
        <v>47</v>
      </c>
      <c r="B42" s="16">
        <v>5160.52</v>
      </c>
      <c r="C42" s="11">
        <v>30742</v>
      </c>
      <c r="D42" s="16">
        <v>111</v>
      </c>
      <c r="E42" s="11">
        <v>90</v>
      </c>
      <c r="F42" s="11">
        <v>656</v>
      </c>
      <c r="G42" s="11">
        <v>2</v>
      </c>
    </row>
    <row r="43" s="1" customFormat="true" spans="1:7">
      <c r="A43" s="13" t="s">
        <v>48</v>
      </c>
      <c r="B43" s="14">
        <f t="shared" ref="B43:G43" si="5">SUM(B44,B45,B46,B47,B48,B49,B50)</f>
        <v>38331.6</v>
      </c>
      <c r="C43" s="14">
        <f t="shared" si="5"/>
        <v>232060</v>
      </c>
      <c r="D43" s="14">
        <f t="shared" si="5"/>
        <v>395</v>
      </c>
      <c r="E43" s="14">
        <f t="shared" si="5"/>
        <v>839</v>
      </c>
      <c r="F43" s="14">
        <f t="shared" si="5"/>
        <v>4444</v>
      </c>
      <c r="G43" s="14">
        <f t="shared" si="5"/>
        <v>34</v>
      </c>
    </row>
    <row r="44" spans="1:7">
      <c r="A44" s="10" t="s">
        <v>49</v>
      </c>
      <c r="B44" s="16">
        <v>7990.02</v>
      </c>
      <c r="C44" s="11">
        <v>53467</v>
      </c>
      <c r="D44" s="16">
        <v>82</v>
      </c>
      <c r="E44" s="11">
        <v>175</v>
      </c>
      <c r="F44" s="11">
        <v>973</v>
      </c>
      <c r="G44" s="11">
        <v>7</v>
      </c>
    </row>
    <row r="45" spans="1:7">
      <c r="A45" s="9" t="s">
        <v>50</v>
      </c>
      <c r="B45" s="16">
        <v>4190.52</v>
      </c>
      <c r="C45" s="11">
        <v>24992</v>
      </c>
      <c r="D45" s="16">
        <v>43</v>
      </c>
      <c r="E45" s="11">
        <v>92</v>
      </c>
      <c r="F45" s="11">
        <v>437</v>
      </c>
      <c r="G45" s="11">
        <v>4</v>
      </c>
    </row>
    <row r="46" spans="1:7">
      <c r="A46" s="9" t="s">
        <v>51</v>
      </c>
      <c r="B46" s="16">
        <v>4808.52</v>
      </c>
      <c r="C46" s="11">
        <v>30592</v>
      </c>
      <c r="D46" s="16">
        <v>50</v>
      </c>
      <c r="E46" s="11">
        <v>105</v>
      </c>
      <c r="F46" s="11">
        <v>548</v>
      </c>
      <c r="G46" s="11">
        <v>4</v>
      </c>
    </row>
    <row r="47" spans="1:7">
      <c r="A47" s="9" t="s">
        <v>52</v>
      </c>
      <c r="B47" s="16">
        <v>7869.22</v>
      </c>
      <c r="C47" s="11">
        <v>33487</v>
      </c>
      <c r="D47" s="16">
        <v>81</v>
      </c>
      <c r="E47" s="11">
        <v>173</v>
      </c>
      <c r="F47" s="11">
        <v>777</v>
      </c>
      <c r="G47" s="11">
        <v>7</v>
      </c>
    </row>
    <row r="48" spans="1:7">
      <c r="A48" s="9" t="s">
        <v>53</v>
      </c>
      <c r="B48" s="16">
        <v>2612.08</v>
      </c>
      <c r="C48" s="11">
        <v>18018</v>
      </c>
      <c r="D48" s="16">
        <v>27</v>
      </c>
      <c r="E48" s="11">
        <v>57</v>
      </c>
      <c r="F48" s="11">
        <v>300</v>
      </c>
      <c r="G48" s="11">
        <v>2</v>
      </c>
    </row>
    <row r="49" spans="1:7">
      <c r="A49" s="9" t="s">
        <v>54</v>
      </c>
      <c r="B49" s="16">
        <v>2158.82</v>
      </c>
      <c r="C49" s="11">
        <v>10897</v>
      </c>
      <c r="D49" s="16">
        <v>22</v>
      </c>
      <c r="E49" s="11">
        <v>47</v>
      </c>
      <c r="F49" s="11">
        <v>198</v>
      </c>
      <c r="G49" s="11">
        <v>2</v>
      </c>
    </row>
    <row r="50" spans="1:7">
      <c r="A50" s="9" t="s">
        <v>55</v>
      </c>
      <c r="B50" s="16">
        <v>8702.42</v>
      </c>
      <c r="C50" s="11">
        <v>60607</v>
      </c>
      <c r="D50" s="16">
        <v>90</v>
      </c>
      <c r="E50" s="11">
        <v>190</v>
      </c>
      <c r="F50" s="11">
        <v>1211</v>
      </c>
      <c r="G50" s="11">
        <v>8</v>
      </c>
    </row>
    <row r="51" s="1" customFormat="true" spans="1:7">
      <c r="A51" s="13" t="s">
        <v>56</v>
      </c>
      <c r="B51" s="14">
        <f t="shared" ref="B51:G51" si="6">SUM(B52,B53,B54,B55,B56,B57,B58,B59)</f>
        <v>41020.02</v>
      </c>
      <c r="C51" s="14">
        <f t="shared" si="6"/>
        <v>220529</v>
      </c>
      <c r="D51" s="14">
        <f t="shared" si="6"/>
        <v>818</v>
      </c>
      <c r="E51" s="14">
        <f t="shared" si="6"/>
        <v>1400</v>
      </c>
      <c r="F51" s="14">
        <f t="shared" si="6"/>
        <v>4338</v>
      </c>
      <c r="G51" s="14">
        <f t="shared" si="6"/>
        <v>29</v>
      </c>
    </row>
    <row r="52" spans="1:7">
      <c r="A52" s="10" t="s">
        <v>57</v>
      </c>
      <c r="B52" s="16">
        <v>15508.7</v>
      </c>
      <c r="C52" s="18">
        <v>69007</v>
      </c>
      <c r="D52" s="16">
        <v>309</v>
      </c>
      <c r="E52" s="11">
        <v>529</v>
      </c>
      <c r="F52" s="11">
        <v>1267</v>
      </c>
      <c r="G52" s="11">
        <v>11</v>
      </c>
    </row>
    <row r="53" spans="1:7">
      <c r="A53" s="9" t="s">
        <v>58</v>
      </c>
      <c r="B53" s="16">
        <v>3333.52</v>
      </c>
      <c r="C53" s="11">
        <v>17492</v>
      </c>
      <c r="D53" s="16">
        <v>66</v>
      </c>
      <c r="E53" s="11">
        <v>114</v>
      </c>
      <c r="F53" s="11">
        <v>266</v>
      </c>
      <c r="G53" s="11">
        <v>2</v>
      </c>
    </row>
    <row r="54" spans="1:7">
      <c r="A54" s="9" t="s">
        <v>59</v>
      </c>
      <c r="B54" s="16">
        <v>5763.12</v>
      </c>
      <c r="C54" s="11">
        <v>35202</v>
      </c>
      <c r="D54" s="16">
        <v>115</v>
      </c>
      <c r="E54" s="11">
        <v>197</v>
      </c>
      <c r="F54" s="11">
        <v>749</v>
      </c>
      <c r="G54" s="11">
        <v>5</v>
      </c>
    </row>
    <row r="55" spans="1:7">
      <c r="A55" s="9" t="s">
        <v>60</v>
      </c>
      <c r="B55" s="16">
        <v>5869.36</v>
      </c>
      <c r="C55" s="11">
        <v>30406</v>
      </c>
      <c r="D55" s="16">
        <v>117</v>
      </c>
      <c r="E55" s="11">
        <v>200</v>
      </c>
      <c r="F55" s="11">
        <v>646</v>
      </c>
      <c r="G55" s="11">
        <v>4</v>
      </c>
    </row>
    <row r="56" spans="1:7">
      <c r="A56" s="9" t="s">
        <v>61</v>
      </c>
      <c r="B56" s="16">
        <v>3742.58</v>
      </c>
      <c r="C56" s="11">
        <v>23343</v>
      </c>
      <c r="D56" s="16">
        <v>75</v>
      </c>
      <c r="E56" s="11">
        <v>128</v>
      </c>
      <c r="F56" s="11">
        <v>584</v>
      </c>
      <c r="G56" s="11">
        <v>3</v>
      </c>
    </row>
    <row r="57" spans="1:7">
      <c r="A57" s="9" t="s">
        <v>62</v>
      </c>
      <c r="B57" s="16">
        <v>301.9</v>
      </c>
      <c r="C57" s="11">
        <v>1565</v>
      </c>
      <c r="D57" s="16">
        <v>6</v>
      </c>
      <c r="E57" s="11">
        <v>10</v>
      </c>
      <c r="F57" s="11">
        <v>33</v>
      </c>
      <c r="G57" s="11">
        <v>0</v>
      </c>
    </row>
    <row r="58" spans="1:7">
      <c r="A58" s="9" t="s">
        <v>63</v>
      </c>
      <c r="B58" s="16">
        <v>137.18</v>
      </c>
      <c r="C58" s="11">
        <v>653</v>
      </c>
      <c r="D58" s="16">
        <v>3</v>
      </c>
      <c r="E58" s="11">
        <v>5</v>
      </c>
      <c r="F58" s="11">
        <v>9</v>
      </c>
      <c r="G58" s="11">
        <v>0</v>
      </c>
    </row>
    <row r="59" spans="1:7">
      <c r="A59" s="9" t="s">
        <v>64</v>
      </c>
      <c r="B59" s="16">
        <v>6363.66</v>
      </c>
      <c r="C59" s="11">
        <v>42861</v>
      </c>
      <c r="D59" s="16">
        <v>127</v>
      </c>
      <c r="E59" s="11">
        <v>217</v>
      </c>
      <c r="F59" s="11">
        <v>784</v>
      </c>
      <c r="G59" s="11">
        <v>4</v>
      </c>
    </row>
    <row r="60" s="1" customFormat="true" spans="1:7">
      <c r="A60" s="13" t="s">
        <v>65</v>
      </c>
      <c r="B60" s="14">
        <f t="shared" ref="B60:G60" si="7">SUM(B61,B62,B63)</f>
        <v>11110.62</v>
      </c>
      <c r="C60" s="14">
        <f t="shared" si="7"/>
        <v>44777</v>
      </c>
      <c r="D60" s="14">
        <f t="shared" si="7"/>
        <v>150</v>
      </c>
      <c r="E60" s="14">
        <f t="shared" si="7"/>
        <v>147</v>
      </c>
      <c r="F60" s="14">
        <f t="shared" si="7"/>
        <v>927</v>
      </c>
      <c r="G60" s="14">
        <f t="shared" si="7"/>
        <v>16</v>
      </c>
    </row>
    <row r="61" spans="1:7">
      <c r="A61" s="10" t="s">
        <v>66</v>
      </c>
      <c r="B61" s="16">
        <v>1599.06</v>
      </c>
      <c r="C61" s="11">
        <v>4751</v>
      </c>
      <c r="D61" s="16">
        <v>22</v>
      </c>
      <c r="E61" s="11">
        <v>21</v>
      </c>
      <c r="F61" s="11">
        <v>109</v>
      </c>
      <c r="G61" s="11">
        <v>2</v>
      </c>
    </row>
    <row r="62" spans="1:7">
      <c r="A62" s="9" t="s">
        <v>67</v>
      </c>
      <c r="B62" s="16">
        <v>5889.28</v>
      </c>
      <c r="C62" s="11">
        <v>27838</v>
      </c>
      <c r="D62" s="16">
        <v>79</v>
      </c>
      <c r="E62" s="11">
        <v>78</v>
      </c>
      <c r="F62" s="11">
        <v>546</v>
      </c>
      <c r="G62" s="11">
        <v>9</v>
      </c>
    </row>
    <row r="63" spans="1:7">
      <c r="A63" s="9" t="s">
        <v>68</v>
      </c>
      <c r="B63" s="16">
        <v>3622.28</v>
      </c>
      <c r="C63" s="11">
        <v>12188</v>
      </c>
      <c r="D63" s="16">
        <v>49</v>
      </c>
      <c r="E63" s="11">
        <v>48</v>
      </c>
      <c r="F63" s="11">
        <v>272</v>
      </c>
      <c r="G63" s="11">
        <v>5</v>
      </c>
    </row>
    <row r="64" s="1" customFormat="true" spans="1:7">
      <c r="A64" s="13" t="s">
        <v>69</v>
      </c>
      <c r="B64" s="14">
        <f t="shared" ref="B64:G64" si="8">SUM(B65,B66,B67,B68,B69)</f>
        <v>27148.76</v>
      </c>
      <c r="C64" s="14">
        <f t="shared" si="8"/>
        <v>154982</v>
      </c>
      <c r="D64" s="14">
        <f t="shared" si="8"/>
        <v>479</v>
      </c>
      <c r="E64" s="14">
        <f t="shared" si="8"/>
        <v>443</v>
      </c>
      <c r="F64" s="14">
        <f t="shared" si="8"/>
        <v>3234</v>
      </c>
      <c r="G64" s="14">
        <f t="shared" si="8"/>
        <v>15</v>
      </c>
    </row>
    <row r="65" spans="1:7">
      <c r="A65" s="10" t="s">
        <v>70</v>
      </c>
      <c r="B65" s="16">
        <v>2354.16</v>
      </c>
      <c r="C65" s="11">
        <v>16436</v>
      </c>
      <c r="D65" s="16">
        <v>42</v>
      </c>
      <c r="E65" s="11">
        <v>38</v>
      </c>
      <c r="F65" s="11">
        <v>341</v>
      </c>
      <c r="G65" s="11">
        <v>1</v>
      </c>
    </row>
    <row r="66" spans="1:7">
      <c r="A66" s="9" t="s">
        <v>71</v>
      </c>
      <c r="B66" s="16">
        <v>6706.66</v>
      </c>
      <c r="C66" s="11">
        <v>35911</v>
      </c>
      <c r="D66" s="16">
        <v>118</v>
      </c>
      <c r="E66" s="11">
        <v>109</v>
      </c>
      <c r="F66" s="11">
        <v>733</v>
      </c>
      <c r="G66" s="11">
        <v>4</v>
      </c>
    </row>
    <row r="67" spans="1:7">
      <c r="A67" s="9" t="s">
        <v>72</v>
      </c>
      <c r="B67" s="16">
        <v>3138.46</v>
      </c>
      <c r="C67" s="11">
        <v>19791</v>
      </c>
      <c r="D67" s="16">
        <v>55</v>
      </c>
      <c r="E67" s="11">
        <v>51</v>
      </c>
      <c r="F67" s="11">
        <v>412</v>
      </c>
      <c r="G67" s="11">
        <v>2</v>
      </c>
    </row>
    <row r="68" spans="1:7">
      <c r="A68" s="9" t="s">
        <v>73</v>
      </c>
      <c r="B68" s="16">
        <v>158.12</v>
      </c>
      <c r="C68" s="11">
        <v>1052</v>
      </c>
      <c r="D68" s="16">
        <v>3</v>
      </c>
      <c r="E68" s="11">
        <v>3</v>
      </c>
      <c r="F68" s="11">
        <v>21</v>
      </c>
      <c r="G68" s="11">
        <v>0</v>
      </c>
    </row>
    <row r="69" spans="1:7">
      <c r="A69" s="9" t="s">
        <v>74</v>
      </c>
      <c r="B69" s="16">
        <v>14791.36</v>
      </c>
      <c r="C69" s="11">
        <v>81792</v>
      </c>
      <c r="D69" s="16">
        <v>261</v>
      </c>
      <c r="E69" s="11">
        <v>242</v>
      </c>
      <c r="F69" s="11">
        <v>1727</v>
      </c>
      <c r="G69" s="11">
        <v>8</v>
      </c>
    </row>
    <row r="70" s="1" customFormat="true" spans="1:7">
      <c r="A70" s="13" t="s">
        <v>75</v>
      </c>
      <c r="B70" s="14">
        <f t="shared" ref="B70:G70" si="9">SUM(B71,B72,B73,B74,B75,B76,B77,B78,B79,B80)</f>
        <v>42189.24</v>
      </c>
      <c r="C70" s="14">
        <f t="shared" si="9"/>
        <v>261215</v>
      </c>
      <c r="D70" s="14">
        <f t="shared" si="9"/>
        <v>372</v>
      </c>
      <c r="E70" s="14">
        <f t="shared" si="9"/>
        <v>602</v>
      </c>
      <c r="F70" s="14">
        <f t="shared" si="9"/>
        <v>4792</v>
      </c>
      <c r="G70" s="14">
        <f t="shared" si="9"/>
        <v>126</v>
      </c>
    </row>
    <row r="71" spans="1:7">
      <c r="A71" s="10" t="s">
        <v>76</v>
      </c>
      <c r="B71" s="16">
        <v>5605.8</v>
      </c>
      <c r="C71" s="11">
        <v>32780</v>
      </c>
      <c r="D71" s="16">
        <v>49</v>
      </c>
      <c r="E71" s="11">
        <v>80</v>
      </c>
      <c r="F71" s="11">
        <v>553</v>
      </c>
      <c r="G71" s="11">
        <v>17</v>
      </c>
    </row>
    <row r="72" spans="1:7">
      <c r="A72" s="9" t="s">
        <v>77</v>
      </c>
      <c r="B72" s="16">
        <v>2228.82</v>
      </c>
      <c r="C72" s="11">
        <v>9347</v>
      </c>
      <c r="D72" s="16">
        <v>20</v>
      </c>
      <c r="E72" s="11">
        <v>32</v>
      </c>
      <c r="F72" s="11">
        <v>179</v>
      </c>
      <c r="G72" s="11">
        <v>7</v>
      </c>
    </row>
    <row r="73" spans="1:7">
      <c r="A73" s="9" t="s">
        <v>78</v>
      </c>
      <c r="B73" s="16">
        <v>10628.32</v>
      </c>
      <c r="C73" s="11">
        <v>78172</v>
      </c>
      <c r="D73" s="16">
        <v>95</v>
      </c>
      <c r="E73" s="11">
        <v>151</v>
      </c>
      <c r="F73" s="11">
        <v>1501</v>
      </c>
      <c r="G73" s="11">
        <v>32</v>
      </c>
    </row>
    <row r="74" spans="1:7">
      <c r="A74" s="9" t="s">
        <v>79</v>
      </c>
      <c r="B74" s="16">
        <v>2113.42</v>
      </c>
      <c r="C74" s="11">
        <v>13957</v>
      </c>
      <c r="D74" s="16">
        <v>19</v>
      </c>
      <c r="E74" s="11">
        <v>30</v>
      </c>
      <c r="F74" s="11">
        <v>246</v>
      </c>
      <c r="G74" s="11">
        <v>6</v>
      </c>
    </row>
    <row r="75" spans="1:7">
      <c r="A75" s="9" t="s">
        <v>80</v>
      </c>
      <c r="B75" s="16">
        <v>816.14</v>
      </c>
      <c r="C75" s="11">
        <v>6069</v>
      </c>
      <c r="D75" s="16">
        <v>7</v>
      </c>
      <c r="E75" s="11">
        <v>12</v>
      </c>
      <c r="F75" s="11">
        <v>111</v>
      </c>
      <c r="G75" s="11">
        <v>2</v>
      </c>
    </row>
    <row r="76" spans="1:7">
      <c r="A76" s="9" t="s">
        <v>81</v>
      </c>
      <c r="B76" s="16">
        <v>8625.66</v>
      </c>
      <c r="C76" s="11">
        <v>39861</v>
      </c>
      <c r="D76" s="16">
        <v>76</v>
      </c>
      <c r="E76" s="11">
        <v>123</v>
      </c>
      <c r="F76" s="11">
        <v>740</v>
      </c>
      <c r="G76" s="11">
        <v>26</v>
      </c>
    </row>
    <row r="77" spans="1:7">
      <c r="A77" s="9" t="s">
        <v>82</v>
      </c>
      <c r="B77" s="16">
        <v>1074.18</v>
      </c>
      <c r="C77" s="11">
        <f>5015+3299</f>
        <v>8314</v>
      </c>
      <c r="D77" s="16">
        <v>9</v>
      </c>
      <c r="E77" s="11">
        <v>15</v>
      </c>
      <c r="F77" s="11">
        <v>86</v>
      </c>
      <c r="G77" s="11">
        <v>3</v>
      </c>
    </row>
    <row r="78" spans="1:7">
      <c r="A78" s="9" t="s">
        <v>83</v>
      </c>
      <c r="B78" s="16">
        <v>1960.54</v>
      </c>
      <c r="C78" s="11">
        <v>12609</v>
      </c>
      <c r="D78" s="16">
        <v>17</v>
      </c>
      <c r="E78" s="11">
        <v>28</v>
      </c>
      <c r="F78" s="11">
        <v>250</v>
      </c>
      <c r="G78" s="11">
        <v>6</v>
      </c>
    </row>
    <row r="79" spans="1:7">
      <c r="A79" s="9" t="s">
        <v>84</v>
      </c>
      <c r="B79" s="16">
        <v>4455.52</v>
      </c>
      <c r="C79" s="11">
        <v>31342</v>
      </c>
      <c r="D79" s="16">
        <v>39</v>
      </c>
      <c r="E79" s="11">
        <v>64</v>
      </c>
      <c r="F79" s="11">
        <v>608</v>
      </c>
      <c r="G79" s="11">
        <v>13</v>
      </c>
    </row>
    <row r="80" spans="1:7">
      <c r="A80" s="9" t="s">
        <v>85</v>
      </c>
      <c r="B80" s="16">
        <v>4680.84</v>
      </c>
      <c r="C80" s="11">
        <v>28764</v>
      </c>
      <c r="D80" s="16">
        <v>41</v>
      </c>
      <c r="E80" s="11">
        <v>67</v>
      </c>
      <c r="F80" s="11">
        <v>518</v>
      </c>
      <c r="G80" s="11">
        <v>14</v>
      </c>
    </row>
    <row r="81" s="1" customFormat="true" spans="1:7">
      <c r="A81" s="13" t="s">
        <v>86</v>
      </c>
      <c r="B81" s="14">
        <f t="shared" ref="B81:G81" si="10">SUM(B82,B83,B84,B85,B86,B87,B88,B89,B90,B91)</f>
        <v>30865.44</v>
      </c>
      <c r="C81" s="14">
        <f t="shared" si="10"/>
        <v>187674</v>
      </c>
      <c r="D81" s="14">
        <f t="shared" si="10"/>
        <v>277</v>
      </c>
      <c r="E81" s="14">
        <f t="shared" si="10"/>
        <v>806</v>
      </c>
      <c r="F81" s="14">
        <f t="shared" si="10"/>
        <v>3528</v>
      </c>
      <c r="G81" s="14">
        <f t="shared" si="10"/>
        <v>22</v>
      </c>
    </row>
    <row r="82" spans="1:7">
      <c r="A82" s="10" t="s">
        <v>87</v>
      </c>
      <c r="B82" s="16">
        <v>2119.62</v>
      </c>
      <c r="C82" s="11">
        <v>13627</v>
      </c>
      <c r="D82" s="16">
        <v>19</v>
      </c>
      <c r="E82" s="11">
        <v>55</v>
      </c>
      <c r="F82" s="11">
        <v>267</v>
      </c>
      <c r="G82" s="11">
        <v>2</v>
      </c>
    </row>
    <row r="83" spans="1:7">
      <c r="A83" s="9" t="s">
        <v>88</v>
      </c>
      <c r="B83" s="16">
        <v>10647.84</v>
      </c>
      <c r="C83" s="11">
        <v>65264</v>
      </c>
      <c r="D83" s="16">
        <v>95</v>
      </c>
      <c r="E83" s="11">
        <v>278</v>
      </c>
      <c r="F83" s="11">
        <v>1248</v>
      </c>
      <c r="G83" s="11">
        <v>7</v>
      </c>
    </row>
    <row r="84" spans="1:7">
      <c r="A84" s="9" t="s">
        <v>89</v>
      </c>
      <c r="B84" s="16">
        <v>6401.96</v>
      </c>
      <c r="C84" s="11">
        <v>38766</v>
      </c>
      <c r="D84" s="16">
        <v>57</v>
      </c>
      <c r="E84" s="11">
        <v>167</v>
      </c>
      <c r="F84" s="11">
        <v>784</v>
      </c>
      <c r="G84" s="11">
        <v>5</v>
      </c>
    </row>
    <row r="85" spans="1:7">
      <c r="A85" s="9" t="s">
        <v>90</v>
      </c>
      <c r="B85" s="16">
        <v>2952.86</v>
      </c>
      <c r="C85" s="11">
        <v>16181</v>
      </c>
      <c r="D85" s="16">
        <v>27</v>
      </c>
      <c r="E85" s="11">
        <v>77</v>
      </c>
      <c r="F85" s="11">
        <v>323</v>
      </c>
      <c r="G85" s="11">
        <v>2</v>
      </c>
    </row>
    <row r="86" spans="1:7">
      <c r="A86" s="9" t="s">
        <v>91</v>
      </c>
      <c r="B86" s="16">
        <v>632.64</v>
      </c>
      <c r="C86" s="11">
        <v>4994</v>
      </c>
      <c r="D86" s="16">
        <v>6</v>
      </c>
      <c r="E86" s="11">
        <v>17</v>
      </c>
      <c r="F86" s="11">
        <v>59</v>
      </c>
      <c r="G86" s="11">
        <v>0</v>
      </c>
    </row>
    <row r="87" spans="1:7">
      <c r="A87" s="9" t="s">
        <v>92</v>
      </c>
      <c r="B87" s="16">
        <v>2141.66</v>
      </c>
      <c r="C87" s="11">
        <v>14461</v>
      </c>
      <c r="D87" s="16">
        <v>19</v>
      </c>
      <c r="E87" s="11">
        <v>56</v>
      </c>
      <c r="F87" s="11">
        <v>254</v>
      </c>
      <c r="G87" s="11">
        <v>2</v>
      </c>
    </row>
    <row r="88" spans="1:7">
      <c r="A88" s="9" t="s">
        <v>93</v>
      </c>
      <c r="B88" s="16">
        <v>1421.02</v>
      </c>
      <c r="C88" s="11">
        <v>6017</v>
      </c>
      <c r="D88" s="16">
        <v>13</v>
      </c>
      <c r="E88" s="11">
        <v>37</v>
      </c>
      <c r="F88" s="11">
        <v>106</v>
      </c>
      <c r="G88" s="11">
        <v>1</v>
      </c>
    </row>
    <row r="89" spans="1:7">
      <c r="A89" s="9" t="s">
        <v>94</v>
      </c>
      <c r="B89" s="16">
        <v>3209.2</v>
      </c>
      <c r="C89" s="11">
        <v>20020</v>
      </c>
      <c r="D89" s="16">
        <v>29</v>
      </c>
      <c r="E89" s="11">
        <v>84</v>
      </c>
      <c r="F89" s="11">
        <v>328</v>
      </c>
      <c r="G89" s="11">
        <v>2</v>
      </c>
    </row>
    <row r="90" spans="1:7">
      <c r="A90" s="9" t="s">
        <v>95</v>
      </c>
      <c r="B90" s="16">
        <v>348.64</v>
      </c>
      <c r="C90" s="11">
        <v>1944</v>
      </c>
      <c r="D90" s="16">
        <v>3</v>
      </c>
      <c r="E90" s="11">
        <v>9</v>
      </c>
      <c r="F90" s="11">
        <v>37</v>
      </c>
      <c r="G90" s="11">
        <v>0</v>
      </c>
    </row>
    <row r="91" spans="1:7">
      <c r="A91" s="9" t="s">
        <v>96</v>
      </c>
      <c r="B91" s="16">
        <v>990</v>
      </c>
      <c r="C91" s="11">
        <v>6400</v>
      </c>
      <c r="D91" s="16">
        <v>9</v>
      </c>
      <c r="E91" s="11">
        <v>26</v>
      </c>
      <c r="F91" s="11">
        <v>122</v>
      </c>
      <c r="G91" s="11">
        <v>1</v>
      </c>
    </row>
    <row r="92" s="1" customFormat="true" spans="1:7">
      <c r="A92" s="13" t="s">
        <v>97</v>
      </c>
      <c r="B92" s="14">
        <f t="shared" ref="B92:G92" si="11">SUM(B93,B94,B95,B96,B97)</f>
        <v>50640.26</v>
      </c>
      <c r="C92" s="14">
        <f t="shared" si="11"/>
        <v>319636</v>
      </c>
      <c r="D92" s="14">
        <f t="shared" si="11"/>
        <v>1370</v>
      </c>
      <c r="E92" s="14">
        <f t="shared" si="11"/>
        <v>1308</v>
      </c>
      <c r="F92" s="14">
        <f t="shared" si="11"/>
        <v>6367</v>
      </c>
      <c r="G92" s="14">
        <f t="shared" si="11"/>
        <v>21</v>
      </c>
    </row>
    <row r="93" spans="1:7">
      <c r="A93" s="10" t="s">
        <v>98</v>
      </c>
      <c r="B93" s="16">
        <v>2559.76</v>
      </c>
      <c r="C93" s="11">
        <v>17696</v>
      </c>
      <c r="D93" s="16">
        <v>69</v>
      </c>
      <c r="E93" s="11">
        <v>66</v>
      </c>
      <c r="F93" s="11">
        <v>414</v>
      </c>
      <c r="G93" s="11">
        <v>1</v>
      </c>
    </row>
    <row r="94" spans="1:7">
      <c r="A94" s="9" t="s">
        <v>99</v>
      </c>
      <c r="B94" s="16">
        <v>4986.42</v>
      </c>
      <c r="C94" s="11">
        <v>32357</v>
      </c>
      <c r="D94" s="16">
        <v>135</v>
      </c>
      <c r="E94" s="11">
        <v>129</v>
      </c>
      <c r="F94" s="11">
        <v>497</v>
      </c>
      <c r="G94" s="11">
        <v>2</v>
      </c>
    </row>
    <row r="95" spans="1:7">
      <c r="A95" s="9" t="s">
        <v>100</v>
      </c>
      <c r="B95" s="16">
        <v>2351.32</v>
      </c>
      <c r="C95" s="11">
        <v>14972</v>
      </c>
      <c r="D95" s="16">
        <v>64</v>
      </c>
      <c r="E95" s="11">
        <v>61</v>
      </c>
      <c r="F95" s="11">
        <v>220</v>
      </c>
      <c r="G95" s="11">
        <v>1</v>
      </c>
    </row>
    <row r="96" spans="1:7">
      <c r="A96" s="9" t="s">
        <v>101</v>
      </c>
      <c r="B96" s="16">
        <v>4031.84</v>
      </c>
      <c r="C96" s="11">
        <v>23564</v>
      </c>
      <c r="D96" s="16">
        <v>109</v>
      </c>
      <c r="E96" s="11">
        <v>104</v>
      </c>
      <c r="F96" s="11">
        <v>457</v>
      </c>
      <c r="G96" s="11">
        <v>2</v>
      </c>
    </row>
    <row r="97" spans="1:7">
      <c r="A97" s="9" t="s">
        <v>102</v>
      </c>
      <c r="B97" s="16">
        <v>36710.92</v>
      </c>
      <c r="C97" s="11">
        <v>231047</v>
      </c>
      <c r="D97" s="16">
        <v>993</v>
      </c>
      <c r="E97" s="11">
        <v>948</v>
      </c>
      <c r="F97" s="11">
        <v>4779</v>
      </c>
      <c r="G97" s="11">
        <v>15</v>
      </c>
    </row>
    <row r="98" s="1" customFormat="true" spans="1:7">
      <c r="A98" s="13" t="s">
        <v>103</v>
      </c>
      <c r="B98" s="14">
        <f t="shared" ref="B98:G98" si="12">SUM(B99,B100,B101,B102,B103,B104,B105,B106,B107,B108,B109,B110,B111)</f>
        <v>38360.68</v>
      </c>
      <c r="C98" s="14">
        <f t="shared" si="12"/>
        <v>270778</v>
      </c>
      <c r="D98" s="14">
        <f t="shared" si="12"/>
        <v>353</v>
      </c>
      <c r="E98" s="14">
        <f t="shared" si="12"/>
        <v>321</v>
      </c>
      <c r="F98" s="14">
        <f t="shared" si="12"/>
        <v>5090</v>
      </c>
      <c r="G98" s="14">
        <f t="shared" si="12"/>
        <v>52</v>
      </c>
    </row>
    <row r="99" spans="1:7">
      <c r="A99" s="10" t="s">
        <v>104</v>
      </c>
      <c r="B99" s="16">
        <v>759.34</v>
      </c>
      <c r="C99" s="11">
        <v>3189</v>
      </c>
      <c r="D99" s="16">
        <v>7</v>
      </c>
      <c r="E99" s="11">
        <v>6</v>
      </c>
      <c r="F99" s="11">
        <v>97</v>
      </c>
      <c r="G99" s="11">
        <v>1</v>
      </c>
    </row>
    <row r="100" spans="1:7">
      <c r="A100" s="9" t="s">
        <v>105</v>
      </c>
      <c r="B100" s="16">
        <v>10697.44</v>
      </c>
      <c r="C100" s="11">
        <v>83624</v>
      </c>
      <c r="D100" s="16">
        <v>100</v>
      </c>
      <c r="E100" s="11">
        <v>89</v>
      </c>
      <c r="F100" s="11">
        <v>1563</v>
      </c>
      <c r="G100" s="11">
        <v>15</v>
      </c>
    </row>
    <row r="101" spans="1:7">
      <c r="A101" s="9" t="s">
        <v>106</v>
      </c>
      <c r="B101" s="16">
        <v>2121.98</v>
      </c>
      <c r="C101" s="11">
        <v>15683</v>
      </c>
      <c r="D101" s="16">
        <v>20</v>
      </c>
      <c r="E101" s="11">
        <v>18</v>
      </c>
      <c r="F101" s="11">
        <v>258</v>
      </c>
      <c r="G101" s="11">
        <v>3</v>
      </c>
    </row>
    <row r="102" spans="1:7">
      <c r="A102" s="9" t="s">
        <v>107</v>
      </c>
      <c r="B102" s="16">
        <v>3844.34</v>
      </c>
      <c r="C102" s="11">
        <v>23639</v>
      </c>
      <c r="D102" s="16">
        <v>35</v>
      </c>
      <c r="E102" s="11">
        <v>32</v>
      </c>
      <c r="F102" s="11">
        <v>492</v>
      </c>
      <c r="G102" s="11">
        <v>5</v>
      </c>
    </row>
    <row r="103" spans="1:7">
      <c r="A103" s="9" t="s">
        <v>108</v>
      </c>
      <c r="B103" s="16">
        <v>1762.96</v>
      </c>
      <c r="C103" s="11">
        <v>11166</v>
      </c>
      <c r="D103" s="16">
        <v>16</v>
      </c>
      <c r="E103" s="11">
        <v>15</v>
      </c>
      <c r="F103" s="11">
        <v>218</v>
      </c>
      <c r="G103" s="11">
        <v>2</v>
      </c>
    </row>
    <row r="104" spans="1:7">
      <c r="A104" s="9" t="s">
        <v>109</v>
      </c>
      <c r="B104" s="16">
        <v>803.14</v>
      </c>
      <c r="C104" s="11">
        <v>5969</v>
      </c>
      <c r="D104" s="16">
        <v>7</v>
      </c>
      <c r="E104" s="11">
        <v>7</v>
      </c>
      <c r="F104" s="11">
        <v>100</v>
      </c>
      <c r="G104" s="11">
        <v>1</v>
      </c>
    </row>
    <row r="105" spans="1:7">
      <c r="A105" s="9" t="s">
        <v>110</v>
      </c>
      <c r="B105" s="16">
        <v>2430</v>
      </c>
      <c r="C105" s="11">
        <v>17600</v>
      </c>
      <c r="D105" s="16">
        <v>22</v>
      </c>
      <c r="E105" s="11">
        <v>20</v>
      </c>
      <c r="F105" s="11">
        <v>354</v>
      </c>
      <c r="G105" s="11">
        <v>3</v>
      </c>
    </row>
    <row r="106" spans="1:7">
      <c r="A106" s="9" t="s">
        <v>111</v>
      </c>
      <c r="B106" s="16">
        <v>1801.72</v>
      </c>
      <c r="C106" s="11">
        <v>11612</v>
      </c>
      <c r="D106" s="16">
        <v>17</v>
      </c>
      <c r="E106" s="11">
        <v>15</v>
      </c>
      <c r="F106" s="11">
        <v>196</v>
      </c>
      <c r="G106" s="11">
        <v>2</v>
      </c>
    </row>
    <row r="107" spans="1:7">
      <c r="A107" s="9" t="s">
        <v>112</v>
      </c>
      <c r="B107" s="16">
        <v>813.46</v>
      </c>
      <c r="C107" s="11">
        <v>4341</v>
      </c>
      <c r="D107" s="16">
        <v>7</v>
      </c>
      <c r="E107" s="11">
        <v>7</v>
      </c>
      <c r="F107" s="11">
        <v>66</v>
      </c>
      <c r="G107" s="11">
        <v>1</v>
      </c>
    </row>
    <row r="108" spans="1:7">
      <c r="A108" s="9" t="s">
        <v>113</v>
      </c>
      <c r="B108" s="16">
        <v>7032.1</v>
      </c>
      <c r="C108" s="11">
        <v>54035</v>
      </c>
      <c r="D108" s="16">
        <v>65</v>
      </c>
      <c r="E108" s="11">
        <v>59</v>
      </c>
      <c r="F108" s="11">
        <v>983</v>
      </c>
      <c r="G108" s="11">
        <v>10</v>
      </c>
    </row>
    <row r="109" spans="1:7">
      <c r="A109" s="9" t="s">
        <v>114</v>
      </c>
      <c r="B109" s="16">
        <v>3959.52</v>
      </c>
      <c r="C109" s="11">
        <v>26142</v>
      </c>
      <c r="D109" s="16">
        <v>36</v>
      </c>
      <c r="E109" s="11">
        <v>33</v>
      </c>
      <c r="F109" s="11">
        <v>484</v>
      </c>
      <c r="G109" s="11">
        <v>5</v>
      </c>
    </row>
    <row r="110" spans="1:7">
      <c r="A110" s="9" t="s">
        <v>115</v>
      </c>
      <c r="B110" s="16">
        <v>1873.66</v>
      </c>
      <c r="C110" s="11">
        <v>11111</v>
      </c>
      <c r="D110" s="16">
        <v>17</v>
      </c>
      <c r="E110" s="11">
        <v>16</v>
      </c>
      <c r="F110" s="11">
        <v>228</v>
      </c>
      <c r="G110" s="11">
        <v>3</v>
      </c>
    </row>
    <row r="111" spans="1:7">
      <c r="A111" s="9" t="s">
        <v>116</v>
      </c>
      <c r="B111" s="16">
        <v>461.02</v>
      </c>
      <c r="C111" s="11">
        <v>2667</v>
      </c>
      <c r="D111" s="16">
        <v>4</v>
      </c>
      <c r="E111" s="11">
        <v>4</v>
      </c>
      <c r="F111" s="11">
        <v>51</v>
      </c>
      <c r="G111" s="11">
        <v>1</v>
      </c>
    </row>
    <row r="112" s="1" customFormat="true" ht="19.5" customHeight="true" spans="1:7">
      <c r="A112" s="15" t="s">
        <v>117</v>
      </c>
      <c r="B112" s="14">
        <v>29723.68</v>
      </c>
      <c r="C112" s="18">
        <v>160678</v>
      </c>
      <c r="D112" s="14">
        <v>305</v>
      </c>
      <c r="E112" s="18">
        <v>298</v>
      </c>
      <c r="F112" s="18">
        <v>3222</v>
      </c>
      <c r="G112" s="18">
        <v>27</v>
      </c>
    </row>
    <row r="113" spans="1:7">
      <c r="A113" s="15" t="s">
        <v>118</v>
      </c>
      <c r="B113" s="14">
        <v>3326</v>
      </c>
      <c r="C113" s="19"/>
      <c r="D113" s="20"/>
      <c r="E113" s="20"/>
      <c r="F113" s="19"/>
      <c r="G113" s="19"/>
    </row>
    <row r="114" spans="1:7">
      <c r="A114" s="15" t="s">
        <v>119</v>
      </c>
      <c r="B114" s="14">
        <v>3326</v>
      </c>
      <c r="C114" s="19"/>
      <c r="D114" s="20"/>
      <c r="E114" s="20"/>
      <c r="F114" s="19"/>
      <c r="G114" s="19"/>
    </row>
  </sheetData>
  <mergeCells count="4">
    <mergeCell ref="A2:G2"/>
    <mergeCell ref="C3:G3"/>
    <mergeCell ref="A3:A4"/>
    <mergeCell ref="B3:B4"/>
  </mergeCells>
  <conditionalFormatting sqref="A52:A5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25261</dc:creator>
  <cp:lastModifiedBy>greatwall</cp:lastModifiedBy>
  <dcterms:created xsi:type="dcterms:W3CDTF">2022-07-12T00:17:00Z</dcterms:created>
  <cp:lastPrinted>2022-07-12T01:52:00Z</cp:lastPrinted>
  <dcterms:modified xsi:type="dcterms:W3CDTF">2022-07-14T11:51:57Z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</Properties>
</file>